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5330" windowHeight="4140"/>
  </bookViews>
  <sheets>
    <sheet name="Main" sheetId="1" r:id="rId1"/>
    <sheet name="Lookups" sheetId="5" state="hidden" r:id="rId2"/>
    <sheet name="Data" sheetId="2" state="hidden" r:id="rId3"/>
  </sheets>
  <externalReferences>
    <externalReference r:id="rId4"/>
  </externalReferences>
  <definedNames>
    <definedName name="agg_data">Data!$C$1:$O$14449</definedName>
    <definedName name="agg_list">Lookups!#REF!</definedName>
    <definedName name="agg_pc">Main!$B$8</definedName>
    <definedName name="aggregator">Main!#REF!</definedName>
    <definedName name="all_data">Data!$A:$AA</definedName>
    <definedName name="commitment">Main!$B$10</definedName>
    <definedName name="criteria1">Lookups!$A$3:$D$4</definedName>
    <definedName name="criteria10">Lookups!$A$21:$D$22</definedName>
    <definedName name="criteria11">Lookups!$A$23:$D$24</definedName>
    <definedName name="criteria12">Lookups!$A$25:$D$26</definedName>
    <definedName name="criteria13">Lookups!$A$27:$D$28</definedName>
    <definedName name="criteria14">Lookups!$A$29:$D$30</definedName>
    <definedName name="criteria15">Lookups!$A$31:$D$32</definedName>
    <definedName name="criteria16">Lookups!$A$33:$D$34</definedName>
    <definedName name="criteria17">Lookups!$A$35:$D$36</definedName>
    <definedName name="criteria18">Lookups!$A$37:$D$38</definedName>
    <definedName name="criteria19">Lookups!$A$39:$D$40</definedName>
    <definedName name="criteria2">Lookups!$A$5:$D$6</definedName>
    <definedName name="criteria20">Lookups!$A$41:$D$42</definedName>
    <definedName name="criteria21">Lookups!$A$43:$D$44</definedName>
    <definedName name="criteria22">Lookups!$A$45:$D$46</definedName>
    <definedName name="criteria23">Lookups!$A$47:$D$48</definedName>
    <definedName name="criteria24">Lookups!$A$49:$D$50</definedName>
    <definedName name="criteria3">Lookups!$A$7:$D$8</definedName>
    <definedName name="criteria4">Lookups!$A$9:$D$10</definedName>
    <definedName name="criteria5">Lookups!$A$11:$D$12</definedName>
    <definedName name="criteria6">Lookups!$A$13:$D$14</definedName>
    <definedName name="criteria7">Lookups!$A$15:$D$16</definedName>
    <definedName name="criteria8">Lookups!$A$17:$D$18</definedName>
    <definedName name="criteria9">Lookups!$A$19:$D$20</definedName>
    <definedName name="Customercategory">[1]INPUTS!$B$8</definedName>
    <definedName name="CustomerTypeTable">Lookups!#REF!</definedName>
    <definedName name="date">Main!$B$11</definedName>
    <definedName name="date_list">Lookups!$F$4:$F$12</definedName>
    <definedName name="DayType">[1]INPUTS!$B$10</definedName>
    <definedName name="evt_dates">#REF!</definedName>
    <definedName name="ind_enroll">#REF!</definedName>
    <definedName name="ind_grp">Main!#REF!</definedName>
    <definedName name="ind_list">Lookups!#REF!</definedName>
    <definedName name="lca">Main!$B$9</definedName>
    <definedName name="lca_enroll">#REF!</definedName>
    <definedName name="lca_list">Lookups!$G$4:$G$12</definedName>
    <definedName name="notice">Main!$B$10</definedName>
    <definedName name="notice_list">Lookups!$H$4:$H$11</definedName>
    <definedName name="pass">Main!$J$3</definedName>
    <definedName name="pc_data">Data!$T$1:$AJ$14449</definedName>
    <definedName name="_xlnm.Print_Area" localSheetId="0">Main!$A$2:$N$33</definedName>
    <definedName name="Program">[1]INPUTS!$B$6</definedName>
    <definedName name="type_list">Lookups!$I$4:$I$5</definedName>
    <definedName name="WeatherYear">[1]INPUTS!$B$9</definedName>
  </definedNames>
  <calcPr calcId="145621" fullCalcOnLoad="1"/>
</workbook>
</file>

<file path=xl/calcChain.xml><?xml version="1.0" encoding="utf-8"?>
<calcChain xmlns="http://schemas.openxmlformats.org/spreadsheetml/2006/main">
  <c r="A4" i="5" l="1"/>
  <c r="B4" i="5"/>
  <c r="C4" i="5"/>
  <c r="J3" i="1"/>
  <c r="I7" i="1" s="1"/>
  <c r="P7" i="1" s="1"/>
  <c r="A6" i="5"/>
  <c r="B6" i="5"/>
  <c r="C6" i="5"/>
  <c r="I8" i="1"/>
  <c r="P8" i="1" s="1"/>
  <c r="A8" i="5"/>
  <c r="B8" i="5"/>
  <c r="C8" i="5"/>
  <c r="A10" i="5"/>
  <c r="B10" i="5"/>
  <c r="H10" i="1" s="1"/>
  <c r="C10" i="5"/>
  <c r="I10" i="1"/>
  <c r="P10" i="1" s="1"/>
  <c r="A12" i="5"/>
  <c r="B12" i="5"/>
  <c r="C12" i="5"/>
  <c r="A14" i="5"/>
  <c r="B14" i="5"/>
  <c r="C14" i="5"/>
  <c r="I12" i="1"/>
  <c r="P12" i="1" s="1"/>
  <c r="A16" i="5"/>
  <c r="B16" i="5"/>
  <c r="C16" i="5"/>
  <c r="A18" i="5"/>
  <c r="B18" i="5"/>
  <c r="H14" i="1" s="1"/>
  <c r="C18" i="5"/>
  <c r="I14" i="1"/>
  <c r="P14" i="1" s="1"/>
  <c r="A20" i="5"/>
  <c r="B20" i="5"/>
  <c r="C20" i="5"/>
  <c r="A22" i="5"/>
  <c r="B22" i="5"/>
  <c r="C22" i="5"/>
  <c r="I16" i="1"/>
  <c r="P16" i="1" s="1"/>
  <c r="A24" i="5"/>
  <c r="B24" i="5"/>
  <c r="C24" i="5"/>
  <c r="A26" i="5"/>
  <c r="B26" i="5"/>
  <c r="H18" i="1" s="1"/>
  <c r="C26" i="5"/>
  <c r="I18" i="1"/>
  <c r="P18" i="1" s="1"/>
  <c r="A28" i="5"/>
  <c r="B28" i="5"/>
  <c r="C28" i="5"/>
  <c r="A30" i="5"/>
  <c r="B30" i="5"/>
  <c r="C30" i="5"/>
  <c r="I20" i="1"/>
  <c r="P20" i="1" s="1"/>
  <c r="A32" i="5"/>
  <c r="B32" i="5"/>
  <c r="C32" i="5"/>
  <c r="A34" i="5"/>
  <c r="B34" i="5"/>
  <c r="H22" i="1" s="1"/>
  <c r="C34" i="5"/>
  <c r="I22" i="1"/>
  <c r="P22" i="1" s="1"/>
  <c r="A36" i="5"/>
  <c r="B36" i="5"/>
  <c r="C36" i="5"/>
  <c r="A38" i="5"/>
  <c r="B38" i="5"/>
  <c r="C38" i="5"/>
  <c r="I24" i="1"/>
  <c r="P24" i="1" s="1"/>
  <c r="A40" i="5"/>
  <c r="B40" i="5"/>
  <c r="C40" i="5"/>
  <c r="A42" i="5"/>
  <c r="B42" i="5"/>
  <c r="H26" i="1" s="1"/>
  <c r="C42" i="5"/>
  <c r="I26" i="1"/>
  <c r="P26" i="1" s="1"/>
  <c r="A44" i="5"/>
  <c r="B44" i="5"/>
  <c r="C44" i="5"/>
  <c r="A46" i="5"/>
  <c r="B46" i="5"/>
  <c r="C46" i="5"/>
  <c r="I28" i="1"/>
  <c r="P28" i="1" s="1"/>
  <c r="A48" i="5"/>
  <c r="B48" i="5"/>
  <c r="C48" i="5"/>
  <c r="A50" i="5"/>
  <c r="B50" i="5"/>
  <c r="H30" i="1" s="1"/>
  <c r="C50" i="5"/>
  <c r="I30" i="1"/>
  <c r="P30" i="1" s="1"/>
  <c r="H8" i="1"/>
  <c r="H12" i="1"/>
  <c r="H16" i="1"/>
  <c r="H20" i="1"/>
  <c r="H24" i="1"/>
  <c r="H28" i="1"/>
  <c r="G7" i="1"/>
  <c r="G9" i="1"/>
  <c r="G11" i="1"/>
  <c r="G13" i="1"/>
  <c r="G15" i="1"/>
  <c r="G17" i="1"/>
  <c r="G19" i="1"/>
  <c r="G21" i="1"/>
  <c r="G23" i="1"/>
  <c r="G25" i="1"/>
  <c r="G27" i="1"/>
  <c r="G29" i="1"/>
  <c r="F8" i="1"/>
  <c r="F10" i="1"/>
  <c r="F12" i="1"/>
  <c r="F14" i="1"/>
  <c r="F16" i="1"/>
  <c r="F18" i="1"/>
  <c r="F20" i="1"/>
  <c r="F22" i="1"/>
  <c r="F24" i="1"/>
  <c r="F26" i="1"/>
  <c r="F28" i="1"/>
  <c r="F30" i="1"/>
  <c r="N30" i="1"/>
  <c r="L30" i="1"/>
  <c r="J30" i="1"/>
  <c r="M29" i="1"/>
  <c r="K29" i="1"/>
  <c r="N28" i="1"/>
  <c r="L28" i="1"/>
  <c r="J28" i="1"/>
  <c r="M27" i="1"/>
  <c r="K27" i="1"/>
  <c r="N26" i="1"/>
  <c r="L26" i="1"/>
  <c r="J26" i="1"/>
  <c r="M25" i="1"/>
  <c r="K25" i="1"/>
  <c r="N24" i="1"/>
  <c r="L24" i="1"/>
  <c r="J24" i="1"/>
  <c r="M23" i="1"/>
  <c r="K23" i="1"/>
  <c r="N22" i="1"/>
  <c r="L22" i="1"/>
  <c r="J22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J13" i="1"/>
  <c r="N12" i="1"/>
  <c r="M12" i="1"/>
  <c r="L12" i="1"/>
  <c r="K12" i="1"/>
  <c r="J12" i="1"/>
  <c r="N11" i="1"/>
  <c r="M11" i="1"/>
  <c r="L11" i="1"/>
  <c r="K11" i="1"/>
  <c r="J11" i="1"/>
  <c r="N10" i="1"/>
  <c r="M10" i="1"/>
  <c r="L10" i="1"/>
  <c r="K10" i="1"/>
  <c r="J10" i="1"/>
  <c r="N9" i="1"/>
  <c r="M9" i="1"/>
  <c r="L9" i="1"/>
  <c r="K9" i="1"/>
  <c r="J9" i="1"/>
  <c r="N8" i="1"/>
  <c r="M8" i="1"/>
  <c r="L8" i="1"/>
  <c r="K8" i="1"/>
  <c r="J8" i="1"/>
  <c r="N7" i="1"/>
  <c r="M7" i="1"/>
  <c r="L7" i="1"/>
  <c r="K7" i="1"/>
  <c r="J7" i="1"/>
  <c r="I3" i="1"/>
  <c r="A3" i="1"/>
  <c r="A1" i="1"/>
  <c r="A2" i="1" s="1"/>
  <c r="N21" i="1" l="1"/>
  <c r="K22" i="1"/>
  <c r="M22" i="1"/>
  <c r="J23" i="1"/>
  <c r="L23" i="1"/>
  <c r="N23" i="1"/>
  <c r="K24" i="1"/>
  <c r="M24" i="1"/>
  <c r="J25" i="1"/>
  <c r="L25" i="1"/>
  <c r="N25" i="1"/>
  <c r="K26" i="1"/>
  <c r="M26" i="1"/>
  <c r="J27" i="1"/>
  <c r="L27" i="1"/>
  <c r="N27" i="1"/>
  <c r="K28" i="1"/>
  <c r="M28" i="1"/>
  <c r="J29" i="1"/>
  <c r="L29" i="1"/>
  <c r="N29" i="1"/>
  <c r="K30" i="1"/>
  <c r="M30" i="1"/>
  <c r="F29" i="1"/>
  <c r="F27" i="1"/>
  <c r="F25" i="1"/>
  <c r="F23" i="1"/>
  <c r="F21" i="1"/>
  <c r="F19" i="1"/>
  <c r="F17" i="1"/>
  <c r="F15" i="1"/>
  <c r="F13" i="1"/>
  <c r="F11" i="1"/>
  <c r="F9" i="1"/>
  <c r="F7" i="1"/>
  <c r="F33" i="1" s="1"/>
  <c r="G30" i="1"/>
  <c r="G28" i="1"/>
  <c r="G26" i="1"/>
  <c r="G24" i="1"/>
  <c r="G22" i="1"/>
  <c r="G20" i="1"/>
  <c r="G18" i="1"/>
  <c r="G16" i="1"/>
  <c r="G14" i="1"/>
  <c r="G12" i="1"/>
  <c r="G10" i="1"/>
  <c r="G8" i="1"/>
  <c r="G33" i="1" s="1"/>
  <c r="H29" i="1"/>
  <c r="H27" i="1"/>
  <c r="H25" i="1"/>
  <c r="H23" i="1"/>
  <c r="H21" i="1"/>
  <c r="H19" i="1"/>
  <c r="H17" i="1"/>
  <c r="H15" i="1"/>
  <c r="H13" i="1"/>
  <c r="H11" i="1"/>
  <c r="H9" i="1"/>
  <c r="H7" i="1"/>
  <c r="H33" i="1" s="1"/>
  <c r="I29" i="1"/>
  <c r="P29" i="1" s="1"/>
  <c r="I27" i="1"/>
  <c r="P27" i="1" s="1"/>
  <c r="I25" i="1"/>
  <c r="P25" i="1" s="1"/>
  <c r="I23" i="1"/>
  <c r="P23" i="1" s="1"/>
  <c r="I21" i="1"/>
  <c r="P21" i="1" s="1"/>
  <c r="I19" i="1"/>
  <c r="P19" i="1" s="1"/>
  <c r="I17" i="1"/>
  <c r="P17" i="1" s="1"/>
  <c r="I15" i="1"/>
  <c r="P15" i="1" s="1"/>
  <c r="I13" i="1"/>
  <c r="P13" i="1" s="1"/>
  <c r="I11" i="1"/>
  <c r="P11" i="1" s="1"/>
  <c r="I9" i="1"/>
  <c r="P9" i="1" s="1"/>
  <c r="I33" i="1" s="1"/>
</calcChain>
</file>

<file path=xl/sharedStrings.xml><?xml version="1.0" encoding="utf-8"?>
<sst xmlns="http://schemas.openxmlformats.org/spreadsheetml/2006/main" count="7535" uniqueCount="94">
  <si>
    <t>Aggregate Impact</t>
  </si>
  <si>
    <t>Hour Ending</t>
  </si>
  <si>
    <t>10th%ile</t>
  </si>
  <si>
    <t>30th%ile</t>
  </si>
  <si>
    <t>50th%ile</t>
  </si>
  <si>
    <t>70th%ile</t>
  </si>
  <si>
    <t>90th%ile</t>
  </si>
  <si>
    <t>DR Program:</t>
  </si>
  <si>
    <t>Hour Event Began:</t>
  </si>
  <si>
    <t>Hour Event Ended:</t>
  </si>
  <si>
    <t>10th</t>
  </si>
  <si>
    <t>30th</t>
  </si>
  <si>
    <t>50th</t>
  </si>
  <si>
    <t>70th</t>
  </si>
  <si>
    <t>90th</t>
  </si>
  <si>
    <t>Daily</t>
  </si>
  <si>
    <r>
      <t>Weighted Average Temperature (</t>
    </r>
    <r>
      <rPr>
        <b/>
        <vertAlign val="superscript"/>
        <sz val="11"/>
        <color indexed="9"/>
        <rFont val="Arial Narrow"/>
        <family val="2"/>
      </rPr>
      <t>o</t>
    </r>
    <r>
      <rPr>
        <b/>
        <sz val="11"/>
        <color indexed="9"/>
        <rFont val="Arial Narrow"/>
        <family val="2"/>
      </rPr>
      <t>F)</t>
    </r>
  </si>
  <si>
    <t>Date</t>
  </si>
  <si>
    <t>LCA</t>
  </si>
  <si>
    <t>n/a</t>
  </si>
  <si>
    <t>Local Capacity Area:</t>
  </si>
  <si>
    <t>Event Date:</t>
  </si>
  <si>
    <t>All</t>
  </si>
  <si>
    <t>Utility:</t>
  </si>
  <si>
    <t>Type of Results:</t>
  </si>
  <si>
    <t>DATE</t>
  </si>
  <si>
    <t>HOUR</t>
  </si>
  <si>
    <t>date</t>
  </si>
  <si>
    <t>hour</t>
  </si>
  <si>
    <t>enrolled</t>
  </si>
  <si>
    <t>Results Type</t>
  </si>
  <si>
    <t>Average per Called Customer</t>
  </si>
  <si>
    <t>Typical Event Day</t>
  </si>
  <si>
    <r>
      <t>Cooling Degree Hours (Base 75</t>
    </r>
    <r>
      <rPr>
        <b/>
        <vertAlign val="superscript"/>
        <sz val="11"/>
        <color indexed="9"/>
        <rFont val="Arial Narrow"/>
        <family val="2"/>
      </rPr>
      <t>o</t>
    </r>
    <r>
      <rPr>
        <b/>
        <sz val="11"/>
        <color indexed="9"/>
        <rFont val="Arial Narrow"/>
        <family val="2"/>
      </rPr>
      <t xml:space="preserve"> F)</t>
    </r>
  </si>
  <si>
    <t>Estimated Reference Load (MWh/hr)</t>
  </si>
  <si>
    <t>Observed Event-Day Load (MWh/hr)</t>
  </si>
  <si>
    <t>Estimated Load Impact (MWh/hr)</t>
  </si>
  <si>
    <t>Uncertainty Adjusted Impact (MWh/hr) - Percentiles</t>
  </si>
  <si>
    <t>Reference Energy Use (MWh)</t>
  </si>
  <si>
    <t>Observed Event-Day Energy Use (MWh)</t>
  </si>
  <si>
    <t>Change in Energy Use (MWh)</t>
  </si>
  <si>
    <t>lca</t>
  </si>
  <si>
    <t>Reference</t>
  </si>
  <si>
    <t>Actual</t>
  </si>
  <si>
    <t>Impact</t>
  </si>
  <si>
    <t>Temp</t>
  </si>
  <si>
    <t>p10</t>
  </si>
  <si>
    <t>p30</t>
  </si>
  <si>
    <t>p50</t>
  </si>
  <si>
    <t>p70</t>
  </si>
  <si>
    <t>p90</t>
  </si>
  <si>
    <t>Reference_p</t>
  </si>
  <si>
    <t>Actual_p</t>
  </si>
  <si>
    <t>Impact_p</t>
  </si>
  <si>
    <t>p10_p</t>
  </si>
  <si>
    <t>p30_p</t>
  </si>
  <si>
    <t>p50_p</t>
  </si>
  <si>
    <t>p70_p</t>
  </si>
  <si>
    <t>p90_p</t>
  </si>
  <si>
    <t>bid</t>
  </si>
  <si>
    <t>Greater Bay Area</t>
  </si>
  <si>
    <t>Greater Fresno</t>
  </si>
  <si>
    <t>Humboldt</t>
  </si>
  <si>
    <t>Kern</t>
  </si>
  <si>
    <t>Northern Coast</t>
  </si>
  <si>
    <t>Not in any LCA</t>
  </si>
  <si>
    <t>Sierra</t>
  </si>
  <si>
    <t>Stockton</t>
  </si>
  <si>
    <t>Pacific Gas &amp; Electric</t>
  </si>
  <si>
    <t>Peak Choice</t>
  </si>
  <si>
    <t>commitment</t>
  </si>
  <si>
    <t>Best Efforts, Day-Ahead</t>
  </si>
  <si>
    <t>Best Efforts, Day-Of</t>
  </si>
  <si>
    <t>Best Efforts, Two Day-Ahead</t>
  </si>
  <si>
    <t>Committed Load, Day-Ahead</t>
  </si>
  <si>
    <t>Committed Load, Day-Of</t>
  </si>
  <si>
    <t>Committed Load, Two Day-Ahead</t>
  </si>
  <si>
    <t>PDR</t>
  </si>
  <si>
    <t>Commitment:</t>
  </si>
  <si>
    <t>COMMITMENT</t>
  </si>
  <si>
    <t>notified</t>
  </si>
  <si>
    <t xml:space="preserve"> Number of Accounts Notified:</t>
  </si>
  <si>
    <t>41101</t>
  </si>
  <si>
    <t>41130</t>
  </si>
  <si>
    <t>41131</t>
  </si>
  <si>
    <t>41134</t>
  </si>
  <si>
    <t>41135</t>
  </si>
  <si>
    <t>41136</t>
  </si>
  <si>
    <t>41164</t>
  </si>
  <si>
    <t>41199</t>
  </si>
  <si>
    <t>customers</t>
  </si>
  <si>
    <t>maxscaleshare</t>
  </si>
  <si>
    <t>pass</t>
  </si>
  <si>
    <t>Varies by Customer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</si>
</sst>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[$-409]mmmm\ d\,\ yyyy;@"/>
    <numFmt numFmtId="173" formatCode="0.0%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9"/>
      <name val="Arial Narrow"/>
      <family val="2"/>
    </font>
    <font>
      <b/>
      <sz val="10"/>
      <color indexed="9"/>
      <name val="Franklin Gothic Demi Cond"/>
      <family val="2"/>
    </font>
    <font>
      <sz val="10"/>
      <color indexed="9"/>
      <name val="Arial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vertAlign val="superscript"/>
      <sz val="11"/>
      <color indexed="9"/>
      <name val="Arial Narrow"/>
      <family val="2"/>
    </font>
    <font>
      <sz val="10"/>
      <color indexed="9"/>
      <name val="Franklin Gothic Demi Cond"/>
      <family val="2"/>
    </font>
    <font>
      <b/>
      <sz val="10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26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56"/>
      </top>
      <bottom style="medium">
        <color indexed="9"/>
      </bottom>
      <diagonal/>
    </border>
    <border>
      <left style="medium">
        <color indexed="9"/>
      </left>
      <right style="medium">
        <color indexed="56"/>
      </right>
      <top style="medium">
        <color indexed="56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56"/>
      </right>
      <top style="medium">
        <color indexed="9"/>
      </top>
      <bottom/>
      <diagonal/>
    </border>
    <border>
      <left style="medium">
        <color indexed="56"/>
      </left>
      <right/>
      <top/>
      <bottom style="thin">
        <color indexed="64"/>
      </bottom>
      <diagonal/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  <diagonal/>
    </border>
    <border>
      <left style="medium">
        <color indexed="56"/>
      </left>
      <right/>
      <top style="thin">
        <color indexed="64"/>
      </top>
      <bottom style="thin">
        <color indexed="64"/>
      </bottom>
      <diagonal/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medium">
        <color indexed="56"/>
      </left>
      <right/>
      <top style="thin">
        <color indexed="64"/>
      </top>
      <bottom/>
      <diagonal/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  <diagonal/>
    </border>
    <border>
      <left style="medium">
        <color indexed="56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56"/>
      </right>
      <top/>
      <bottom style="medium">
        <color indexed="9"/>
      </bottom>
      <diagonal/>
    </border>
    <border>
      <left style="medium">
        <color indexed="56"/>
      </left>
      <right/>
      <top/>
      <bottom style="medium">
        <color indexed="56"/>
      </bottom>
      <diagonal/>
    </border>
    <border>
      <left style="medium">
        <color indexed="56"/>
      </left>
      <right style="thin">
        <color indexed="56"/>
      </right>
      <top/>
      <bottom style="medium">
        <color indexed="56"/>
      </bottom>
      <diagonal/>
    </border>
    <border>
      <left style="thin">
        <color indexed="56"/>
      </left>
      <right style="thin">
        <color indexed="56"/>
      </right>
      <top/>
      <bottom style="medium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56"/>
      </left>
      <right style="medium">
        <color indexed="56"/>
      </right>
      <top/>
      <bottom style="medium">
        <color indexed="56"/>
      </bottom>
      <diagonal/>
    </border>
    <border>
      <left style="medium">
        <color indexed="9"/>
      </left>
      <right style="medium">
        <color indexed="9"/>
      </right>
      <top style="medium">
        <color indexed="56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56"/>
      </left>
      <right style="medium">
        <color indexed="9"/>
      </right>
      <top style="medium">
        <color indexed="56"/>
      </top>
      <bottom style="medium">
        <color indexed="9"/>
      </bottom>
      <diagonal/>
    </border>
    <border>
      <left style="medium">
        <color indexed="56"/>
      </left>
      <right style="medium">
        <color indexed="9"/>
      </right>
      <top style="medium">
        <color indexed="9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8" fillId="2" borderId="1" xfId="0" applyFont="1" applyFill="1" applyBorder="1" applyAlignment="1">
      <alignment horizontal="centerContinuous"/>
    </xf>
    <xf numFmtId="0" fontId="9" fillId="2" borderId="1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5" fillId="0" borderId="0" xfId="0" applyFont="1"/>
    <xf numFmtId="0" fontId="7" fillId="2" borderId="3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right" wrapText="1" indent="1"/>
    </xf>
    <xf numFmtId="0" fontId="11" fillId="2" borderId="4" xfId="0" applyFont="1" applyFill="1" applyBorder="1" applyAlignment="1">
      <alignment horizontal="right" wrapText="1" indent="1"/>
    </xf>
    <xf numFmtId="49" fontId="10" fillId="0" borderId="0" xfId="0" applyNumberFormat="1" applyFont="1" applyBorder="1" applyAlignment="1">
      <alignment horizontal="left" wrapText="1"/>
    </xf>
    <xf numFmtId="0" fontId="6" fillId="0" borderId="5" xfId="0" applyFont="1" applyBorder="1" applyAlignment="1">
      <alignment horizontal="center"/>
    </xf>
    <xf numFmtId="3" fontId="12" fillId="0" borderId="6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5" fillId="0" borderId="0" xfId="0" applyFont="1" applyBorder="1"/>
    <xf numFmtId="0" fontId="6" fillId="0" borderId="9" xfId="0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Continuous"/>
    </xf>
    <xf numFmtId="0" fontId="15" fillId="2" borderId="12" xfId="0" applyFont="1" applyFill="1" applyBorder="1" applyAlignment="1">
      <alignment horizontal="centerContinuous"/>
    </xf>
    <xf numFmtId="0" fontId="15" fillId="2" borderId="13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3" fontId="12" fillId="0" borderId="15" xfId="0" applyNumberFormat="1" applyFont="1" applyBorder="1" applyAlignment="1">
      <alignment horizontal="center"/>
    </xf>
    <xf numFmtId="3" fontId="12" fillId="0" borderId="16" xfId="0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164" fontId="4" fillId="0" borderId="0" xfId="0" applyNumberFormat="1" applyFont="1"/>
    <xf numFmtId="3" fontId="0" fillId="0" borderId="0" xfId="0" applyNumberFormat="1"/>
    <xf numFmtId="0" fontId="0" fillId="0" borderId="0" xfId="0" applyAlignment="1">
      <alignment horizontal="center"/>
    </xf>
    <xf numFmtId="15" fontId="0" fillId="0" borderId="0" xfId="0" applyNumberFormat="1" applyAlignment="1">
      <alignment horizontal="left"/>
    </xf>
    <xf numFmtId="0" fontId="10" fillId="0" borderId="17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right"/>
    </xf>
    <xf numFmtId="2" fontId="10" fillId="0" borderId="17" xfId="0" applyNumberFormat="1" applyFont="1" applyBorder="1" applyAlignment="1">
      <alignment horizontal="center" vertical="center"/>
    </xf>
    <xf numFmtId="0" fontId="5" fillId="0" borderId="0" xfId="0" quotePrefix="1" applyFont="1" applyAlignment="1">
      <alignment horizontal="left"/>
    </xf>
    <xf numFmtId="0" fontId="3" fillId="0" borderId="0" xfId="0" applyFont="1"/>
    <xf numFmtId="0" fontId="17" fillId="2" borderId="0" xfId="0" applyFont="1" applyFill="1" applyAlignment="1">
      <alignment horizontal="left"/>
    </xf>
    <xf numFmtId="0" fontId="17" fillId="2" borderId="0" xfId="0" quotePrefix="1" applyFont="1" applyFill="1" applyAlignment="1">
      <alignment horizontal="left"/>
    </xf>
    <xf numFmtId="15" fontId="0" fillId="0" borderId="0" xfId="0" applyNumberFormat="1"/>
    <xf numFmtId="0" fontId="0" fillId="0" borderId="0" xfId="0" quotePrefix="1" applyAlignment="1">
      <alignment horizontal="left"/>
    </xf>
    <xf numFmtId="0" fontId="0" fillId="0" borderId="0" xfId="0" applyBorder="1" applyAlignment="1">
      <alignment horizontal="right"/>
    </xf>
    <xf numFmtId="0" fontId="6" fillId="0" borderId="0" xfId="0" quotePrefix="1" applyFont="1" applyAlignment="1">
      <alignment horizontal="right"/>
    </xf>
    <xf numFmtId="2" fontId="10" fillId="0" borderId="18" xfId="0" applyNumberFormat="1" applyFont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/>
    </xf>
    <xf numFmtId="165" fontId="10" fillId="0" borderId="17" xfId="0" quotePrefix="1" applyNumberFormat="1" applyFont="1" applyBorder="1" applyAlignment="1">
      <alignment horizontal="center" vertical="center"/>
    </xf>
    <xf numFmtId="0" fontId="10" fillId="0" borderId="17" xfId="0" quotePrefix="1" applyNumberFormat="1" applyFont="1" applyBorder="1" applyAlignment="1">
      <alignment horizontal="center" vertical="center" wrapText="1"/>
    </xf>
    <xf numFmtId="0" fontId="0" fillId="0" borderId="0" xfId="0" quotePrefix="1" applyAlignment="1">
      <alignment horizontal="left"/>
    </xf>
    <xf numFmtId="173" fontId="0" fillId="0" borderId="0" xfId="1" applyNumberFormat="1" applyFont="1"/>
    <xf numFmtId="164" fontId="12" fillId="0" borderId="6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 vertical="center" wrapText="1"/>
    </xf>
    <xf numFmtId="164" fontId="0" fillId="0" borderId="0" xfId="0" applyNumberFormat="1"/>
    <xf numFmtId="3" fontId="4" fillId="0" borderId="19" xfId="0" applyNumberFormat="1" applyFont="1" applyBorder="1"/>
    <xf numFmtId="3" fontId="0" fillId="0" borderId="20" xfId="0" applyNumberFormat="1" applyBorder="1" applyAlignment="1">
      <alignment horizontal="center"/>
    </xf>
    <xf numFmtId="3" fontId="12" fillId="0" borderId="2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7" fillId="2" borderId="1" xfId="0" quotePrefix="1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2" fontId="7" fillId="2" borderId="12" xfId="0" applyNumberFormat="1" applyFont="1" applyFill="1" applyBorder="1" applyAlignment="1">
      <alignment horizontal="center" wrapText="1"/>
    </xf>
    <xf numFmtId="2" fontId="7" fillId="2" borderId="3" xfId="0" applyNumberFormat="1" applyFont="1" applyFill="1" applyBorder="1" applyAlignment="1">
      <alignment horizontal="center" wrapText="1"/>
    </xf>
    <xf numFmtId="2" fontId="7" fillId="2" borderId="22" xfId="0" quotePrefix="1" applyNumberFormat="1" applyFont="1" applyFill="1" applyBorder="1" applyAlignment="1">
      <alignment horizontal="center" wrapText="1"/>
    </xf>
    <xf numFmtId="2" fontId="7" fillId="2" borderId="23" xfId="0" applyNumberFormat="1" applyFont="1" applyFill="1" applyBorder="1" applyAlignment="1">
      <alignment horizontal="center" wrapText="1"/>
    </xf>
    <xf numFmtId="2" fontId="7" fillId="2" borderId="12" xfId="0" quotePrefix="1" applyNumberFormat="1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2">
    <dxf>
      <fill>
        <patternFill>
          <bgColor indexed="43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59400880073526"/>
          <c:y val="0.17460356125009135"/>
          <c:w val="0.76791872860122301"/>
          <c:h val="0.67573845782502884"/>
        </c:manualLayout>
      </c:layout>
      <c:scatterChart>
        <c:scatterStyle val="smoothMarker"/>
        <c:varyColors val="0"/>
        <c:ser>
          <c:idx val="2"/>
          <c:order val="0"/>
          <c:tx>
            <c:strRef>
              <c:f>Main!$F$5</c:f>
              <c:strCache>
                <c:ptCount val="1"/>
                <c:pt idx="0">
                  <c:v>Estimated Reference Load (MWh/hr)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Main!$E$6:$E$30</c:f>
              <c:numCache>
                <c:formatCode>General</c:formatCode>
                <c:ptCount val="25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Main!$F$6:$F$30</c:f>
              <c:numCache>
                <c:formatCode>#,##0.0</c:formatCode>
                <c:ptCount val="25"/>
                <c:pt idx="1">
                  <c:v>64.155380249023438</c:v>
                </c:pt>
                <c:pt idx="2">
                  <c:v>63.157157897949219</c:v>
                </c:pt>
                <c:pt idx="3">
                  <c:v>62.171401977539063</c:v>
                </c:pt>
                <c:pt idx="4">
                  <c:v>62.297557830810547</c:v>
                </c:pt>
                <c:pt idx="5">
                  <c:v>63.732772827148438</c:v>
                </c:pt>
                <c:pt idx="6">
                  <c:v>70.527420043945313</c:v>
                </c:pt>
                <c:pt idx="7">
                  <c:v>79.994300842285156</c:v>
                </c:pt>
                <c:pt idx="8">
                  <c:v>87.069633483886719</c:v>
                </c:pt>
                <c:pt idx="9">
                  <c:v>93.645317077636719</c:v>
                </c:pt>
                <c:pt idx="10">
                  <c:v>100.26324462890625</c:v>
                </c:pt>
                <c:pt idx="11">
                  <c:v>104.9510498046875</c:v>
                </c:pt>
                <c:pt idx="12">
                  <c:v>108.31052398681641</c:v>
                </c:pt>
                <c:pt idx="13">
                  <c:v>109.7977294921875</c:v>
                </c:pt>
                <c:pt idx="14">
                  <c:v>112.14044189453125</c:v>
                </c:pt>
                <c:pt idx="15">
                  <c:v>113.19043731689453</c:v>
                </c:pt>
                <c:pt idx="16">
                  <c:v>111.76353454589844</c:v>
                </c:pt>
                <c:pt idx="17">
                  <c:v>107.417724609375</c:v>
                </c:pt>
                <c:pt idx="18">
                  <c:v>101.09416961669922</c:v>
                </c:pt>
                <c:pt idx="19">
                  <c:v>87.815849304199219</c:v>
                </c:pt>
                <c:pt idx="20">
                  <c:v>80.30267333984375</c:v>
                </c:pt>
                <c:pt idx="21">
                  <c:v>75.603469848632813</c:v>
                </c:pt>
                <c:pt idx="22">
                  <c:v>71.981925964355469</c:v>
                </c:pt>
                <c:pt idx="23">
                  <c:v>68.459907531738281</c:v>
                </c:pt>
                <c:pt idx="24">
                  <c:v>65.798316955566406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Main!$G$5</c:f>
              <c:strCache>
                <c:ptCount val="1"/>
                <c:pt idx="0">
                  <c:v>Observed Event-Day Load (MWh/hr)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none"/>
          </c:marker>
          <c:xVal>
            <c:numRef>
              <c:f>Main!$E$6:$E$30</c:f>
              <c:numCache>
                <c:formatCode>General</c:formatCode>
                <c:ptCount val="25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Main!$G$6:$G$30</c:f>
              <c:numCache>
                <c:formatCode>#,##0.0</c:formatCode>
                <c:ptCount val="25"/>
                <c:pt idx="1">
                  <c:v>64.007323590650529</c:v>
                </c:pt>
                <c:pt idx="2">
                  <c:v>63.046377004434667</c:v>
                </c:pt>
                <c:pt idx="3">
                  <c:v>61.923049334203824</c:v>
                </c:pt>
                <c:pt idx="4">
                  <c:v>62.212253743976667</c:v>
                </c:pt>
                <c:pt idx="5">
                  <c:v>63.66961078155267</c:v>
                </c:pt>
                <c:pt idx="6">
                  <c:v>70.561475328907065</c:v>
                </c:pt>
                <c:pt idx="7">
                  <c:v>80.070515872910619</c:v>
                </c:pt>
                <c:pt idx="8">
                  <c:v>87.128310385470584</c:v>
                </c:pt>
                <c:pt idx="9">
                  <c:v>93.889750878937775</c:v>
                </c:pt>
                <c:pt idx="10">
                  <c:v>100.1368582258292</c:v>
                </c:pt>
                <c:pt idx="11">
                  <c:v>104.75536420633337</c:v>
                </c:pt>
                <c:pt idx="12">
                  <c:v>108.00863551933919</c:v>
                </c:pt>
                <c:pt idx="13">
                  <c:v>109.13670601743313</c:v>
                </c:pt>
                <c:pt idx="14">
                  <c:v>108.36863365744163</c:v>
                </c:pt>
                <c:pt idx="15">
                  <c:v>107.96786926666876</c:v>
                </c:pt>
                <c:pt idx="16">
                  <c:v>107.45342211971001</c:v>
                </c:pt>
                <c:pt idx="17">
                  <c:v>104.52124955072941</c:v>
                </c:pt>
                <c:pt idx="18">
                  <c:v>98.513051875993071</c:v>
                </c:pt>
                <c:pt idx="19">
                  <c:v>86.087011272553355</c:v>
                </c:pt>
                <c:pt idx="20">
                  <c:v>79.172724998711303</c:v>
                </c:pt>
                <c:pt idx="21">
                  <c:v>74.81089925327494</c:v>
                </c:pt>
                <c:pt idx="22">
                  <c:v>71.665723826658606</c:v>
                </c:pt>
                <c:pt idx="23">
                  <c:v>68.736878775991499</c:v>
                </c:pt>
                <c:pt idx="24">
                  <c:v>66.174872755926728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20800"/>
        <c:axId val="47822720"/>
      </c:scatterChart>
      <c:valAx>
        <c:axId val="47820800"/>
        <c:scaling>
          <c:orientation val="minMax"/>
          <c:max val="2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Franklin Gothic Demi Cond"/>
                    <a:ea typeface="Franklin Gothic Demi Cond"/>
                    <a:cs typeface="Franklin Gothic Demi Cond"/>
                  </a:defRPr>
                </a:pPr>
                <a:r>
                  <a:rPr lang="en-US"/>
                  <a:t>Hour Ending at...</a:t>
                </a:r>
              </a:p>
            </c:rich>
          </c:tx>
          <c:layout>
            <c:manualLayout>
              <c:xMode val="edge"/>
              <c:yMode val="edge"/>
              <c:x val="0.49488095843189928"/>
              <c:y val="0.9274396954712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Franklin Gothic Demi Cond"/>
                <a:ea typeface="Franklin Gothic Demi Cond"/>
                <a:cs typeface="Franklin Gothic Demi Cond"/>
              </a:defRPr>
            </a:pPr>
            <a:endParaRPr lang="en-US"/>
          </a:p>
        </c:txPr>
        <c:crossAx val="47822720"/>
        <c:crosses val="autoZero"/>
        <c:crossBetween val="midCat"/>
        <c:majorUnit val="1"/>
      </c:valAx>
      <c:valAx>
        <c:axId val="4782272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Franklin Gothic Demi Cond"/>
                    <a:ea typeface="Franklin Gothic Demi Cond"/>
                    <a:cs typeface="Franklin Gothic Demi Cond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5.2901067970306477E-2"/>
              <c:y val="0.478459109399600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Franklin Gothic Demi Cond"/>
                <a:ea typeface="Franklin Gothic Demi Cond"/>
                <a:cs typeface="Franklin Gothic Demi Cond"/>
              </a:defRPr>
            </a:pPr>
            <a:endParaRPr lang="en-US"/>
          </a:p>
        </c:txPr>
        <c:crossAx val="4782080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2696264645325037"/>
          <c:y val="3.1746102045471153E-2"/>
          <c:w val="0.71160468850379999"/>
          <c:h val="0.1020410422890144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Franklin Gothic Demi Cond"/>
              <a:ea typeface="Franklin Gothic Demi Cond"/>
              <a:cs typeface="Franklin Gothic Demi Cond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969696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28575</xdr:rowOff>
    </xdr:from>
    <xdr:to>
      <xdr:col>3</xdr:col>
      <xdr:colOff>561975</xdr:colOff>
      <xdr:row>32</xdr:row>
      <xdr:rowOff>209550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ghansen/Local%20Settings/Temporary%20Internet%20Files/OLK63/Medium%20CI%20Ex-ante%20TOU%20and%20PDP%20Impacts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DATA"/>
      <sheetName val="LOOKUP"/>
    </sheetNames>
    <sheetDataSet>
      <sheetData sheetId="0">
        <row r="6">
          <cell r="B6" t="str">
            <v>Peak Day Pricing</v>
          </cell>
        </row>
        <row r="8">
          <cell r="B8" t="str">
            <v>All Customers</v>
          </cell>
        </row>
        <row r="9">
          <cell r="B9" t="str">
            <v>1-in-10 (2003)</v>
          </cell>
        </row>
        <row r="10">
          <cell r="B10" t="str">
            <v>Typical Event Day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37"/>
  <sheetViews>
    <sheetView tabSelected="1" workbookViewId="0"/>
  </sheetViews>
  <sheetFormatPr defaultRowHeight="15" x14ac:dyDescent="0.25"/>
  <cols>
    <col min="1" max="1" width="23.5703125" bestFit="1" customWidth="1"/>
    <col min="2" max="2" width="30.7109375" customWidth="1"/>
    <col min="3" max="3" width="21" customWidth="1"/>
    <col min="6" max="6" width="14.140625" customWidth="1"/>
    <col min="7" max="7" width="11.5703125" customWidth="1"/>
    <col min="8" max="8" width="11.42578125" customWidth="1"/>
    <col min="9" max="9" width="13.5703125" customWidth="1"/>
    <col min="10" max="10" width="10.42578125" customWidth="1"/>
    <col min="11" max="11" width="9.42578125" customWidth="1"/>
    <col min="12" max="12" width="10.42578125" customWidth="1"/>
    <col min="13" max="13" width="10" customWidth="1"/>
  </cols>
  <sheetData>
    <row r="1" spans="1:16" x14ac:dyDescent="0.25">
      <c r="A1" s="38" t="str">
        <f>IF(AND(lca&lt;&gt;"All",commitment&lt;&gt;"All"),"Results are not available for LCA, commitment combinations.","")</f>
        <v/>
      </c>
      <c r="B1" s="38"/>
      <c r="C1" s="38"/>
    </row>
    <row r="2" spans="1:16" ht="15.75" thickBot="1" x14ac:dyDescent="0.3">
      <c r="A2" s="38" t="str">
        <f>IF(A1&lt;&gt;"","Please select 'All' for at least one of them.","")</f>
        <v/>
      </c>
      <c r="B2" s="38"/>
      <c r="C2" s="1"/>
      <c r="D2" s="1"/>
    </row>
    <row r="3" spans="1:16" ht="16.5" thickTop="1" thickBot="1" x14ac:dyDescent="0.3">
      <c r="A3" s="58" t="str">
        <f>IF(pass=0,"Results are Confidential for the selected LCA and Commitment","")</f>
        <v/>
      </c>
      <c r="B3" s="58"/>
      <c r="C3" s="58"/>
      <c r="D3" s="1"/>
      <c r="H3" s="44" t="s">
        <v>81</v>
      </c>
      <c r="I3" s="56">
        <f>IF(pass=0,"n/a",DGET(all_data,"notified",criteria1))</f>
        <v>223</v>
      </c>
      <c r="J3" s="55">
        <f>DGET(all_data,"pass",criteria1)</f>
        <v>1</v>
      </c>
    </row>
    <row r="4" spans="1:16" ht="16.5" thickTop="1" thickBot="1" x14ac:dyDescent="0.3">
      <c r="B4" s="2"/>
      <c r="C4" s="1"/>
      <c r="D4" s="1"/>
    </row>
    <row r="5" spans="1:16" ht="50.25" customHeight="1" thickBot="1" x14ac:dyDescent="0.3">
      <c r="C5" s="1"/>
      <c r="D5" s="1"/>
      <c r="E5" s="66" t="s">
        <v>1</v>
      </c>
      <c r="F5" s="59" t="s">
        <v>34</v>
      </c>
      <c r="G5" s="59" t="s">
        <v>35</v>
      </c>
      <c r="H5" s="59" t="s">
        <v>36</v>
      </c>
      <c r="I5" s="59" t="s">
        <v>16</v>
      </c>
      <c r="J5" s="3" t="s">
        <v>37</v>
      </c>
      <c r="K5" s="4"/>
      <c r="L5" s="4"/>
      <c r="M5" s="4"/>
      <c r="N5" s="5"/>
    </row>
    <row r="6" spans="1:16" ht="15.75" customHeight="1" thickBot="1" x14ac:dyDescent="0.3">
      <c r="A6" s="37" t="s">
        <v>23</v>
      </c>
      <c r="B6" s="48" t="s">
        <v>68</v>
      </c>
      <c r="C6" s="1"/>
      <c r="D6" s="1"/>
      <c r="E6" s="67"/>
      <c r="F6" s="60"/>
      <c r="G6" s="60"/>
      <c r="H6" s="60"/>
      <c r="I6" s="60"/>
      <c r="J6" s="8" t="s">
        <v>2</v>
      </c>
      <c r="K6" s="8" t="s">
        <v>3</v>
      </c>
      <c r="L6" s="8" t="s">
        <v>4</v>
      </c>
      <c r="M6" s="8" t="s">
        <v>5</v>
      </c>
      <c r="N6" s="9" t="s">
        <v>6</v>
      </c>
    </row>
    <row r="7" spans="1:16" ht="17.25" thickBot="1" x14ac:dyDescent="0.35">
      <c r="A7" s="6" t="s">
        <v>7</v>
      </c>
      <c r="B7" s="53" t="s">
        <v>69</v>
      </c>
      <c r="C7" s="10"/>
      <c r="D7" s="10"/>
      <c r="E7" s="11">
        <v>1</v>
      </c>
      <c r="F7" s="51">
        <f>IF(pass=0,"n/a",DGET(all_data,IF(agg_pc="Aggregate Impact","REFERENCE","REFERENCE_P"),criteria1))</f>
        <v>64.155380249023438</v>
      </c>
      <c r="G7" s="51">
        <f>IF(pass=0,"n/a",DGET(all_data,IF(agg_pc="Aggregate Impact","ACTUAL","ACTUAL_P"),criteria1))</f>
        <v>64.007323590650529</v>
      </c>
      <c r="H7" s="51">
        <f>IF(pass=0,"n/a",DGET(all_data,IF(agg_pc="Aggregate Impact","IMPACT","IMPACT_P"),criteria1))</f>
        <v>0.1480594277381897</v>
      </c>
      <c r="I7" s="12">
        <f>IF(pass=0,"n/a",DGET(all_data,"TEMP",criteria1))</f>
        <v>63.07794189453125</v>
      </c>
      <c r="J7" s="51">
        <f>IF(pass=0,"n/a",DGET(all_data,IF(agg_pc="Aggregate Impact","P10","P10_P"),criteria1))</f>
        <v>-0.43729391694068909</v>
      </c>
      <c r="K7" s="51">
        <f>IF(pass=0,"n/a",DGET(all_data,IF(agg_pc="Aggregate Impact","P30","P30_P"),criteria1))</f>
        <v>-9.1462418437004089E-2</v>
      </c>
      <c r="L7" s="51">
        <f>IF(pass=0,"n/a",DGET(all_data,IF(agg_pc="Aggregate Impact","P50","P50_P"),criteria1))</f>
        <v>0.1480594277381897</v>
      </c>
      <c r="M7" s="51">
        <f>IF(pass=0,"n/a",DGET(all_data,IF(agg_pc="Aggregate Impact","P70","P70_P"),criteria1))</f>
        <v>0.38758125901222229</v>
      </c>
      <c r="N7" s="51">
        <f>IF(pass=0,"n/a",DGET(all_data,IF(agg_pc="Aggregate Impact","P90","P90_P"),criteria1))</f>
        <v>0.73341274261474609</v>
      </c>
      <c r="P7" s="30">
        <f>MAX(I7-75,0)</f>
        <v>0</v>
      </c>
    </row>
    <row r="8" spans="1:16" ht="17.25" thickBot="1" x14ac:dyDescent="0.35">
      <c r="A8" s="37" t="s">
        <v>24</v>
      </c>
      <c r="B8" s="34" t="s">
        <v>0</v>
      </c>
      <c r="C8" s="13"/>
      <c r="D8" s="13"/>
      <c r="E8" s="14">
        <v>2</v>
      </c>
      <c r="F8" s="52">
        <f>IF(pass=0,"n/a",DGET(all_data,IF(agg_pc="Aggregate Impact","REFERENCE","REFERENCE_P"),criteria2))</f>
        <v>63.157157897949219</v>
      </c>
      <c r="G8" s="52">
        <f>IF(pass=0,"n/a",DGET(all_data,IF(agg_pc="Aggregate Impact","ACTUAL","ACTUAL_P"),criteria2))</f>
        <v>63.046377004434667</v>
      </c>
      <c r="H8" s="52">
        <f>IF(pass=0,"n/a",DGET(all_data,IF(agg_pc="Aggregate Impact","IMPACT","IMPACT_P"),criteria2))</f>
        <v>0.11078137159347534</v>
      </c>
      <c r="I8" s="15">
        <f>IF(pass=0,"n/a",DGET(all_data,"TEMP",criteria2))</f>
        <v>62.144401550292969</v>
      </c>
      <c r="J8" s="52">
        <f>IF(pass=0,"n/a",DGET(all_data,IF(agg_pc="Aggregate Impact","P10","P10_P"),criteria2))</f>
        <v>-0.47457128763198853</v>
      </c>
      <c r="K8" s="52">
        <f>IF(pass=0,"n/a",DGET(all_data,IF(agg_pc="Aggregate Impact","P30","P30_P"),criteria2))</f>
        <v>-0.12874019145965576</v>
      </c>
      <c r="L8" s="52">
        <f>IF(pass=0,"n/a",DGET(all_data,IF(agg_pc="Aggregate Impact","P50","P50_P"),criteria2))</f>
        <v>0.11078137159347534</v>
      </c>
      <c r="M8" s="52">
        <f>IF(pass=0,"n/a",DGET(all_data,IF(agg_pc="Aggregate Impact","P70","P70_P"),criteria2))</f>
        <v>0.35030293464660645</v>
      </c>
      <c r="N8" s="52">
        <f>IF(pass=0,"n/a",DGET(all_data,IF(agg_pc="Aggregate Impact","P90","P90_P"),criteria2))</f>
        <v>0.69613403081893921</v>
      </c>
      <c r="P8" s="30">
        <f t="shared" ref="P8:P30" si="0">MAX(I8-75,0)</f>
        <v>0</v>
      </c>
    </row>
    <row r="9" spans="1:16" ht="17.25" thickBot="1" x14ac:dyDescent="0.35">
      <c r="A9" s="6" t="s">
        <v>20</v>
      </c>
      <c r="B9" s="36" t="s">
        <v>22</v>
      </c>
      <c r="C9" s="16"/>
      <c r="D9" s="16"/>
      <c r="E9" s="14">
        <v>3</v>
      </c>
      <c r="F9" s="52">
        <f>IF(pass=0,"n/a",DGET(all_data,IF(agg_pc="Aggregate Impact","REFERENCE","REFERENCE_P"),criteria3))</f>
        <v>62.171401977539063</v>
      </c>
      <c r="G9" s="52">
        <f>IF(pass=0,"n/a",DGET(all_data,IF(agg_pc="Aggregate Impact","ACTUAL","ACTUAL_P"),criteria3))</f>
        <v>61.923049334203824</v>
      </c>
      <c r="H9" s="52">
        <f>IF(pass=0,"n/a",DGET(all_data,IF(agg_pc="Aggregate Impact","IMPACT","IMPACT_P"),criteria3))</f>
        <v>0.2483525276184082</v>
      </c>
      <c r="I9" s="15">
        <f>IF(pass=0,"n/a",DGET(all_data,"TEMP",criteria3))</f>
        <v>61.543251037597656</v>
      </c>
      <c r="J9" s="52">
        <f>IF(pass=0,"n/a",DGET(all_data,IF(agg_pc="Aggregate Impact","P10","P10_P"),criteria3))</f>
        <v>-0.33659088611602783</v>
      </c>
      <c r="K9" s="52">
        <f>IF(pass=0,"n/a",DGET(all_data,IF(agg_pc="Aggregate Impact","P30","P30_P"),criteria3))</f>
        <v>8.998422883450985E-3</v>
      </c>
      <c r="L9" s="52">
        <f>IF(pass=0,"n/a",DGET(all_data,IF(agg_pc="Aggregate Impact","P50","P50_P"),criteria3))</f>
        <v>0.2483525276184082</v>
      </c>
      <c r="M9" s="52">
        <f>IF(pass=0,"n/a",DGET(all_data,IF(agg_pc="Aggregate Impact","P70","P70_P"),criteria3))</f>
        <v>0.48770663142204285</v>
      </c>
      <c r="N9" s="52">
        <f>IF(pass=0,"n/a",DGET(all_data,IF(agg_pc="Aggregate Impact","P90","P90_P"),criteria3))</f>
        <v>0.83329594135284424</v>
      </c>
      <c r="P9" s="30">
        <f t="shared" si="0"/>
        <v>0</v>
      </c>
    </row>
    <row r="10" spans="1:16" ht="17.25" thickBot="1" x14ac:dyDescent="0.35">
      <c r="A10" s="6" t="s">
        <v>78</v>
      </c>
      <c r="B10" s="45" t="s">
        <v>22</v>
      </c>
      <c r="C10" s="17"/>
      <c r="D10" s="17"/>
      <c r="E10" s="14">
        <v>4</v>
      </c>
      <c r="F10" s="52">
        <f>IF(pass=0,"n/a",DGET(all_data,IF(agg_pc="Aggregate Impact","REFERENCE","REFERENCE_P"),criteria4))</f>
        <v>62.297557830810547</v>
      </c>
      <c r="G10" s="52">
        <f>IF(pass=0,"n/a",DGET(all_data,IF(agg_pc="Aggregate Impact","ACTUAL","ACTUAL_P"),criteria4))</f>
        <v>62.212253743976667</v>
      </c>
      <c r="H10" s="52">
        <f>IF(pass=0,"n/a",DGET(all_data,IF(agg_pc="Aggregate Impact","IMPACT","IMPACT_P"),criteria4))</f>
        <v>8.5302762687206268E-2</v>
      </c>
      <c r="I10" s="15">
        <f>IF(pass=0,"n/a",DGET(all_data,"TEMP",criteria4))</f>
        <v>60.809650421142578</v>
      </c>
      <c r="J10" s="52">
        <f>IF(pass=0,"n/a",DGET(all_data,IF(agg_pc="Aggregate Impact","P10","P10_P"),criteria4))</f>
        <v>-0.50036710500717163</v>
      </c>
      <c r="K10" s="52">
        <f>IF(pass=0,"n/a",DGET(all_data,IF(agg_pc="Aggregate Impact","P30","P30_P"),criteria4))</f>
        <v>-0.15434859693050385</v>
      </c>
      <c r="L10" s="52">
        <f>IF(pass=0,"n/a",DGET(all_data,IF(agg_pc="Aggregate Impact","P50","P50_P"),criteria4))</f>
        <v>8.5302762687206268E-2</v>
      </c>
      <c r="M10" s="52">
        <f>IF(pass=0,"n/a",DGET(all_data,IF(agg_pc="Aggregate Impact","P70","P70_P"),criteria4))</f>
        <v>0.32495412230491638</v>
      </c>
      <c r="N10" s="52">
        <f>IF(pass=0,"n/a",DGET(all_data,IF(agg_pc="Aggregate Impact","P90","P90_P"),criteria4))</f>
        <v>0.67097258567810059</v>
      </c>
      <c r="P10" s="30">
        <f t="shared" si="0"/>
        <v>0</v>
      </c>
    </row>
    <row r="11" spans="1:16" ht="17.25" thickBot="1" x14ac:dyDescent="0.35">
      <c r="A11" s="37" t="s">
        <v>21</v>
      </c>
      <c r="B11" s="47" t="s">
        <v>32</v>
      </c>
      <c r="C11" s="17"/>
      <c r="D11" s="17"/>
      <c r="E11" s="14">
        <v>5</v>
      </c>
      <c r="F11" s="52">
        <f>IF(pass=0,"n/a",DGET(all_data,IF(agg_pc="Aggregate Impact","REFERENCE","REFERENCE_P"),criteria5))</f>
        <v>63.732772827148438</v>
      </c>
      <c r="G11" s="52">
        <f>IF(pass=0,"n/a",DGET(all_data,IF(agg_pc="Aggregate Impact","ACTUAL","ACTUAL_P"),criteria5))</f>
        <v>63.66961078155267</v>
      </c>
      <c r="H11" s="52">
        <f>IF(pass=0,"n/a",DGET(all_data,IF(agg_pc="Aggregate Impact","IMPACT","IMPACT_P"),criteria5))</f>
        <v>6.3163891434669495E-2</v>
      </c>
      <c r="I11" s="15">
        <f>IF(pass=0,"n/a",DGET(all_data,"TEMP",criteria5))</f>
        <v>59.975536346435547</v>
      </c>
      <c r="J11" s="52">
        <f>IF(pass=0,"n/a",DGET(all_data,IF(agg_pc="Aggregate Impact","P10","P10_P"),criteria5))</f>
        <v>-0.52310401201248169</v>
      </c>
      <c r="K11" s="52">
        <f>IF(pass=0,"n/a",DGET(all_data,IF(agg_pc="Aggregate Impact","P30","P30_P"),criteria5))</f>
        <v>-0.17673216760158539</v>
      </c>
      <c r="L11" s="52">
        <f>IF(pass=0,"n/a",DGET(all_data,IF(agg_pc="Aggregate Impact","P50","P50_P"),criteria5))</f>
        <v>6.3163891434669495E-2</v>
      </c>
      <c r="M11" s="52">
        <f>IF(pass=0,"n/a",DGET(all_data,IF(agg_pc="Aggregate Impact","P70","P70_P"),criteria5))</f>
        <v>0.30305996537208557</v>
      </c>
      <c r="N11" s="52">
        <f>IF(pass=0,"n/a",DGET(all_data,IF(agg_pc="Aggregate Impact","P90","P90_P"),criteria5))</f>
        <v>0.64943176507949829</v>
      </c>
      <c r="P11" s="30">
        <f t="shared" si="0"/>
        <v>0</v>
      </c>
    </row>
    <row r="12" spans="1:16" ht="17.25" thickBot="1" x14ac:dyDescent="0.35">
      <c r="A12" s="18" t="s">
        <v>8</v>
      </c>
      <c r="B12" s="46" t="s">
        <v>93</v>
      </c>
      <c r="C12" s="18"/>
      <c r="D12" s="1"/>
      <c r="E12" s="14">
        <v>6</v>
      </c>
      <c r="F12" s="52">
        <f>IF(pass=0,"n/a",DGET(all_data,IF(agg_pc="Aggregate Impact","REFERENCE","REFERENCE_P"),criteria6))</f>
        <v>70.527420043945313</v>
      </c>
      <c r="G12" s="52">
        <f>IF(pass=0,"n/a",DGET(all_data,IF(agg_pc="Aggregate Impact","ACTUAL","ACTUAL_P"),criteria6))</f>
        <v>70.561475328907065</v>
      </c>
      <c r="H12" s="52">
        <f>IF(pass=0,"n/a",DGET(all_data,IF(agg_pc="Aggregate Impact","IMPACT","IMPACT_P"),criteria6))</f>
        <v>-3.4052729606628418E-2</v>
      </c>
      <c r="I12" s="15">
        <f>IF(pass=0,"n/a",DGET(all_data,"TEMP",criteria6))</f>
        <v>59.956626892089844</v>
      </c>
      <c r="J12" s="52">
        <f>IF(pass=0,"n/a",DGET(all_data,IF(agg_pc="Aggregate Impact","P10","P10_P"),criteria6))</f>
        <v>-0.62080913782119751</v>
      </c>
      <c r="K12" s="52">
        <f>IF(pass=0,"n/a",DGET(all_data,IF(agg_pc="Aggregate Impact","P30","P30_P"),criteria6))</f>
        <v>-0.27414870262145996</v>
      </c>
      <c r="L12" s="52">
        <f>IF(pass=0,"n/a",DGET(all_data,IF(agg_pc="Aggregate Impact","P50","P50_P"),criteria6))</f>
        <v>-3.4052729606628418E-2</v>
      </c>
      <c r="M12" s="52">
        <f>IF(pass=0,"n/a",DGET(all_data,IF(agg_pc="Aggregate Impact","P70","P70_P"),criteria6))</f>
        <v>0.20604324340820313</v>
      </c>
      <c r="N12" s="52">
        <f>IF(pass=0,"n/a",DGET(all_data,IF(agg_pc="Aggregate Impact","P90","P90_P"),criteria6))</f>
        <v>0.55270367860794067</v>
      </c>
      <c r="P12" s="30">
        <f t="shared" si="0"/>
        <v>0</v>
      </c>
    </row>
    <row r="13" spans="1:16" ht="17.25" thickBot="1" x14ac:dyDescent="0.35">
      <c r="A13" s="18" t="s">
        <v>9</v>
      </c>
      <c r="B13" s="46" t="s">
        <v>93</v>
      </c>
      <c r="C13" s="18"/>
      <c r="D13" s="1"/>
      <c r="E13" s="14">
        <v>7</v>
      </c>
      <c r="F13" s="52">
        <f>IF(pass=0,"n/a",DGET(all_data,IF(agg_pc="Aggregate Impact","REFERENCE","REFERENCE_P"),criteria7))</f>
        <v>79.994300842285156</v>
      </c>
      <c r="G13" s="52">
        <f>IF(pass=0,"n/a",DGET(all_data,IF(agg_pc="Aggregate Impact","ACTUAL","ACTUAL_P"),criteria7))</f>
        <v>80.070515872910619</v>
      </c>
      <c r="H13" s="52">
        <f>IF(pass=0,"n/a",DGET(all_data,IF(agg_pc="Aggregate Impact","IMPACT","IMPACT_P"),criteria7))</f>
        <v>-7.6213955879211426E-2</v>
      </c>
      <c r="I13" s="15">
        <f>IF(pass=0,"n/a",DGET(all_data,"TEMP",criteria7))</f>
        <v>60.162998199462891</v>
      </c>
      <c r="J13" s="52">
        <f>IF(pass=0,"n/a",DGET(all_data,IF(agg_pc="Aggregate Impact","P10","P10_P"),criteria7))</f>
        <v>-0.6632809042930603</v>
      </c>
      <c r="K13" s="52">
        <f>IF(pass=0,"n/a",DGET(all_data,IF(agg_pc="Aggregate Impact","P30","P30_P"),criteria7))</f>
        <v>-0.31643697619438171</v>
      </c>
      <c r="L13" s="52">
        <f>IF(pass=0,"n/a",DGET(all_data,IF(agg_pc="Aggregate Impact","P50","P50_P"),criteria7))</f>
        <v>-7.6213955879211426E-2</v>
      </c>
      <c r="M13" s="52">
        <f>IF(pass=0,"n/a",DGET(all_data,IF(agg_pc="Aggregate Impact","P70","P70_P"),criteria7))</f>
        <v>0.16400906443595886</v>
      </c>
      <c r="N13" s="52">
        <f>IF(pass=0,"n/a",DGET(all_data,IF(agg_pc="Aggregate Impact","P90","P90_P"),criteria7))</f>
        <v>0.51085299253463745</v>
      </c>
      <c r="P13" s="30">
        <f t="shared" si="0"/>
        <v>0</v>
      </c>
    </row>
    <row r="14" spans="1:16" ht="16.5" x14ac:dyDescent="0.3">
      <c r="C14" s="1"/>
      <c r="D14" s="1"/>
      <c r="E14" s="14">
        <v>8</v>
      </c>
      <c r="F14" s="52">
        <f>IF(pass=0,"n/a",DGET(all_data,IF(agg_pc="Aggregate Impact","REFERENCE","REFERENCE_P"),criteria8))</f>
        <v>87.069633483886719</v>
      </c>
      <c r="G14" s="52">
        <f>IF(pass=0,"n/a",DGET(all_data,IF(agg_pc="Aggregate Impact","ACTUAL","ACTUAL_P"),criteria8))</f>
        <v>87.128310385470584</v>
      </c>
      <c r="H14" s="52">
        <f>IF(pass=0,"n/a",DGET(all_data,IF(agg_pc="Aggregate Impact","IMPACT","IMPACT_P"),criteria8))</f>
        <v>-5.867714062333107E-2</v>
      </c>
      <c r="I14" s="15">
        <f>IF(pass=0,"n/a",DGET(all_data,"TEMP",criteria8))</f>
        <v>61.872013092041016</v>
      </c>
      <c r="J14" s="52">
        <f>IF(pass=0,"n/a",DGET(all_data,IF(agg_pc="Aggregate Impact","P10","P10_P"),criteria8))</f>
        <v>-0.64385008811950684</v>
      </c>
      <c r="K14" s="52">
        <f>IF(pass=0,"n/a",DGET(all_data,IF(agg_pc="Aggregate Impact","P30","P30_P"),criteria8))</f>
        <v>-0.29812517762184143</v>
      </c>
      <c r="L14" s="52">
        <f>IF(pass=0,"n/a",DGET(all_data,IF(agg_pc="Aggregate Impact","P50","P50_P"),criteria8))</f>
        <v>-5.867714062333107E-2</v>
      </c>
      <c r="M14" s="52">
        <f>IF(pass=0,"n/a",DGET(all_data,IF(agg_pc="Aggregate Impact","P70","P70_P"),criteria8))</f>
        <v>0.18077088892459869</v>
      </c>
      <c r="N14" s="52">
        <f>IF(pass=0,"n/a",DGET(all_data,IF(agg_pc="Aggregate Impact","P90","P90_P"),criteria8))</f>
        <v>0.52649581432342529</v>
      </c>
      <c r="P14" s="30">
        <f t="shared" si="0"/>
        <v>0</v>
      </c>
    </row>
    <row r="15" spans="1:16" ht="16.5" x14ac:dyDescent="0.3">
      <c r="C15" s="1"/>
      <c r="D15" s="1"/>
      <c r="E15" s="14">
        <v>9</v>
      </c>
      <c r="F15" s="52">
        <f>IF(pass=0,"n/a",DGET(all_data,IF(agg_pc="Aggregate Impact","REFERENCE","REFERENCE_P"),criteria9))</f>
        <v>93.645317077636719</v>
      </c>
      <c r="G15" s="52">
        <f>IF(pass=0,"n/a",DGET(all_data,IF(agg_pc="Aggregate Impact","ACTUAL","ACTUAL_P"),criteria9))</f>
        <v>93.889750878937775</v>
      </c>
      <c r="H15" s="52">
        <f>IF(pass=0,"n/a",DGET(all_data,IF(agg_pc="Aggregate Impact","IMPACT","IMPACT_P"),criteria9))</f>
        <v>-0.24443352222442627</v>
      </c>
      <c r="I15" s="15">
        <f>IF(pass=0,"n/a",DGET(all_data,"TEMP",criteria9))</f>
        <v>64.868980407714844</v>
      </c>
      <c r="J15" s="52">
        <f>IF(pass=0,"n/a",DGET(all_data,IF(agg_pc="Aggregate Impact","P10","P10_P"),criteria9))</f>
        <v>-0.82931405305862427</v>
      </c>
      <c r="K15" s="52">
        <f>IF(pass=0,"n/a",DGET(all_data,IF(agg_pc="Aggregate Impact","P30","P30_P"),criteria9))</f>
        <v>-0.48376187682151794</v>
      </c>
      <c r="L15" s="52">
        <f>IF(pass=0,"n/a",DGET(all_data,IF(agg_pc="Aggregate Impact","P50","P50_P"),criteria9))</f>
        <v>-0.24443352222442627</v>
      </c>
      <c r="M15" s="52">
        <f>IF(pass=0,"n/a",DGET(all_data,IF(agg_pc="Aggregate Impact","P70","P70_P"),criteria9))</f>
        <v>-5.105157382786274E-3</v>
      </c>
      <c r="N15" s="52">
        <f>IF(pass=0,"n/a",DGET(all_data,IF(agg_pc="Aggregate Impact","P90","P90_P"),criteria9))</f>
        <v>0.34044697880744934</v>
      </c>
      <c r="P15" s="30">
        <f t="shared" si="0"/>
        <v>0</v>
      </c>
    </row>
    <row r="16" spans="1:16" ht="16.5" x14ac:dyDescent="0.3">
      <c r="C16" s="1"/>
      <c r="D16" s="1"/>
      <c r="E16" s="14">
        <v>10</v>
      </c>
      <c r="F16" s="52">
        <f>IF(pass=0,"n/a",DGET(all_data,IF(agg_pc="Aggregate Impact","REFERENCE","REFERENCE_P"),criteria10))</f>
        <v>100.26324462890625</v>
      </c>
      <c r="G16" s="52">
        <f>IF(pass=0,"n/a",DGET(all_data,IF(agg_pc="Aggregate Impact","ACTUAL","ACTUAL_P"),criteria10))</f>
        <v>100.1368582258292</v>
      </c>
      <c r="H16" s="52">
        <f>IF(pass=0,"n/a",DGET(all_data,IF(agg_pc="Aggregate Impact","IMPACT","IMPACT_P"),criteria10))</f>
        <v>0.12638810276985168</v>
      </c>
      <c r="I16" s="15">
        <f>IF(pass=0,"n/a",DGET(all_data,"TEMP",criteria10))</f>
        <v>68.435256958007813</v>
      </c>
      <c r="J16" s="52">
        <f>IF(pass=0,"n/a",DGET(all_data,IF(agg_pc="Aggregate Impact","P10","P10_P"),criteria10))</f>
        <v>-0.45853999257087708</v>
      </c>
      <c r="K16" s="52">
        <f>IF(pass=0,"n/a",DGET(all_data,IF(agg_pc="Aggregate Impact","P30","P30_P"),criteria10))</f>
        <v>-0.11295973509550095</v>
      </c>
      <c r="L16" s="52">
        <f>IF(pass=0,"n/a",DGET(all_data,IF(agg_pc="Aggregate Impact","P50","P50_P"),criteria10))</f>
        <v>0.12638810276985168</v>
      </c>
      <c r="M16" s="52">
        <f>IF(pass=0,"n/a",DGET(all_data,IF(agg_pc="Aggregate Impact","P70","P70_P"),criteria10))</f>
        <v>0.36573594808578491</v>
      </c>
      <c r="N16" s="52">
        <f>IF(pass=0,"n/a",DGET(all_data,IF(agg_pc="Aggregate Impact","P90","P90_P"),criteria10))</f>
        <v>0.71131622791290283</v>
      </c>
      <c r="P16" s="30">
        <f t="shared" si="0"/>
        <v>0</v>
      </c>
    </row>
    <row r="17" spans="3:17" ht="16.5" x14ac:dyDescent="0.3">
      <c r="C17" s="1"/>
      <c r="D17" s="1"/>
      <c r="E17" s="14">
        <v>11</v>
      </c>
      <c r="F17" s="52">
        <f>IF(pass=0,"n/a",DGET(all_data,IF(agg_pc="Aggregate Impact","REFERENCE","REFERENCE_P"),criteria11))</f>
        <v>104.9510498046875</v>
      </c>
      <c r="G17" s="52">
        <f>IF(pass=0,"n/a",DGET(all_data,IF(agg_pc="Aggregate Impact","ACTUAL","ACTUAL_P"),criteria11))</f>
        <v>104.75536420633337</v>
      </c>
      <c r="H17" s="52">
        <f>IF(pass=0,"n/a",DGET(all_data,IF(agg_pc="Aggregate Impact","IMPACT","IMPACT_P"),criteria11))</f>
        <v>0.19568519294261932</v>
      </c>
      <c r="I17" s="15">
        <f>IF(pass=0,"n/a",DGET(all_data,"TEMP",criteria11))</f>
        <v>72.021507263183594</v>
      </c>
      <c r="J17" s="52">
        <f>IF(pass=0,"n/a",DGET(all_data,IF(agg_pc="Aggregate Impact","P10","P10_P"),criteria11))</f>
        <v>-0.38950839638710022</v>
      </c>
      <c r="K17" s="52">
        <f>IF(pass=0,"n/a",DGET(all_data,IF(agg_pc="Aggregate Impact","P30","P30_P"),criteria11))</f>
        <v>-4.3771278113126755E-2</v>
      </c>
      <c r="L17" s="52">
        <f>IF(pass=0,"n/a",DGET(all_data,IF(agg_pc="Aggregate Impact","P50","P50_P"),criteria11))</f>
        <v>0.19568519294261932</v>
      </c>
      <c r="M17" s="52">
        <f>IF(pass=0,"n/a",DGET(all_data,IF(agg_pc="Aggregate Impact","P70","P70_P"),criteria11))</f>
        <v>0.43514165282249451</v>
      </c>
      <c r="N17" s="52">
        <f>IF(pass=0,"n/a",DGET(all_data,IF(agg_pc="Aggregate Impact","P90","P90_P"),criteria11))</f>
        <v>0.78087878227233887</v>
      </c>
      <c r="P17" s="30">
        <f t="shared" si="0"/>
        <v>0</v>
      </c>
    </row>
    <row r="18" spans="3:17" ht="16.5" x14ac:dyDescent="0.3">
      <c r="C18" s="1"/>
      <c r="D18" s="1"/>
      <c r="E18" s="14">
        <v>12</v>
      </c>
      <c r="F18" s="52">
        <f>IF(pass=0,"n/a",DGET(all_data,IF(agg_pc="Aggregate Impact","REFERENCE","REFERENCE_P"),criteria12))</f>
        <v>108.31052398681641</v>
      </c>
      <c r="G18" s="52">
        <f>IF(pass=0,"n/a",DGET(all_data,IF(agg_pc="Aggregate Impact","ACTUAL","ACTUAL_P"),criteria12))</f>
        <v>108.00863551933919</v>
      </c>
      <c r="H18" s="52">
        <f>IF(pass=0,"n/a",DGET(all_data,IF(agg_pc="Aggregate Impact","IMPACT","IMPACT_P"),criteria12))</f>
        <v>0.30189141631126404</v>
      </c>
      <c r="I18" s="15">
        <f>IF(pass=0,"n/a",DGET(all_data,"TEMP",criteria12))</f>
        <v>75.573097229003906</v>
      </c>
      <c r="J18" s="52">
        <f>IF(pass=0,"n/a",DGET(all_data,IF(agg_pc="Aggregate Impact","P10","P10_P"),criteria12))</f>
        <v>-0.28460624814033508</v>
      </c>
      <c r="K18" s="52">
        <f>IF(pass=0,"n/a",DGET(all_data,IF(agg_pc="Aggregate Impact","P30","P30_P"),criteria12))</f>
        <v>6.1901330947875977E-2</v>
      </c>
      <c r="L18" s="52">
        <f>IF(pass=0,"n/a",DGET(all_data,IF(agg_pc="Aggregate Impact","P50","P50_P"),criteria12))</f>
        <v>0.30189141631126404</v>
      </c>
      <c r="M18" s="52">
        <f>IF(pass=0,"n/a",DGET(all_data,IF(agg_pc="Aggregate Impact","P70","P70_P"),criteria12))</f>
        <v>0.5418815016746521</v>
      </c>
      <c r="N18" s="52">
        <f>IF(pass=0,"n/a",DGET(all_data,IF(agg_pc="Aggregate Impact","P90","P90_P"),criteria12))</f>
        <v>0.88838905096054077</v>
      </c>
      <c r="P18" s="30">
        <f t="shared" si="0"/>
        <v>0.57309722900390625</v>
      </c>
    </row>
    <row r="19" spans="3:17" ht="16.5" x14ac:dyDescent="0.3">
      <c r="C19" s="1"/>
      <c r="D19" s="1"/>
      <c r="E19" s="14">
        <v>13</v>
      </c>
      <c r="F19" s="52">
        <f>IF(pass=0,"n/a",DGET(all_data,IF(agg_pc="Aggregate Impact","REFERENCE","REFERENCE_P"),criteria13))</f>
        <v>109.7977294921875</v>
      </c>
      <c r="G19" s="52">
        <f>IF(pass=0,"n/a",DGET(all_data,IF(agg_pc="Aggregate Impact","ACTUAL","ACTUAL_P"),criteria13))</f>
        <v>109.13670601743313</v>
      </c>
      <c r="H19" s="52">
        <f>IF(pass=0,"n/a",DGET(all_data,IF(agg_pc="Aggregate Impact","IMPACT","IMPACT_P"),criteria13))</f>
        <v>0.66102027893066406</v>
      </c>
      <c r="I19" s="15">
        <f>IF(pass=0,"n/a",DGET(all_data,"TEMP",criteria13))</f>
        <v>78.857666015625</v>
      </c>
      <c r="J19" s="52">
        <f>IF(pass=0,"n/a",DGET(all_data,IF(agg_pc="Aggregate Impact","P10","P10_P"),criteria13))</f>
        <v>7.6268590986728668E-2</v>
      </c>
      <c r="K19" s="52">
        <f>IF(pass=0,"n/a",DGET(all_data,IF(agg_pc="Aggregate Impact","P30","P30_P"),criteria13))</f>
        <v>0.42174461483955383</v>
      </c>
      <c r="L19" s="52">
        <f>IF(pass=0,"n/a",DGET(all_data,IF(agg_pc="Aggregate Impact","P50","P50_P"),criteria13))</f>
        <v>0.66102027893066406</v>
      </c>
      <c r="M19" s="52">
        <f>IF(pass=0,"n/a",DGET(all_data,IF(agg_pc="Aggregate Impact","P70","P70_P"),criteria13))</f>
        <v>0.9002959132194519</v>
      </c>
      <c r="N19" s="52">
        <f>IF(pass=0,"n/a",DGET(all_data,IF(agg_pc="Aggregate Impact","P90","P90_P"),criteria13))</f>
        <v>1.2457720041275024</v>
      </c>
      <c r="P19" s="30">
        <f t="shared" si="0"/>
        <v>3.857666015625</v>
      </c>
    </row>
    <row r="20" spans="3:17" ht="16.5" x14ac:dyDescent="0.3">
      <c r="C20" s="1"/>
      <c r="D20" s="1"/>
      <c r="E20" s="14">
        <v>14</v>
      </c>
      <c r="F20" s="52">
        <f>IF(pass=0,"n/a",DGET(all_data,IF(agg_pc="Aggregate Impact","REFERENCE","REFERENCE_P"),criteria14))</f>
        <v>112.14044189453125</v>
      </c>
      <c r="G20" s="52">
        <f>IF(pass=0,"n/a",DGET(all_data,IF(agg_pc="Aggregate Impact","ACTUAL","ACTUAL_P"),criteria14))</f>
        <v>108.36863365744163</v>
      </c>
      <c r="H20" s="52">
        <f>IF(pass=0,"n/a",DGET(all_data,IF(agg_pc="Aggregate Impact","IMPACT","IMPACT_P"),criteria14))</f>
        <v>3.7718067169189453</v>
      </c>
      <c r="I20" s="15">
        <f>IF(pass=0,"n/a",DGET(all_data,"TEMP",criteria14))</f>
        <v>81.8104248046875</v>
      </c>
      <c r="J20" s="52">
        <f>IF(pass=0,"n/a",DGET(all_data,IF(agg_pc="Aggregate Impact","P10","P10_P"),criteria14))</f>
        <v>3.1864359378814697</v>
      </c>
      <c r="K20" s="52">
        <f>IF(pass=0,"n/a",DGET(all_data,IF(agg_pc="Aggregate Impact","P30","P30_P"),criteria14))</f>
        <v>3.5322778224945068</v>
      </c>
      <c r="L20" s="52">
        <f>IF(pass=0,"n/a",DGET(all_data,IF(agg_pc="Aggregate Impact","P50","P50_P"),criteria14))</f>
        <v>3.7718067169189453</v>
      </c>
      <c r="M20" s="52">
        <f>IF(pass=0,"n/a",DGET(all_data,IF(agg_pc="Aggregate Impact","P70","P70_P"),criteria14))</f>
        <v>4.0113358497619629</v>
      </c>
      <c r="N20" s="52">
        <f>IF(pass=0,"n/a",DGET(all_data,IF(agg_pc="Aggregate Impact","P90","P90_P"),criteria14))</f>
        <v>4.3571772575378418</v>
      </c>
      <c r="P20" s="30">
        <f t="shared" si="0"/>
        <v>6.8104248046875</v>
      </c>
    </row>
    <row r="21" spans="3:17" ht="16.5" x14ac:dyDescent="0.3">
      <c r="C21" s="1"/>
      <c r="D21" s="1"/>
      <c r="E21" s="14">
        <v>15</v>
      </c>
      <c r="F21" s="52">
        <f>IF(pass=0,"n/a",DGET(all_data,IF(agg_pc="Aggregate Impact","REFERENCE","REFERENCE_P"),criteria15))</f>
        <v>113.19043731689453</v>
      </c>
      <c r="G21" s="52">
        <f>IF(pass=0,"n/a",DGET(all_data,IF(agg_pc="Aggregate Impact","ACTUAL","ACTUAL_P"),criteria15))</f>
        <v>107.96786926666876</v>
      </c>
      <c r="H21" s="52">
        <f>IF(pass=0,"n/a",DGET(all_data,IF(agg_pc="Aggregate Impact","IMPACT","IMPACT_P"),criteria15))</f>
        <v>5.2225685119628906</v>
      </c>
      <c r="I21" s="15">
        <f>IF(pass=0,"n/a",DGET(all_data,"TEMP",criteria15))</f>
        <v>83.647483825683594</v>
      </c>
      <c r="J21" s="52">
        <f>IF(pass=0,"n/a",DGET(all_data,IF(agg_pc="Aggregate Impact","P10","P10_P"),criteria15))</f>
        <v>4.6363391876220703</v>
      </c>
      <c r="K21" s="52">
        <f>IF(pass=0,"n/a",DGET(all_data,IF(agg_pc="Aggregate Impact","P30","P30_P"),criteria15))</f>
        <v>4.9826879501342773</v>
      </c>
      <c r="L21" s="52">
        <f>IF(pass=0,"n/a",DGET(all_data,IF(agg_pc="Aggregate Impact","P50","P50_P"),criteria15))</f>
        <v>5.2225685119628906</v>
      </c>
      <c r="M21" s="52">
        <f>IF(pass=0,"n/a",DGET(all_data,IF(agg_pc="Aggregate Impact","P70","P70_P"),criteria15))</f>
        <v>5.4624490737915039</v>
      </c>
      <c r="N21" s="52">
        <f>IF(pass=0,"n/a",DGET(all_data,IF(agg_pc="Aggregate Impact","P90","P90_P"),criteria15))</f>
        <v>5.8087978363037109</v>
      </c>
      <c r="O21" s="50"/>
      <c r="P21" s="30">
        <f t="shared" si="0"/>
        <v>8.6474838256835937</v>
      </c>
      <c r="Q21" s="50"/>
    </row>
    <row r="22" spans="3:17" ht="16.5" x14ac:dyDescent="0.3">
      <c r="C22" s="1"/>
      <c r="D22" s="1"/>
      <c r="E22" s="14">
        <v>16</v>
      </c>
      <c r="F22" s="52">
        <f>IF(pass=0,"n/a",DGET(all_data,IF(agg_pc="Aggregate Impact","REFERENCE","REFERENCE_P"),criteria16))</f>
        <v>111.76353454589844</v>
      </c>
      <c r="G22" s="52">
        <f>IF(pass=0,"n/a",DGET(all_data,IF(agg_pc="Aggregate Impact","ACTUAL","ACTUAL_P"),criteria16))</f>
        <v>107.45342211971001</v>
      </c>
      <c r="H22" s="52">
        <f>IF(pass=0,"n/a",DGET(all_data,IF(agg_pc="Aggregate Impact","IMPACT","IMPACT_P"),criteria16))</f>
        <v>4.3101153373718262</v>
      </c>
      <c r="I22" s="15">
        <f>IF(pass=0,"n/a",DGET(all_data,"TEMP",criteria16))</f>
        <v>84.933952331542969</v>
      </c>
      <c r="J22" s="52">
        <f>IF(pass=0,"n/a",DGET(all_data,IF(agg_pc="Aggregate Impact","P10","P10_P"),criteria16))</f>
        <v>3.7240469455718994</v>
      </c>
      <c r="K22" s="52">
        <f>IF(pass=0,"n/a",DGET(all_data,IF(agg_pc="Aggregate Impact","P30","P30_P"),criteria16))</f>
        <v>4.0703010559082031</v>
      </c>
      <c r="L22" s="52">
        <f>IF(pass=0,"n/a",DGET(all_data,IF(agg_pc="Aggregate Impact","P50","P50_P"),criteria16))</f>
        <v>4.3101153373718262</v>
      </c>
      <c r="M22" s="52">
        <f>IF(pass=0,"n/a",DGET(all_data,IF(agg_pc="Aggregate Impact","P70","P70_P"),criteria16))</f>
        <v>4.5499296188354492</v>
      </c>
      <c r="N22" s="52">
        <f>IF(pass=0,"n/a",DGET(all_data,IF(agg_pc="Aggregate Impact","P90","P90_P"),criteria16))</f>
        <v>4.896183967590332</v>
      </c>
      <c r="O22" s="50"/>
      <c r="P22" s="30">
        <f t="shared" si="0"/>
        <v>9.9339523315429687</v>
      </c>
      <c r="Q22" s="50"/>
    </row>
    <row r="23" spans="3:17" ht="16.5" x14ac:dyDescent="0.3">
      <c r="C23" s="1"/>
      <c r="D23" s="1"/>
      <c r="E23" s="14">
        <v>17</v>
      </c>
      <c r="F23" s="52">
        <f>IF(pass=0,"n/a",DGET(all_data,IF(agg_pc="Aggregate Impact","REFERENCE","REFERENCE_P"),criteria17))</f>
        <v>107.417724609375</v>
      </c>
      <c r="G23" s="52">
        <f>IF(pass=0,"n/a",DGET(all_data,IF(agg_pc="Aggregate Impact","ACTUAL","ACTUAL_P"),criteria17))</f>
        <v>104.52124955072941</v>
      </c>
      <c r="H23" s="52">
        <f>IF(pass=0,"n/a",DGET(all_data,IF(agg_pc="Aggregate Impact","IMPACT","IMPACT_P"),criteria17))</f>
        <v>2.8964755535125732</v>
      </c>
      <c r="I23" s="15">
        <f>IF(pass=0,"n/a",DGET(all_data,"TEMP",criteria17))</f>
        <v>84.459579467773438</v>
      </c>
      <c r="J23" s="52">
        <f>IF(pass=0,"n/a",DGET(all_data,IF(agg_pc="Aggregate Impact","P10","P10_P"),criteria17))</f>
        <v>2.3105907440185547</v>
      </c>
      <c r="K23" s="52">
        <f>IF(pass=0,"n/a",DGET(all_data,IF(agg_pc="Aggregate Impact","P30","P30_P"),criteria17))</f>
        <v>2.6567361354827881</v>
      </c>
      <c r="L23" s="52">
        <f>IF(pass=0,"n/a",DGET(all_data,IF(agg_pc="Aggregate Impact","P50","P50_P"),criteria17))</f>
        <v>2.8964755535125732</v>
      </c>
      <c r="M23" s="52">
        <f>IF(pass=0,"n/a",DGET(all_data,IF(agg_pc="Aggregate Impact","P70","P70_P"),criteria17))</f>
        <v>3.1362149715423584</v>
      </c>
      <c r="N23" s="52">
        <f>IF(pass=0,"n/a",DGET(all_data,IF(agg_pc="Aggregate Impact","P90","P90_P"),criteria17))</f>
        <v>3.4823603630065918</v>
      </c>
      <c r="O23" s="50"/>
      <c r="P23" s="30">
        <f t="shared" si="0"/>
        <v>9.4595794677734375</v>
      </c>
      <c r="Q23" s="50"/>
    </row>
    <row r="24" spans="3:17" ht="16.5" x14ac:dyDescent="0.3">
      <c r="C24" s="1"/>
      <c r="D24" s="1"/>
      <c r="E24" s="14">
        <v>18</v>
      </c>
      <c r="F24" s="52">
        <f>IF(pass=0,"n/a",DGET(all_data,IF(agg_pc="Aggregate Impact","REFERENCE","REFERENCE_P"),criteria18))</f>
        <v>101.09416961669922</v>
      </c>
      <c r="G24" s="52">
        <f>IF(pass=0,"n/a",DGET(all_data,IF(agg_pc="Aggregate Impact","ACTUAL","ACTUAL_P"),criteria18))</f>
        <v>98.513051875993071</v>
      </c>
      <c r="H24" s="52">
        <f>IF(pass=0,"n/a",DGET(all_data,IF(agg_pc="Aggregate Impact","IMPACT","IMPACT_P"),criteria18))</f>
        <v>2.5811176300048828</v>
      </c>
      <c r="I24" s="15">
        <f>IF(pass=0,"n/a",DGET(all_data,"TEMP",criteria18))</f>
        <v>83.000831604003906</v>
      </c>
      <c r="J24" s="52">
        <f>IF(pass=0,"n/a",DGET(all_data,IF(agg_pc="Aggregate Impact","P10","P10_P"),criteria18))</f>
        <v>1.9947794675827026</v>
      </c>
      <c r="K24" s="52">
        <f>IF(pass=0,"n/a",DGET(all_data,IF(agg_pc="Aggregate Impact","P30","P30_P"),criteria18))</f>
        <v>2.3411927223205566</v>
      </c>
      <c r="L24" s="52">
        <f>IF(pass=0,"n/a",DGET(all_data,IF(agg_pc="Aggregate Impact","P50","P50_P"),criteria18))</f>
        <v>2.5811176300048828</v>
      </c>
      <c r="M24" s="52">
        <f>IF(pass=0,"n/a",DGET(all_data,IF(agg_pc="Aggregate Impact","P70","P70_P"),criteria18))</f>
        <v>2.821042537689209</v>
      </c>
      <c r="N24" s="52">
        <f>IF(pass=0,"n/a",DGET(all_data,IF(agg_pc="Aggregate Impact","P90","P90_P"),criteria18))</f>
        <v>3.1674559116363525</v>
      </c>
      <c r="O24" s="50"/>
      <c r="P24" s="30">
        <f t="shared" si="0"/>
        <v>8.0008316040039063</v>
      </c>
      <c r="Q24" s="50"/>
    </row>
    <row r="25" spans="3:17" ht="16.5" x14ac:dyDescent="0.3">
      <c r="C25" s="1"/>
      <c r="D25" s="1"/>
      <c r="E25" s="14">
        <v>19</v>
      </c>
      <c r="F25" s="52">
        <f>IF(pass=0,"n/a",DGET(all_data,IF(agg_pc="Aggregate Impact","REFERENCE","REFERENCE_P"),criteria19))</f>
        <v>87.815849304199219</v>
      </c>
      <c r="G25" s="52">
        <f>IF(pass=0,"n/a",DGET(all_data,IF(agg_pc="Aggregate Impact","ACTUAL","ACTUAL_P"),criteria19))</f>
        <v>86.087011272553355</v>
      </c>
      <c r="H25" s="52">
        <f>IF(pass=0,"n/a",DGET(all_data,IF(agg_pc="Aggregate Impact","IMPACT","IMPACT_P"),criteria19))</f>
        <v>1.7288417816162109</v>
      </c>
      <c r="I25" s="15">
        <f>IF(pass=0,"n/a",DGET(all_data,"TEMP",criteria19))</f>
        <v>80.947906494140625</v>
      </c>
      <c r="J25" s="52">
        <f>IF(pass=0,"n/a",DGET(all_data,IF(agg_pc="Aggregate Impact","P10","P10_P"),criteria19))</f>
        <v>1.1414028406143188</v>
      </c>
      <c r="K25" s="52">
        <f>IF(pass=0,"n/a",DGET(all_data,IF(agg_pc="Aggregate Impact","P30","P30_P"),criteria19))</f>
        <v>1.4884665012359619</v>
      </c>
      <c r="L25" s="52">
        <f>IF(pass=0,"n/a",DGET(all_data,IF(agg_pc="Aggregate Impact","P50","P50_P"),criteria19))</f>
        <v>1.7288417816162109</v>
      </c>
      <c r="M25" s="52">
        <f>IF(pass=0,"n/a",DGET(all_data,IF(agg_pc="Aggregate Impact","P70","P70_P"),criteria19))</f>
        <v>1.96921706199646</v>
      </c>
      <c r="N25" s="52">
        <f>IF(pass=0,"n/a",DGET(all_data,IF(agg_pc="Aggregate Impact","P90","P90_P"),criteria19))</f>
        <v>2.3162806034088135</v>
      </c>
      <c r="P25" s="30">
        <f t="shared" si="0"/>
        <v>5.947906494140625</v>
      </c>
    </row>
    <row r="26" spans="3:17" ht="16.5" x14ac:dyDescent="0.3">
      <c r="C26" s="1"/>
      <c r="D26" s="1"/>
      <c r="E26" s="14">
        <v>20</v>
      </c>
      <c r="F26" s="52">
        <f>IF(pass=0,"n/a",DGET(all_data,IF(agg_pc="Aggregate Impact","REFERENCE","REFERENCE_P"),criteria20))</f>
        <v>80.30267333984375</v>
      </c>
      <c r="G26" s="52">
        <f>IF(pass=0,"n/a",DGET(all_data,IF(agg_pc="Aggregate Impact","ACTUAL","ACTUAL_P"),criteria20))</f>
        <v>79.172724998711303</v>
      </c>
      <c r="H26" s="52">
        <f>IF(pass=0,"n/a",DGET(all_data,IF(agg_pc="Aggregate Impact","IMPACT","IMPACT_P"),criteria20))</f>
        <v>1.1299453973770142</v>
      </c>
      <c r="I26" s="15">
        <f>IF(pass=0,"n/a",DGET(all_data,"TEMP",criteria20))</f>
        <v>76.022598266601563</v>
      </c>
      <c r="J26" s="52">
        <f>IF(pass=0,"n/a",DGET(all_data,IF(agg_pc="Aggregate Impact","P10","P10_P"),criteria20))</f>
        <v>0.54226058721542358</v>
      </c>
      <c r="K26" s="52">
        <f>IF(pass=0,"n/a",DGET(all_data,IF(agg_pc="Aggregate Impact","P30","P30_P"),criteria20))</f>
        <v>0.88946956396102905</v>
      </c>
      <c r="L26" s="52">
        <f>IF(pass=0,"n/a",DGET(all_data,IF(agg_pc="Aggregate Impact","P50","P50_P"),criteria20))</f>
        <v>1.1299453973770142</v>
      </c>
      <c r="M26" s="52">
        <f>IF(pass=0,"n/a",DGET(all_data,IF(agg_pc="Aggregate Impact","P70","P70_P"),criteria20))</f>
        <v>1.370421290397644</v>
      </c>
      <c r="N26" s="52">
        <f>IF(pass=0,"n/a",DGET(all_data,IF(agg_pc="Aggregate Impact","P90","P90_P"),criteria20))</f>
        <v>1.7176302671432495</v>
      </c>
      <c r="P26" s="30">
        <f t="shared" si="0"/>
        <v>1.0225982666015625</v>
      </c>
    </row>
    <row r="27" spans="3:17" ht="16.5" x14ac:dyDescent="0.3">
      <c r="C27" s="1"/>
      <c r="D27" s="1"/>
      <c r="E27" s="14">
        <v>21</v>
      </c>
      <c r="F27" s="52">
        <f>IF(pass=0,"n/a",DGET(all_data,IF(agg_pc="Aggregate Impact","REFERENCE","REFERENCE_P"),criteria21))</f>
        <v>75.603469848632813</v>
      </c>
      <c r="G27" s="52">
        <f>IF(pass=0,"n/a",DGET(all_data,IF(agg_pc="Aggregate Impact","ACTUAL","ACTUAL_P"),criteria21))</f>
        <v>74.81089925327494</v>
      </c>
      <c r="H27" s="52">
        <f>IF(pass=0,"n/a",DGET(all_data,IF(agg_pc="Aggregate Impact","IMPACT","IMPACT_P"),criteria21))</f>
        <v>0.79257100820541382</v>
      </c>
      <c r="I27" s="15">
        <f>IF(pass=0,"n/a",DGET(all_data,"TEMP",criteria21))</f>
        <v>71.422752380371094</v>
      </c>
      <c r="J27" s="52">
        <f>IF(pass=0,"n/a",DGET(all_data,IF(agg_pc="Aggregate Impact","P10","P10_P"),criteria21))</f>
        <v>0.20580668747425079</v>
      </c>
      <c r="K27" s="52">
        <f>IF(pass=0,"n/a",DGET(all_data,IF(agg_pc="Aggregate Impact","P30","P30_P"),criteria21))</f>
        <v>0.5524718165397644</v>
      </c>
      <c r="L27" s="52">
        <f>IF(pass=0,"n/a",DGET(all_data,IF(agg_pc="Aggregate Impact","P50","P50_P"),criteria21))</f>
        <v>0.79257100820541382</v>
      </c>
      <c r="M27" s="52">
        <f>IF(pass=0,"n/a",DGET(all_data,IF(agg_pc="Aggregate Impact","P70","P70_P"),criteria21))</f>
        <v>1.032670259475708</v>
      </c>
      <c r="N27" s="52">
        <f>IF(pass=0,"n/a",DGET(all_data,IF(agg_pc="Aggregate Impact","P90","P90_P"),criteria21))</f>
        <v>1.3793352842330933</v>
      </c>
      <c r="P27" s="30">
        <f t="shared" si="0"/>
        <v>0</v>
      </c>
    </row>
    <row r="28" spans="3:17" ht="16.5" x14ac:dyDescent="0.3">
      <c r="C28" s="1"/>
      <c r="D28" s="1"/>
      <c r="E28" s="14">
        <v>22</v>
      </c>
      <c r="F28" s="52">
        <f>IF(pass=0,"n/a",DGET(all_data,IF(agg_pc="Aggregate Impact","REFERENCE","REFERENCE_P"),criteria22))</f>
        <v>71.981925964355469</v>
      </c>
      <c r="G28" s="52">
        <f>IF(pass=0,"n/a",DGET(all_data,IF(agg_pc="Aggregate Impact","ACTUAL","ACTUAL_P"),criteria22))</f>
        <v>71.665723826658606</v>
      </c>
      <c r="H28" s="52">
        <f>IF(pass=0,"n/a",DGET(all_data,IF(agg_pc="Aggregate Impact","IMPACT","IMPACT_P"),criteria22))</f>
        <v>0.31620123982429504</v>
      </c>
      <c r="I28" s="15">
        <f>IF(pass=0,"n/a",DGET(all_data,"TEMP",criteria22))</f>
        <v>68.021614074707031</v>
      </c>
      <c r="J28" s="52">
        <f>IF(pass=0,"n/a",DGET(all_data,IF(agg_pc="Aggregate Impact","P10","P10_P"),criteria22))</f>
        <v>-0.26984080672264099</v>
      </c>
      <c r="K28" s="52">
        <f>IF(pass=0,"n/a",DGET(all_data,IF(agg_pc="Aggregate Impact","P30","P30_P"),criteria22))</f>
        <v>7.639758288860321E-2</v>
      </c>
      <c r="L28" s="52">
        <f>IF(pass=0,"n/a",DGET(all_data,IF(agg_pc="Aggregate Impact","P50","P50_P"),criteria22))</f>
        <v>0.31620123982429504</v>
      </c>
      <c r="M28" s="52">
        <f>IF(pass=0,"n/a",DGET(all_data,IF(agg_pc="Aggregate Impact","P70","P70_P"),criteria22))</f>
        <v>0.55600488185882568</v>
      </c>
      <c r="N28" s="52">
        <f>IF(pass=0,"n/a",DGET(all_data,IF(agg_pc="Aggregate Impact","P90","P90_P"),criteria22))</f>
        <v>0.90224325656890869</v>
      </c>
      <c r="P28" s="30">
        <f t="shared" si="0"/>
        <v>0</v>
      </c>
    </row>
    <row r="29" spans="3:17" ht="16.5" x14ac:dyDescent="0.3">
      <c r="C29" s="1"/>
      <c r="D29" s="1"/>
      <c r="E29" s="14">
        <v>23</v>
      </c>
      <c r="F29" s="52">
        <f>IF(pass=0,"n/a",DGET(all_data,IF(agg_pc="Aggregate Impact","REFERENCE","REFERENCE_P"),criteria23))</f>
        <v>68.459907531738281</v>
      </c>
      <c r="G29" s="52">
        <f>IF(pass=0,"n/a",DGET(all_data,IF(agg_pc="Aggregate Impact","ACTUAL","ACTUAL_P"),criteria23))</f>
        <v>68.736878775991499</v>
      </c>
      <c r="H29" s="52">
        <f>IF(pass=0,"n/a",DGET(all_data,IF(agg_pc="Aggregate Impact","IMPACT","IMPACT_P"),criteria23))</f>
        <v>-0.27697235345840454</v>
      </c>
      <c r="I29" s="15">
        <f>IF(pass=0,"n/a",DGET(all_data,"TEMP",criteria23))</f>
        <v>65.679336547851563</v>
      </c>
      <c r="J29" s="52">
        <f>IF(pass=0,"n/a",DGET(all_data,IF(agg_pc="Aggregate Impact","P10","P10_P"),criteria23))</f>
        <v>-0.86256033182144165</v>
      </c>
      <c r="K29" s="52">
        <f>IF(pass=0,"n/a",DGET(all_data,IF(agg_pc="Aggregate Impact","P30","P30_P"),criteria23))</f>
        <v>-0.5165901780128479</v>
      </c>
      <c r="L29" s="52">
        <f>IF(pass=0,"n/a",DGET(all_data,IF(agg_pc="Aggregate Impact","P50","P50_P"),criteria23))</f>
        <v>-0.27697235345840454</v>
      </c>
      <c r="M29" s="52">
        <f>IF(pass=0,"n/a",DGET(all_data,IF(agg_pc="Aggregate Impact","P70","P70_P"),criteria23))</f>
        <v>-3.7354506552219391E-2</v>
      </c>
      <c r="N29" s="52">
        <f>IF(pass=0,"n/a",DGET(all_data,IF(agg_pc="Aggregate Impact","P90","P90_P"),criteria23))</f>
        <v>0.30861562490463257</v>
      </c>
      <c r="P29" s="30">
        <f t="shared" si="0"/>
        <v>0</v>
      </c>
    </row>
    <row r="30" spans="3:17" ht="17.25" thickBot="1" x14ac:dyDescent="0.35">
      <c r="C30" s="1"/>
      <c r="D30" s="1"/>
      <c r="E30" s="19">
        <v>24</v>
      </c>
      <c r="F30" s="52">
        <f>IF(pass=0,"n/a",DGET(all_data,IF(agg_pc="Aggregate Impact","REFERENCE","REFERENCE_P"),criteria24))</f>
        <v>65.798316955566406</v>
      </c>
      <c r="G30" s="52">
        <f>IF(pass=0,"n/a",DGET(all_data,IF(agg_pc="Aggregate Impact","ACTUAL","ACTUAL_P"),criteria24))</f>
        <v>66.174872755926728</v>
      </c>
      <c r="H30" s="52">
        <f>IF(pass=0,"n/a",DGET(all_data,IF(agg_pc="Aggregate Impact","IMPACT","IMPACT_P"),criteria24))</f>
        <v>-0.37655335664749146</v>
      </c>
      <c r="I30" s="20">
        <f>IF(pass=0,"n/a",DGET(all_data,"TEMP",criteria24))</f>
        <v>64.412567138671875</v>
      </c>
      <c r="J30" s="52">
        <f>IF(pass=0,"n/a",DGET(all_data,IF(agg_pc="Aggregate Impact","P10","P10_P"),criteria24))</f>
        <v>-0.9623224139213562</v>
      </c>
      <c r="K30" s="52">
        <f>IF(pass=0,"n/a",DGET(all_data,IF(agg_pc="Aggregate Impact","P30","P30_P"),criteria24))</f>
        <v>-0.6162453293800354</v>
      </c>
      <c r="L30" s="52">
        <f>IF(pass=0,"n/a",DGET(all_data,IF(agg_pc="Aggregate Impact","P50","P50_P"),criteria24))</f>
        <v>-0.37655335664749146</v>
      </c>
      <c r="M30" s="52">
        <f>IF(pass=0,"n/a",DGET(all_data,IF(agg_pc="Aggregate Impact","P70","P70_P"),criteria24))</f>
        <v>-0.1368613988161087</v>
      </c>
      <c r="N30" s="52">
        <f>IF(pass=0,"n/a",DGET(all_data,IF(agg_pc="Aggregate Impact","P90","P90_P"),criteria24))</f>
        <v>0.20921571552753448</v>
      </c>
      <c r="P30" s="30">
        <f t="shared" si="0"/>
        <v>0</v>
      </c>
    </row>
    <row r="31" spans="3:17" ht="51.75" customHeight="1" thickBot="1" x14ac:dyDescent="0.3">
      <c r="C31" s="1"/>
      <c r="D31" s="1"/>
      <c r="E31" s="21"/>
      <c r="F31" s="61" t="s">
        <v>38</v>
      </c>
      <c r="G31" s="63" t="s">
        <v>39</v>
      </c>
      <c r="H31" s="61" t="s">
        <v>40</v>
      </c>
      <c r="I31" s="65" t="s">
        <v>33</v>
      </c>
      <c r="J31" s="22" t="s">
        <v>37</v>
      </c>
      <c r="K31" s="23"/>
      <c r="L31" s="23"/>
      <c r="M31" s="23"/>
      <c r="N31" s="24"/>
    </row>
    <row r="32" spans="3:17" ht="16.5" x14ac:dyDescent="0.3">
      <c r="C32" s="1"/>
      <c r="D32" s="1"/>
      <c r="E32" s="21"/>
      <c r="F32" s="62"/>
      <c r="G32" s="64"/>
      <c r="H32" s="62"/>
      <c r="I32" s="62"/>
      <c r="J32" s="7" t="s">
        <v>10</v>
      </c>
      <c r="K32" s="7" t="s">
        <v>11</v>
      </c>
      <c r="L32" s="7" t="s">
        <v>12</v>
      </c>
      <c r="M32" s="7" t="s">
        <v>13</v>
      </c>
      <c r="N32" s="25" t="s">
        <v>14</v>
      </c>
    </row>
    <row r="33" spans="3:14" ht="17.25" thickBot="1" x14ac:dyDescent="0.35">
      <c r="C33" s="1"/>
      <c r="D33" s="1"/>
      <c r="E33" s="26" t="s">
        <v>15</v>
      </c>
      <c r="F33" s="27">
        <f>IF(pass=0,"n/a",SUM(F7:F30))</f>
        <v>2065.6419410705566</v>
      </c>
      <c r="G33" s="28">
        <f>IF(pass=0,"n/a",SUM(G7:G30))</f>
        <v>2042.018568243639</v>
      </c>
      <c r="H33" s="28">
        <f>IF(pass=0,"n/a",SUM(H7:H30))</f>
        <v>23.623385090380907</v>
      </c>
      <c r="I33" s="29">
        <f>IF(pass=0,"n/a",SUM(P7:P30))</f>
        <v>54.2535400390625</v>
      </c>
      <c r="J33" s="28" t="s">
        <v>19</v>
      </c>
      <c r="K33" s="28" t="s">
        <v>19</v>
      </c>
      <c r="L33" s="28" t="s">
        <v>19</v>
      </c>
      <c r="M33" s="28" t="s">
        <v>19</v>
      </c>
      <c r="N33" s="57" t="s">
        <v>19</v>
      </c>
    </row>
    <row r="35" spans="3:14" x14ac:dyDescent="0.25">
      <c r="F35" s="54"/>
      <c r="G35" s="54"/>
      <c r="H35" s="54"/>
      <c r="I35" s="50"/>
    </row>
    <row r="36" spans="3:14" x14ac:dyDescent="0.25">
      <c r="F36" s="31"/>
      <c r="G36" s="31"/>
      <c r="H36" s="31"/>
    </row>
    <row r="37" spans="3:14" x14ac:dyDescent="0.25">
      <c r="F37" s="31"/>
      <c r="G37" s="31"/>
      <c r="H37" s="31"/>
    </row>
  </sheetData>
  <mergeCells count="10">
    <mergeCell ref="A3:C3"/>
    <mergeCell ref="I5:I6"/>
    <mergeCell ref="F31:F32"/>
    <mergeCell ref="G31:G32"/>
    <mergeCell ref="H31:H32"/>
    <mergeCell ref="I31:I32"/>
    <mergeCell ref="E5:E6"/>
    <mergeCell ref="F5:F6"/>
    <mergeCell ref="G5:G6"/>
    <mergeCell ref="H5:H6"/>
  </mergeCells>
  <phoneticPr fontId="0" type="noConversion"/>
  <conditionalFormatting sqref="B9:B10">
    <cfRule type="expression" dxfId="1" priority="1" stopIfTrue="1">
      <formula>A1&lt;&gt;""</formula>
    </cfRule>
  </conditionalFormatting>
  <conditionalFormatting sqref="A1:C1 A2:B2">
    <cfRule type="expression" dxfId="0" priority="2" stopIfTrue="1">
      <formula>$A$1&lt;&gt;""</formula>
    </cfRule>
  </conditionalFormatting>
  <dataValidations count="4">
    <dataValidation type="list" allowBlank="1" showInputMessage="1" showErrorMessage="1" sqref="B11">
      <formula1>date_list</formula1>
    </dataValidation>
    <dataValidation type="list" allowBlank="1" showInputMessage="1" showErrorMessage="1" sqref="B10">
      <formula1>notice_list</formula1>
    </dataValidation>
    <dataValidation type="list" allowBlank="1" showInputMessage="1" showErrorMessage="1" sqref="B9">
      <formula1>lca_list</formula1>
    </dataValidation>
    <dataValidation type="list" allowBlank="1" showInputMessage="1" showErrorMessage="1" sqref="B8">
      <formula1>type_list</formula1>
    </dataValidation>
  </dataValidations>
  <pageMargins left="0.7" right="0.7" top="0.75" bottom="0.75" header="0.3" footer="0.3"/>
  <pageSetup scale="63" orientation="landscape" r:id="rId1"/>
  <headerFoot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L50"/>
  <sheetViews>
    <sheetView workbookViewId="0"/>
  </sheetViews>
  <sheetFormatPr defaultRowHeight="15" x14ac:dyDescent="0.25"/>
  <cols>
    <col min="1" max="2" width="16.7109375" customWidth="1"/>
    <col min="3" max="3" width="19.85546875" customWidth="1"/>
    <col min="4" max="4" width="10" customWidth="1"/>
    <col min="6" max="9" width="20.7109375" customWidth="1"/>
    <col min="12" max="12" width="10.7109375" customWidth="1"/>
  </cols>
  <sheetData>
    <row r="3" spans="1:12" x14ac:dyDescent="0.25">
      <c r="A3" s="40" t="s">
        <v>18</v>
      </c>
      <c r="B3" s="39" t="s">
        <v>79</v>
      </c>
      <c r="C3" s="39" t="s">
        <v>25</v>
      </c>
      <c r="D3" s="39" t="s">
        <v>26</v>
      </c>
      <c r="F3" s="35" t="s">
        <v>17</v>
      </c>
      <c r="G3" s="38" t="s">
        <v>18</v>
      </c>
      <c r="H3" s="38" t="s">
        <v>70</v>
      </c>
      <c r="I3" s="38" t="s">
        <v>30</v>
      </c>
    </row>
    <row r="4" spans="1:12" x14ac:dyDescent="0.25">
      <c r="A4" s="1" t="str">
        <f>lca</f>
        <v>All</v>
      </c>
      <c r="B4" s="1" t="str">
        <f>commitment</f>
        <v>All</v>
      </c>
      <c r="C4" s="33" t="str">
        <f>date</f>
        <v>Typical Event Day</v>
      </c>
      <c r="D4" s="1">
        <v>1</v>
      </c>
      <c r="E4" s="43"/>
      <c r="F4" s="41" t="s">
        <v>32</v>
      </c>
      <c r="G4" s="42" t="s">
        <v>22</v>
      </c>
      <c r="H4" s="1" t="s">
        <v>22</v>
      </c>
      <c r="I4" t="s">
        <v>0</v>
      </c>
    </row>
    <row r="5" spans="1:12" x14ac:dyDescent="0.25">
      <c r="A5" s="40" t="s">
        <v>18</v>
      </c>
      <c r="B5" s="39" t="s">
        <v>79</v>
      </c>
      <c r="C5" s="39" t="s">
        <v>25</v>
      </c>
      <c r="D5" s="39" t="s">
        <v>26</v>
      </c>
      <c r="F5" s="41">
        <v>41101</v>
      </c>
      <c r="G5" s="42" t="s">
        <v>60</v>
      </c>
      <c r="H5" s="42" t="s">
        <v>71</v>
      </c>
      <c r="I5" s="49" t="s">
        <v>31</v>
      </c>
    </row>
    <row r="6" spans="1:12" x14ac:dyDescent="0.25">
      <c r="A6" s="1" t="str">
        <f>lca</f>
        <v>All</v>
      </c>
      <c r="B6" s="1" t="str">
        <f>commitment</f>
        <v>All</v>
      </c>
      <c r="C6" s="33" t="str">
        <f>date</f>
        <v>Typical Event Day</v>
      </c>
      <c r="D6" s="1">
        <v>2</v>
      </c>
      <c r="F6" s="41">
        <v>41130</v>
      </c>
      <c r="G6" s="42" t="s">
        <v>61</v>
      </c>
      <c r="H6" t="s">
        <v>73</v>
      </c>
    </row>
    <row r="7" spans="1:12" x14ac:dyDescent="0.25">
      <c r="A7" s="40" t="s">
        <v>18</v>
      </c>
      <c r="B7" s="39" t="s">
        <v>79</v>
      </c>
      <c r="C7" s="39" t="s">
        <v>25</v>
      </c>
      <c r="D7" s="39" t="s">
        <v>26</v>
      </c>
      <c r="F7" s="41">
        <v>41131</v>
      </c>
      <c r="G7" s="42" t="s">
        <v>62</v>
      </c>
      <c r="H7" t="s">
        <v>72</v>
      </c>
    </row>
    <row r="8" spans="1:12" x14ac:dyDescent="0.25">
      <c r="A8" s="1" t="str">
        <f>lca</f>
        <v>All</v>
      </c>
      <c r="B8" s="1" t="str">
        <f>commitment</f>
        <v>All</v>
      </c>
      <c r="C8" s="33" t="str">
        <f>date</f>
        <v>Typical Event Day</v>
      </c>
      <c r="D8" s="1">
        <v>3</v>
      </c>
      <c r="F8" s="41">
        <v>41134</v>
      </c>
      <c r="G8" s="42" t="s">
        <v>63</v>
      </c>
      <c r="H8" s="42" t="s">
        <v>74</v>
      </c>
    </row>
    <row r="9" spans="1:12" x14ac:dyDescent="0.25">
      <c r="A9" s="40" t="s">
        <v>18</v>
      </c>
      <c r="B9" s="39" t="s">
        <v>79</v>
      </c>
      <c r="C9" s="39" t="s">
        <v>25</v>
      </c>
      <c r="D9" s="39" t="s">
        <v>26</v>
      </c>
      <c r="F9" s="41">
        <v>41135</v>
      </c>
      <c r="G9" s="42" t="s">
        <v>64</v>
      </c>
      <c r="H9" t="s">
        <v>76</v>
      </c>
    </row>
    <row r="10" spans="1:12" x14ac:dyDescent="0.25">
      <c r="A10" s="1" t="str">
        <f>lca</f>
        <v>All</v>
      </c>
      <c r="B10" s="1" t="str">
        <f>commitment</f>
        <v>All</v>
      </c>
      <c r="C10" s="33" t="str">
        <f>date</f>
        <v>Typical Event Day</v>
      </c>
      <c r="D10" s="1">
        <v>4</v>
      </c>
      <c r="F10" s="41">
        <v>41136</v>
      </c>
      <c r="G10" s="1" t="s">
        <v>65</v>
      </c>
      <c r="H10" t="s">
        <v>75</v>
      </c>
    </row>
    <row r="11" spans="1:12" x14ac:dyDescent="0.25">
      <c r="A11" s="40" t="s">
        <v>18</v>
      </c>
      <c r="B11" s="39" t="s">
        <v>79</v>
      </c>
      <c r="C11" s="39" t="s">
        <v>25</v>
      </c>
      <c r="D11" s="39" t="s">
        <v>26</v>
      </c>
      <c r="F11" s="41">
        <v>41164</v>
      </c>
      <c r="G11" s="42" t="s">
        <v>66</v>
      </c>
      <c r="H11" t="s">
        <v>77</v>
      </c>
      <c r="L11" s="41"/>
    </row>
    <row r="12" spans="1:12" x14ac:dyDescent="0.25">
      <c r="A12" s="1" t="str">
        <f>lca</f>
        <v>All</v>
      </c>
      <c r="B12" s="1" t="str">
        <f>commitment</f>
        <v>All</v>
      </c>
      <c r="C12" s="33" t="str">
        <f>date</f>
        <v>Typical Event Day</v>
      </c>
      <c r="D12" s="1">
        <v>5</v>
      </c>
      <c r="F12" s="41">
        <v>41199</v>
      </c>
      <c r="G12" s="42" t="s">
        <v>67</v>
      </c>
      <c r="L12" s="41"/>
    </row>
    <row r="13" spans="1:12" x14ac:dyDescent="0.25">
      <c r="A13" s="40" t="s">
        <v>18</v>
      </c>
      <c r="B13" s="39" t="s">
        <v>79</v>
      </c>
      <c r="C13" s="39" t="s">
        <v>25</v>
      </c>
      <c r="D13" s="39" t="s">
        <v>26</v>
      </c>
      <c r="F13" s="41"/>
      <c r="L13" s="41"/>
    </row>
    <row r="14" spans="1:12" x14ac:dyDescent="0.25">
      <c r="A14" s="1" t="str">
        <f>lca</f>
        <v>All</v>
      </c>
      <c r="B14" s="1" t="str">
        <f>commitment</f>
        <v>All</v>
      </c>
      <c r="C14" s="33" t="str">
        <f>date</f>
        <v>Typical Event Day</v>
      </c>
      <c r="D14" s="1">
        <v>6</v>
      </c>
      <c r="F14" s="41"/>
      <c r="L14" s="41"/>
    </row>
    <row r="15" spans="1:12" x14ac:dyDescent="0.25">
      <c r="A15" s="40" t="s">
        <v>18</v>
      </c>
      <c r="B15" s="39" t="s">
        <v>79</v>
      </c>
      <c r="C15" s="39" t="s">
        <v>25</v>
      </c>
      <c r="D15" s="39" t="s">
        <v>26</v>
      </c>
      <c r="L15" s="41"/>
    </row>
    <row r="16" spans="1:12" x14ac:dyDescent="0.25">
      <c r="A16" s="1" t="str">
        <f>lca</f>
        <v>All</v>
      </c>
      <c r="B16" s="1" t="str">
        <f>commitment</f>
        <v>All</v>
      </c>
      <c r="C16" s="33" t="str">
        <f>date</f>
        <v>Typical Event Day</v>
      </c>
      <c r="D16" s="1">
        <v>7</v>
      </c>
      <c r="F16" s="41"/>
      <c r="L16" s="41"/>
    </row>
    <row r="17" spans="1:12" x14ac:dyDescent="0.25">
      <c r="A17" s="40" t="s">
        <v>18</v>
      </c>
      <c r="B17" s="39" t="s">
        <v>79</v>
      </c>
      <c r="C17" s="39" t="s">
        <v>25</v>
      </c>
      <c r="D17" s="39" t="s">
        <v>26</v>
      </c>
      <c r="F17" s="41"/>
      <c r="L17" s="41"/>
    </row>
    <row r="18" spans="1:12" x14ac:dyDescent="0.25">
      <c r="A18" s="1" t="str">
        <f>lca</f>
        <v>All</v>
      </c>
      <c r="B18" s="1" t="str">
        <f>commitment</f>
        <v>All</v>
      </c>
      <c r="C18" s="33" t="str">
        <f>date</f>
        <v>Typical Event Day</v>
      </c>
      <c r="D18" s="1">
        <v>8</v>
      </c>
      <c r="F18" s="41"/>
      <c r="L18" s="41"/>
    </row>
    <row r="19" spans="1:12" x14ac:dyDescent="0.25">
      <c r="A19" s="40" t="s">
        <v>18</v>
      </c>
      <c r="B19" s="39" t="s">
        <v>79</v>
      </c>
      <c r="C19" s="39" t="s">
        <v>25</v>
      </c>
      <c r="D19" s="39" t="s">
        <v>26</v>
      </c>
      <c r="F19" s="41"/>
      <c r="L19" s="41"/>
    </row>
    <row r="20" spans="1:12" x14ac:dyDescent="0.25">
      <c r="A20" s="1" t="str">
        <f>lca</f>
        <v>All</v>
      </c>
      <c r="B20" s="1" t="str">
        <f>commitment</f>
        <v>All</v>
      </c>
      <c r="C20" s="33" t="str">
        <f>date</f>
        <v>Typical Event Day</v>
      </c>
      <c r="D20" s="1">
        <v>9</v>
      </c>
      <c r="F20" s="41"/>
      <c r="L20" s="41"/>
    </row>
    <row r="21" spans="1:12" x14ac:dyDescent="0.25">
      <c r="A21" s="40" t="s">
        <v>18</v>
      </c>
      <c r="B21" s="39" t="s">
        <v>79</v>
      </c>
      <c r="C21" s="39" t="s">
        <v>25</v>
      </c>
      <c r="D21" s="39" t="s">
        <v>26</v>
      </c>
      <c r="F21" s="41"/>
      <c r="L21" s="43"/>
    </row>
    <row r="22" spans="1:12" x14ac:dyDescent="0.25">
      <c r="A22" s="1" t="str">
        <f>lca</f>
        <v>All</v>
      </c>
      <c r="B22" s="1" t="str">
        <f>commitment</f>
        <v>All</v>
      </c>
      <c r="C22" s="33" t="str">
        <f>date</f>
        <v>Typical Event Day</v>
      </c>
      <c r="D22" s="1">
        <v>10</v>
      </c>
      <c r="F22" s="41"/>
    </row>
    <row r="23" spans="1:12" x14ac:dyDescent="0.25">
      <c r="A23" s="40" t="s">
        <v>18</v>
      </c>
      <c r="B23" s="39" t="s">
        <v>79</v>
      </c>
      <c r="C23" s="39" t="s">
        <v>25</v>
      </c>
      <c r="D23" s="39" t="s">
        <v>26</v>
      </c>
    </row>
    <row r="24" spans="1:12" x14ac:dyDescent="0.25">
      <c r="A24" s="1" t="str">
        <f>lca</f>
        <v>All</v>
      </c>
      <c r="B24" s="1" t="str">
        <f>commitment</f>
        <v>All</v>
      </c>
      <c r="C24" s="33" t="str">
        <f>date</f>
        <v>Typical Event Day</v>
      </c>
      <c r="D24" s="1">
        <v>11</v>
      </c>
      <c r="F24" s="41"/>
    </row>
    <row r="25" spans="1:12" x14ac:dyDescent="0.25">
      <c r="A25" s="40" t="s">
        <v>18</v>
      </c>
      <c r="B25" s="39" t="s">
        <v>79</v>
      </c>
      <c r="C25" s="39" t="s">
        <v>25</v>
      </c>
      <c r="D25" s="39" t="s">
        <v>26</v>
      </c>
      <c r="F25" s="41"/>
    </row>
    <row r="26" spans="1:12" x14ac:dyDescent="0.25">
      <c r="A26" s="1" t="str">
        <f>lca</f>
        <v>All</v>
      </c>
      <c r="B26" s="1" t="str">
        <f>commitment</f>
        <v>All</v>
      </c>
      <c r="C26" s="33" t="str">
        <f>date</f>
        <v>Typical Event Day</v>
      </c>
      <c r="D26" s="1">
        <v>12</v>
      </c>
      <c r="F26" s="41"/>
    </row>
    <row r="27" spans="1:12" x14ac:dyDescent="0.25">
      <c r="A27" s="40" t="s">
        <v>18</v>
      </c>
      <c r="B27" s="39" t="s">
        <v>79</v>
      </c>
      <c r="C27" s="39" t="s">
        <v>25</v>
      </c>
      <c r="D27" s="39" t="s">
        <v>26</v>
      </c>
      <c r="F27" s="41"/>
    </row>
    <row r="28" spans="1:12" x14ac:dyDescent="0.25">
      <c r="A28" s="1" t="str">
        <f>lca</f>
        <v>All</v>
      </c>
      <c r="B28" s="1" t="str">
        <f>commitment</f>
        <v>All</v>
      </c>
      <c r="C28" s="33" t="str">
        <f>date</f>
        <v>Typical Event Day</v>
      </c>
      <c r="D28" s="1">
        <v>13</v>
      </c>
      <c r="F28" s="41"/>
    </row>
    <row r="29" spans="1:12" x14ac:dyDescent="0.25">
      <c r="A29" s="40" t="s">
        <v>18</v>
      </c>
      <c r="B29" s="39" t="s">
        <v>79</v>
      </c>
      <c r="C29" s="39" t="s">
        <v>25</v>
      </c>
      <c r="D29" s="39" t="s">
        <v>26</v>
      </c>
      <c r="F29" s="41"/>
    </row>
    <row r="30" spans="1:12" x14ac:dyDescent="0.25">
      <c r="A30" s="1" t="str">
        <f>lca</f>
        <v>All</v>
      </c>
      <c r="B30" s="1" t="str">
        <f>commitment</f>
        <v>All</v>
      </c>
      <c r="C30" s="33" t="str">
        <f>date</f>
        <v>Typical Event Day</v>
      </c>
      <c r="D30" s="1">
        <v>14</v>
      </c>
    </row>
    <row r="31" spans="1:12" x14ac:dyDescent="0.25">
      <c r="A31" s="40" t="s">
        <v>18</v>
      </c>
      <c r="B31" s="39" t="s">
        <v>79</v>
      </c>
      <c r="C31" s="39" t="s">
        <v>25</v>
      </c>
      <c r="D31" s="39" t="s">
        <v>26</v>
      </c>
    </row>
    <row r="32" spans="1:12" x14ac:dyDescent="0.25">
      <c r="A32" s="1" t="str">
        <f>lca</f>
        <v>All</v>
      </c>
      <c r="B32" s="1" t="str">
        <f>commitment</f>
        <v>All</v>
      </c>
      <c r="C32" s="33" t="str">
        <f>date</f>
        <v>Typical Event Day</v>
      </c>
      <c r="D32" s="1">
        <v>15</v>
      </c>
    </row>
    <row r="33" spans="1:4" x14ac:dyDescent="0.25">
      <c r="A33" s="40" t="s">
        <v>18</v>
      </c>
      <c r="B33" s="39" t="s">
        <v>79</v>
      </c>
      <c r="C33" s="39" t="s">
        <v>25</v>
      </c>
      <c r="D33" s="39" t="s">
        <v>26</v>
      </c>
    </row>
    <row r="34" spans="1:4" x14ac:dyDescent="0.25">
      <c r="A34" s="1" t="str">
        <f>lca</f>
        <v>All</v>
      </c>
      <c r="B34" s="1" t="str">
        <f>commitment</f>
        <v>All</v>
      </c>
      <c r="C34" s="33" t="str">
        <f>date</f>
        <v>Typical Event Day</v>
      </c>
      <c r="D34" s="1">
        <v>16</v>
      </c>
    </row>
    <row r="35" spans="1:4" x14ac:dyDescent="0.25">
      <c r="A35" s="40" t="s">
        <v>18</v>
      </c>
      <c r="B35" s="39" t="s">
        <v>79</v>
      </c>
      <c r="C35" s="39" t="s">
        <v>25</v>
      </c>
      <c r="D35" s="39" t="s">
        <v>26</v>
      </c>
    </row>
    <row r="36" spans="1:4" x14ac:dyDescent="0.25">
      <c r="A36" s="1" t="str">
        <f>lca</f>
        <v>All</v>
      </c>
      <c r="B36" s="1" t="str">
        <f>commitment</f>
        <v>All</v>
      </c>
      <c r="C36" s="33" t="str">
        <f>date</f>
        <v>Typical Event Day</v>
      </c>
      <c r="D36" s="1">
        <v>17</v>
      </c>
    </row>
    <row r="37" spans="1:4" x14ac:dyDescent="0.25">
      <c r="A37" s="40" t="s">
        <v>18</v>
      </c>
      <c r="B37" s="39" t="s">
        <v>79</v>
      </c>
      <c r="C37" s="39" t="s">
        <v>25</v>
      </c>
      <c r="D37" s="39" t="s">
        <v>26</v>
      </c>
    </row>
    <row r="38" spans="1:4" x14ac:dyDescent="0.25">
      <c r="A38" s="1" t="str">
        <f>lca</f>
        <v>All</v>
      </c>
      <c r="B38" s="1" t="str">
        <f>commitment</f>
        <v>All</v>
      </c>
      <c r="C38" s="33" t="str">
        <f>date</f>
        <v>Typical Event Day</v>
      </c>
      <c r="D38" s="1">
        <v>18</v>
      </c>
    </row>
    <row r="39" spans="1:4" x14ac:dyDescent="0.25">
      <c r="A39" s="40" t="s">
        <v>18</v>
      </c>
      <c r="B39" s="39" t="s">
        <v>79</v>
      </c>
      <c r="C39" s="39" t="s">
        <v>25</v>
      </c>
      <c r="D39" s="39" t="s">
        <v>26</v>
      </c>
    </row>
    <row r="40" spans="1:4" x14ac:dyDescent="0.25">
      <c r="A40" s="1" t="str">
        <f>lca</f>
        <v>All</v>
      </c>
      <c r="B40" s="1" t="str">
        <f>commitment</f>
        <v>All</v>
      </c>
      <c r="C40" s="33" t="str">
        <f>date</f>
        <v>Typical Event Day</v>
      </c>
      <c r="D40" s="1">
        <v>19</v>
      </c>
    </row>
    <row r="41" spans="1:4" x14ac:dyDescent="0.25">
      <c r="A41" s="40" t="s">
        <v>18</v>
      </c>
      <c r="B41" s="39" t="s">
        <v>79</v>
      </c>
      <c r="C41" s="39" t="s">
        <v>25</v>
      </c>
      <c r="D41" s="39" t="s">
        <v>26</v>
      </c>
    </row>
    <row r="42" spans="1:4" x14ac:dyDescent="0.25">
      <c r="A42" s="1" t="str">
        <f>lca</f>
        <v>All</v>
      </c>
      <c r="B42" s="1" t="str">
        <f>commitment</f>
        <v>All</v>
      </c>
      <c r="C42" s="33" t="str">
        <f>date</f>
        <v>Typical Event Day</v>
      </c>
      <c r="D42" s="1">
        <v>20</v>
      </c>
    </row>
    <row r="43" spans="1:4" x14ac:dyDescent="0.25">
      <c r="A43" s="40" t="s">
        <v>18</v>
      </c>
      <c r="B43" s="39" t="s">
        <v>79</v>
      </c>
      <c r="C43" s="39" t="s">
        <v>25</v>
      </c>
      <c r="D43" s="39" t="s">
        <v>26</v>
      </c>
    </row>
    <row r="44" spans="1:4" x14ac:dyDescent="0.25">
      <c r="A44" s="1" t="str">
        <f>lca</f>
        <v>All</v>
      </c>
      <c r="B44" s="1" t="str">
        <f>commitment</f>
        <v>All</v>
      </c>
      <c r="C44" s="33" t="str">
        <f>date</f>
        <v>Typical Event Day</v>
      </c>
      <c r="D44" s="1">
        <v>21</v>
      </c>
    </row>
    <row r="45" spans="1:4" x14ac:dyDescent="0.25">
      <c r="A45" s="40" t="s">
        <v>18</v>
      </c>
      <c r="B45" s="39" t="s">
        <v>79</v>
      </c>
      <c r="C45" s="39" t="s">
        <v>25</v>
      </c>
      <c r="D45" s="39" t="s">
        <v>26</v>
      </c>
    </row>
    <row r="46" spans="1:4" x14ac:dyDescent="0.25">
      <c r="A46" s="1" t="str">
        <f>lca</f>
        <v>All</v>
      </c>
      <c r="B46" s="1" t="str">
        <f>commitment</f>
        <v>All</v>
      </c>
      <c r="C46" s="33" t="str">
        <f>date</f>
        <v>Typical Event Day</v>
      </c>
      <c r="D46" s="1">
        <v>22</v>
      </c>
    </row>
    <row r="47" spans="1:4" x14ac:dyDescent="0.25">
      <c r="A47" s="40" t="s">
        <v>18</v>
      </c>
      <c r="B47" s="39" t="s">
        <v>79</v>
      </c>
      <c r="C47" s="39" t="s">
        <v>25</v>
      </c>
      <c r="D47" s="39" t="s">
        <v>26</v>
      </c>
    </row>
    <row r="48" spans="1:4" x14ac:dyDescent="0.25">
      <c r="A48" s="1" t="str">
        <f>lca</f>
        <v>All</v>
      </c>
      <c r="B48" s="1" t="str">
        <f>commitment</f>
        <v>All</v>
      </c>
      <c r="C48" s="33" t="str">
        <f>date</f>
        <v>Typical Event Day</v>
      </c>
      <c r="D48" s="1">
        <v>23</v>
      </c>
    </row>
    <row r="49" spans="1:4" x14ac:dyDescent="0.25">
      <c r="A49" s="40" t="s">
        <v>18</v>
      </c>
      <c r="B49" s="39" t="s">
        <v>79</v>
      </c>
      <c r="C49" s="39" t="s">
        <v>25</v>
      </c>
      <c r="D49" s="39" t="s">
        <v>26</v>
      </c>
    </row>
    <row r="50" spans="1:4" x14ac:dyDescent="0.25">
      <c r="A50" s="1" t="str">
        <f>lca</f>
        <v>All</v>
      </c>
      <c r="B50" s="1" t="str">
        <f>commitment</f>
        <v>All</v>
      </c>
      <c r="C50" s="33" t="str">
        <f>date</f>
        <v>Typical Event Day</v>
      </c>
      <c r="D50" s="1">
        <v>24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27649"/>
  <sheetViews>
    <sheetView workbookViewId="0"/>
  </sheetViews>
  <sheetFormatPr defaultRowHeight="15" x14ac:dyDescent="0.25"/>
  <cols>
    <col min="1" max="2" width="10.5703125" style="1" customWidth="1"/>
    <col min="3" max="4" width="10.5703125" style="32" customWidth="1"/>
    <col min="5" max="26" width="10.5703125" customWidth="1"/>
    <col min="27" max="27" width="10.140625" bestFit="1" customWidth="1"/>
    <col min="28" max="28" width="7.140625" customWidth="1"/>
    <col min="29" max="29" width="7" customWidth="1"/>
    <col min="30" max="30" width="6" customWidth="1"/>
    <col min="36" max="36" width="12" bestFit="1" customWidth="1"/>
  </cols>
  <sheetData>
    <row r="1" spans="1:27" x14ac:dyDescent="0.25">
      <c r="A1" t="s">
        <v>41</v>
      </c>
      <c r="B1" t="s">
        <v>70</v>
      </c>
      <c r="C1" t="s">
        <v>27</v>
      </c>
      <c r="D1" t="s">
        <v>28</v>
      </c>
      <c r="E1" t="s">
        <v>59</v>
      </c>
      <c r="F1" t="s">
        <v>80</v>
      </c>
      <c r="G1" t="s">
        <v>29</v>
      </c>
      <c r="H1" t="s">
        <v>42</v>
      </c>
      <c r="I1" t="s">
        <v>43</v>
      </c>
      <c r="J1" t="s">
        <v>44</v>
      </c>
      <c r="K1" t="s">
        <v>45</v>
      </c>
      <c r="L1" t="s">
        <v>46</v>
      </c>
      <c r="M1" t="s">
        <v>47</v>
      </c>
      <c r="N1" t="s">
        <v>48</v>
      </c>
      <c r="O1" t="s">
        <v>49</v>
      </c>
      <c r="P1" t="s">
        <v>50</v>
      </c>
      <c r="Q1" t="s">
        <v>51</v>
      </c>
      <c r="R1" t="s">
        <v>52</v>
      </c>
      <c r="S1" t="s">
        <v>53</v>
      </c>
      <c r="T1" t="s">
        <v>54</v>
      </c>
      <c r="U1" t="s">
        <v>55</v>
      </c>
      <c r="V1" t="s">
        <v>56</v>
      </c>
      <c r="W1" t="s">
        <v>57</v>
      </c>
      <c r="X1" t="s">
        <v>58</v>
      </c>
      <c r="Y1" t="s">
        <v>90</v>
      </c>
      <c r="Z1" t="s">
        <v>91</v>
      </c>
      <c r="AA1" t="s">
        <v>92</v>
      </c>
    </row>
    <row r="2" spans="1:27" x14ac:dyDescent="0.25">
      <c r="A2" t="s">
        <v>22</v>
      </c>
      <c r="B2" t="s">
        <v>22</v>
      </c>
      <c r="C2" t="s">
        <v>82</v>
      </c>
      <c r="D2">
        <v>1</v>
      </c>
      <c r="E2">
        <v>154</v>
      </c>
      <c r="F2">
        <v>256</v>
      </c>
      <c r="G2">
        <v>256</v>
      </c>
      <c r="H2">
        <v>76.439689636230469</v>
      </c>
      <c r="I2">
        <v>76.66459132777527</v>
      </c>
      <c r="J2">
        <v>-0.22490207850933075</v>
      </c>
      <c r="K2">
        <v>62.814117431640625</v>
      </c>
      <c r="L2">
        <v>-0.85657894611358643</v>
      </c>
      <c r="M2">
        <v>-0.48337912559509277</v>
      </c>
      <c r="N2">
        <v>-0.22490207850933075</v>
      </c>
      <c r="O2">
        <v>3.3574972301721573E-2</v>
      </c>
      <c r="P2">
        <v>0.40677478909492493</v>
      </c>
      <c r="Q2">
        <v>0.29859253764152527</v>
      </c>
      <c r="R2">
        <v>0.29947105050086975</v>
      </c>
      <c r="S2">
        <v>-8.7852374417707324E-4</v>
      </c>
      <c r="T2">
        <v>-3.346011508256197E-3</v>
      </c>
      <c r="U2">
        <v>-1.8881997093558311E-3</v>
      </c>
      <c r="V2">
        <v>-8.7852374417707324E-4</v>
      </c>
      <c r="W2">
        <v>1.3115223555359989E-4</v>
      </c>
      <c r="X2">
        <v>1.5889640199020505E-3</v>
      </c>
      <c r="Y2">
        <v>259</v>
      </c>
      <c r="Z2">
        <v>6.1395090073347092E-2</v>
      </c>
      <c r="AA2">
        <v>1</v>
      </c>
    </row>
    <row r="3" spans="1:27" x14ac:dyDescent="0.25">
      <c r="A3" t="s">
        <v>22</v>
      </c>
      <c r="B3" t="s">
        <v>22</v>
      </c>
      <c r="C3" t="s">
        <v>82</v>
      </c>
      <c r="D3">
        <v>2</v>
      </c>
      <c r="E3">
        <v>154</v>
      </c>
      <c r="F3">
        <v>256</v>
      </c>
      <c r="G3">
        <v>256</v>
      </c>
      <c r="H3">
        <v>75.580810546875</v>
      </c>
      <c r="I3">
        <v>76.063668868970126</v>
      </c>
      <c r="J3">
        <v>-0.48285779356956482</v>
      </c>
      <c r="K3">
        <v>61.819175720214844</v>
      </c>
      <c r="L3">
        <v>-1.1145853996276855</v>
      </c>
      <c r="M3">
        <v>-0.74135559797286987</v>
      </c>
      <c r="N3">
        <v>-0.48285779356956482</v>
      </c>
      <c r="O3">
        <v>-0.22435997426509857</v>
      </c>
      <c r="P3">
        <v>0.1488698273897171</v>
      </c>
      <c r="Q3">
        <v>0.29523754119873047</v>
      </c>
      <c r="R3">
        <v>0.29712370038032532</v>
      </c>
      <c r="S3">
        <v>-1.8861632561311126E-3</v>
      </c>
      <c r="T3">
        <v>-4.3538492172956467E-3</v>
      </c>
      <c r="U3">
        <v>-2.8959203045815229E-3</v>
      </c>
      <c r="V3">
        <v>-1.8861632561311126E-3</v>
      </c>
      <c r="W3">
        <v>-8.764061494730413E-4</v>
      </c>
      <c r="X3">
        <v>5.8152276324108243E-4</v>
      </c>
      <c r="Y3">
        <v>259</v>
      </c>
      <c r="Z3">
        <v>6.1395090073347092E-2</v>
      </c>
      <c r="AA3">
        <v>1</v>
      </c>
    </row>
    <row r="4" spans="1:27" x14ac:dyDescent="0.25">
      <c r="A4" t="s">
        <v>22</v>
      </c>
      <c r="B4" t="s">
        <v>22</v>
      </c>
      <c r="C4" t="s">
        <v>82</v>
      </c>
      <c r="D4">
        <v>3</v>
      </c>
      <c r="E4">
        <v>154</v>
      </c>
      <c r="F4">
        <v>256</v>
      </c>
      <c r="G4">
        <v>256</v>
      </c>
      <c r="H4">
        <v>74.582206726074219</v>
      </c>
      <c r="I4">
        <v>74.940102958586067</v>
      </c>
      <c r="J4">
        <v>-0.35789492726325989</v>
      </c>
      <c r="K4">
        <v>61.151638031005859</v>
      </c>
      <c r="L4">
        <v>-0.9895063042640686</v>
      </c>
      <c r="M4">
        <v>-0.61634516716003418</v>
      </c>
      <c r="N4">
        <v>-0.35789492726325989</v>
      </c>
      <c r="O4">
        <v>-9.9444665014743805E-2</v>
      </c>
      <c r="P4">
        <v>0.27371647953987122</v>
      </c>
      <c r="Q4">
        <v>0.29133674502372742</v>
      </c>
      <c r="R4">
        <v>0.2927347719669342</v>
      </c>
      <c r="S4">
        <v>-1.3980270596221089E-3</v>
      </c>
      <c r="T4">
        <v>-3.865259001031518E-3</v>
      </c>
      <c r="U4">
        <v>-2.4075983092188835E-3</v>
      </c>
      <c r="V4">
        <v>-1.3980270596221089E-3</v>
      </c>
      <c r="W4">
        <v>-3.8845572271384299E-4</v>
      </c>
      <c r="X4">
        <v>1.0692049982026219E-3</v>
      </c>
      <c r="Y4">
        <v>259</v>
      </c>
      <c r="Z4">
        <v>6.1395090073347092E-2</v>
      </c>
      <c r="AA4">
        <v>1</v>
      </c>
    </row>
    <row r="5" spans="1:27" x14ac:dyDescent="0.25">
      <c r="A5" t="s">
        <v>22</v>
      </c>
      <c r="B5" t="s">
        <v>22</v>
      </c>
      <c r="C5" t="s">
        <v>82</v>
      </c>
      <c r="D5">
        <v>4</v>
      </c>
      <c r="E5">
        <v>154</v>
      </c>
      <c r="F5">
        <v>256</v>
      </c>
      <c r="G5">
        <v>256</v>
      </c>
      <c r="H5">
        <v>74.744346618652344</v>
      </c>
      <c r="I5">
        <v>75.021813089726493</v>
      </c>
      <c r="J5">
        <v>-0.27746871113777161</v>
      </c>
      <c r="K5">
        <v>60.561065673828125</v>
      </c>
      <c r="L5">
        <v>-0.91119277477264404</v>
      </c>
      <c r="M5">
        <v>-0.53678345680236816</v>
      </c>
      <c r="N5">
        <v>-0.27746871113777161</v>
      </c>
      <c r="O5">
        <v>-1.81539636105299E-2</v>
      </c>
      <c r="P5">
        <v>0.35625535249710083</v>
      </c>
      <c r="Q5">
        <v>0.29197010397911072</v>
      </c>
      <c r="R5">
        <v>0.29305395483970642</v>
      </c>
      <c r="S5">
        <v>-1.0838621528819203E-3</v>
      </c>
      <c r="T5">
        <v>-3.5593467764556408E-3</v>
      </c>
      <c r="U5">
        <v>-2.0968103781342506E-3</v>
      </c>
      <c r="V5">
        <v>-1.0838621528819203E-3</v>
      </c>
      <c r="W5">
        <v>-7.091392035363242E-5</v>
      </c>
      <c r="X5">
        <v>1.3916224706918001E-3</v>
      </c>
      <c r="Y5">
        <v>259</v>
      </c>
      <c r="Z5">
        <v>6.1395090073347092E-2</v>
      </c>
      <c r="AA5">
        <v>1</v>
      </c>
    </row>
    <row r="6" spans="1:27" x14ac:dyDescent="0.25">
      <c r="A6" t="s">
        <v>22</v>
      </c>
      <c r="B6" t="s">
        <v>22</v>
      </c>
      <c r="C6" t="s">
        <v>82</v>
      </c>
      <c r="D6">
        <v>5</v>
      </c>
      <c r="E6">
        <v>154</v>
      </c>
      <c r="F6">
        <v>256</v>
      </c>
      <c r="G6">
        <v>256</v>
      </c>
      <c r="H6">
        <v>76.183517456054687</v>
      </c>
      <c r="I6">
        <v>76.396513589603273</v>
      </c>
      <c r="J6">
        <v>-0.21299810707569122</v>
      </c>
      <c r="K6">
        <v>59.454505920410156</v>
      </c>
      <c r="L6">
        <v>-0.84774953126907349</v>
      </c>
      <c r="M6">
        <v>-0.47273322939872742</v>
      </c>
      <c r="N6">
        <v>-0.21299810707569122</v>
      </c>
      <c r="O6">
        <v>4.6737026423215866E-2</v>
      </c>
      <c r="P6">
        <v>0.42175331711769104</v>
      </c>
      <c r="Q6">
        <v>0.29759186506271362</v>
      </c>
      <c r="R6">
        <v>0.2984238862991333</v>
      </c>
      <c r="S6">
        <v>-8.3202385576441884E-4</v>
      </c>
      <c r="T6">
        <v>-3.3115216065198183E-3</v>
      </c>
      <c r="U6">
        <v>-1.846614177338779E-3</v>
      </c>
      <c r="V6">
        <v>-8.3202385576441884E-4</v>
      </c>
      <c r="W6">
        <v>1.8256650946568698E-4</v>
      </c>
      <c r="X6">
        <v>1.6474738949909806E-3</v>
      </c>
      <c r="Y6">
        <v>259</v>
      </c>
      <c r="Z6">
        <v>6.1395090073347092E-2</v>
      </c>
      <c r="AA6">
        <v>1</v>
      </c>
    </row>
    <row r="7" spans="1:27" x14ac:dyDescent="0.25">
      <c r="A7" t="s">
        <v>22</v>
      </c>
      <c r="B7" t="s">
        <v>22</v>
      </c>
      <c r="C7" t="s">
        <v>82</v>
      </c>
      <c r="D7">
        <v>6</v>
      </c>
      <c r="E7">
        <v>154</v>
      </c>
      <c r="F7">
        <v>256</v>
      </c>
      <c r="G7">
        <v>256</v>
      </c>
      <c r="H7">
        <v>83.372116088867188</v>
      </c>
      <c r="I7">
        <v>83.972365079796873</v>
      </c>
      <c r="J7">
        <v>-0.60024845600128174</v>
      </c>
      <c r="K7">
        <v>59.186985015869141</v>
      </c>
      <c r="L7">
        <v>-1.236746072769165</v>
      </c>
      <c r="M7">
        <v>-0.86069810390472412</v>
      </c>
      <c r="N7">
        <v>-0.60024845600128174</v>
      </c>
      <c r="O7">
        <v>-0.33979880809783936</v>
      </c>
      <c r="P7">
        <v>3.6249153316020966E-2</v>
      </c>
      <c r="Q7">
        <v>0.32567232847213745</v>
      </c>
      <c r="R7">
        <v>0.32801705598831177</v>
      </c>
      <c r="S7">
        <v>-2.3447205312550068E-3</v>
      </c>
      <c r="T7">
        <v>-4.8310393467545509E-3</v>
      </c>
      <c r="U7">
        <v>-3.3621019683778286E-3</v>
      </c>
      <c r="V7">
        <v>-2.3447205312550068E-3</v>
      </c>
      <c r="W7">
        <v>-1.327339094132185E-3</v>
      </c>
      <c r="X7">
        <v>1.415982551407069E-4</v>
      </c>
      <c r="Y7">
        <v>259</v>
      </c>
      <c r="Z7">
        <v>6.1395090073347092E-2</v>
      </c>
      <c r="AA7">
        <v>1</v>
      </c>
    </row>
    <row r="8" spans="1:27" x14ac:dyDescent="0.25">
      <c r="A8" t="s">
        <v>22</v>
      </c>
      <c r="B8" t="s">
        <v>22</v>
      </c>
      <c r="C8" t="s">
        <v>82</v>
      </c>
      <c r="D8">
        <v>7</v>
      </c>
      <c r="E8">
        <v>154</v>
      </c>
      <c r="F8">
        <v>256</v>
      </c>
      <c r="G8">
        <v>256</v>
      </c>
      <c r="H8">
        <v>93.918899536132812</v>
      </c>
      <c r="I8">
        <v>94.163626875262707</v>
      </c>
      <c r="J8">
        <v>-0.24472582340240479</v>
      </c>
      <c r="K8">
        <v>59.139652252197266</v>
      </c>
      <c r="L8">
        <v>-0.88031339645385742</v>
      </c>
      <c r="M8">
        <v>-0.5048031210899353</v>
      </c>
      <c r="N8">
        <v>-0.24472582340240479</v>
      </c>
      <c r="O8">
        <v>1.5351462177932262E-2</v>
      </c>
      <c r="P8">
        <v>0.39086174964904785</v>
      </c>
      <c r="Q8">
        <v>0.3668707013130188</v>
      </c>
      <c r="R8">
        <v>0.3678266704082489</v>
      </c>
      <c r="S8">
        <v>-9.5596024766564369E-4</v>
      </c>
      <c r="T8">
        <v>-3.4387242048978806E-3</v>
      </c>
      <c r="U8">
        <v>-1.9718871917575598E-3</v>
      </c>
      <c r="V8">
        <v>-9.5596024766564369E-4</v>
      </c>
      <c r="W8">
        <v>5.99666491325479E-5</v>
      </c>
      <c r="X8">
        <v>1.5268037095665932E-3</v>
      </c>
      <c r="Y8">
        <v>259</v>
      </c>
      <c r="Z8">
        <v>6.1395090073347092E-2</v>
      </c>
      <c r="AA8">
        <v>1</v>
      </c>
    </row>
    <row r="9" spans="1:27" x14ac:dyDescent="0.25">
      <c r="A9" t="s">
        <v>22</v>
      </c>
      <c r="B9" t="s">
        <v>22</v>
      </c>
      <c r="C9" t="s">
        <v>82</v>
      </c>
      <c r="D9">
        <v>8</v>
      </c>
      <c r="E9">
        <v>154</v>
      </c>
      <c r="F9">
        <v>256</v>
      </c>
      <c r="G9">
        <v>256</v>
      </c>
      <c r="H9">
        <v>101.85918426513672</v>
      </c>
      <c r="I9">
        <v>101.70807855762541</v>
      </c>
      <c r="J9">
        <v>0.15110264718532562</v>
      </c>
      <c r="K9">
        <v>61.349815368652344</v>
      </c>
      <c r="L9">
        <v>-0.48220637440681458</v>
      </c>
      <c r="M9">
        <v>-0.10804226249456406</v>
      </c>
      <c r="N9">
        <v>0.15110264718532562</v>
      </c>
      <c r="O9">
        <v>0.4102475643157959</v>
      </c>
      <c r="P9">
        <v>0.78441166877746582</v>
      </c>
      <c r="Q9">
        <v>0.39788743853569031</v>
      </c>
      <c r="R9">
        <v>0.39729717373847961</v>
      </c>
      <c r="S9">
        <v>5.9024471556767821E-4</v>
      </c>
      <c r="T9">
        <v>-1.8836186500266194E-3</v>
      </c>
      <c r="U9">
        <v>-4.2204008786939085E-4</v>
      </c>
      <c r="V9">
        <v>5.9024471556767821E-4</v>
      </c>
      <c r="W9">
        <v>1.6025295481085777E-3</v>
      </c>
      <c r="X9">
        <v>3.0641080811619759E-3</v>
      </c>
      <c r="Y9">
        <v>259</v>
      </c>
      <c r="Z9">
        <v>6.1395090073347092E-2</v>
      </c>
      <c r="AA9">
        <v>1</v>
      </c>
    </row>
    <row r="10" spans="1:27" x14ac:dyDescent="0.25">
      <c r="A10" t="s">
        <v>22</v>
      </c>
      <c r="B10" t="s">
        <v>22</v>
      </c>
      <c r="C10" t="s">
        <v>82</v>
      </c>
      <c r="D10">
        <v>9</v>
      </c>
      <c r="E10">
        <v>154</v>
      </c>
      <c r="F10">
        <v>256</v>
      </c>
      <c r="G10">
        <v>256</v>
      </c>
      <c r="H10">
        <v>109.15776062011719</v>
      </c>
      <c r="I10">
        <v>110.52799836700433</v>
      </c>
      <c r="J10">
        <v>-1.3702354431152344</v>
      </c>
      <c r="K10">
        <v>64.488960266113281</v>
      </c>
      <c r="L10">
        <v>-2.0025382041931152</v>
      </c>
      <c r="M10">
        <v>-1.6289685964584351</v>
      </c>
      <c r="N10">
        <v>-1.3702354431152344</v>
      </c>
      <c r="O10">
        <v>-1.1115022897720337</v>
      </c>
      <c r="P10">
        <v>-0.73793262243270874</v>
      </c>
      <c r="Q10">
        <v>0.42639750242233276</v>
      </c>
      <c r="R10">
        <v>0.43174999952316284</v>
      </c>
      <c r="S10">
        <v>-5.3524821996688843E-3</v>
      </c>
      <c r="T10">
        <v>-7.8224148601293564E-3</v>
      </c>
      <c r="U10">
        <v>-6.3631585799157619E-3</v>
      </c>
      <c r="V10">
        <v>-5.3524821996688843E-3</v>
      </c>
      <c r="W10">
        <v>-4.3418058194220066E-3</v>
      </c>
      <c r="X10">
        <v>-2.8825493063777685E-3</v>
      </c>
      <c r="Y10">
        <v>259</v>
      </c>
      <c r="Z10">
        <v>6.1395090073347092E-2</v>
      </c>
      <c r="AA10">
        <v>1</v>
      </c>
    </row>
    <row r="11" spans="1:27" x14ac:dyDescent="0.25">
      <c r="A11" t="s">
        <v>22</v>
      </c>
      <c r="B11" t="s">
        <v>22</v>
      </c>
      <c r="C11" t="s">
        <v>82</v>
      </c>
      <c r="D11">
        <v>10</v>
      </c>
      <c r="E11">
        <v>154</v>
      </c>
      <c r="F11">
        <v>256</v>
      </c>
      <c r="G11">
        <v>256</v>
      </c>
      <c r="H11">
        <v>117.47978210449219</v>
      </c>
      <c r="I11">
        <v>118.67246934189461</v>
      </c>
      <c r="J11">
        <v>-1.1926840543746948</v>
      </c>
      <c r="K11">
        <v>68.428634643554687</v>
      </c>
      <c r="L11">
        <v>-1.8253591060638428</v>
      </c>
      <c r="M11">
        <v>-1.4515695571899414</v>
      </c>
      <c r="N11">
        <v>-1.1926840543746948</v>
      </c>
      <c r="O11">
        <v>-0.93379855155944824</v>
      </c>
      <c r="P11">
        <v>-0.56000906229019165</v>
      </c>
      <c r="Q11">
        <v>0.45890539884567261</v>
      </c>
      <c r="R11">
        <v>0.46356433629989624</v>
      </c>
      <c r="S11">
        <v>-4.6589220874011517E-3</v>
      </c>
      <c r="T11">
        <v>-7.1303090080618858E-3</v>
      </c>
      <c r="U11">
        <v>-5.6701935827732086E-3</v>
      </c>
      <c r="V11">
        <v>-4.6589220874011517E-3</v>
      </c>
      <c r="W11">
        <v>-3.6476505920290947E-3</v>
      </c>
      <c r="X11">
        <v>-2.1875353995710611E-3</v>
      </c>
      <c r="Y11">
        <v>259</v>
      </c>
      <c r="Z11">
        <v>6.1395090073347092E-2</v>
      </c>
      <c r="AA11">
        <v>1</v>
      </c>
    </row>
    <row r="12" spans="1:27" x14ac:dyDescent="0.25">
      <c r="A12" t="s">
        <v>22</v>
      </c>
      <c r="B12" t="s">
        <v>22</v>
      </c>
      <c r="C12" t="s">
        <v>82</v>
      </c>
      <c r="D12">
        <v>11</v>
      </c>
      <c r="E12">
        <v>154</v>
      </c>
      <c r="F12">
        <v>256</v>
      </c>
      <c r="G12">
        <v>256</v>
      </c>
      <c r="H12">
        <v>123.584716796875</v>
      </c>
      <c r="I12">
        <v>123.99424041963357</v>
      </c>
      <c r="J12">
        <v>-0.40952292084693909</v>
      </c>
      <c r="K12">
        <v>72.220901489257812</v>
      </c>
      <c r="L12">
        <v>-1.0430389642715454</v>
      </c>
      <c r="M12">
        <v>-0.66875255107879639</v>
      </c>
      <c r="N12">
        <v>-0.40952292084693909</v>
      </c>
      <c r="O12">
        <v>-0.15029330551624298</v>
      </c>
      <c r="P12">
        <v>0.22399309277534485</v>
      </c>
      <c r="Q12">
        <v>0.48275279998779297</v>
      </c>
      <c r="R12">
        <v>0.48435249924659729</v>
      </c>
      <c r="S12">
        <v>-1.5996989095583558E-3</v>
      </c>
      <c r="T12">
        <v>-4.0743709541857243E-3</v>
      </c>
      <c r="U12">
        <v>-2.6123146526515484E-3</v>
      </c>
      <c r="V12">
        <v>-1.5996989095583558E-3</v>
      </c>
      <c r="W12">
        <v>-5.8708322467282414E-4</v>
      </c>
      <c r="X12">
        <v>8.7497301865369081E-4</v>
      </c>
      <c r="Y12">
        <v>259</v>
      </c>
      <c r="Z12">
        <v>6.1395090073347092E-2</v>
      </c>
      <c r="AA12">
        <v>1</v>
      </c>
    </row>
    <row r="13" spans="1:27" x14ac:dyDescent="0.25">
      <c r="A13" t="s">
        <v>22</v>
      </c>
      <c r="B13" t="s">
        <v>22</v>
      </c>
      <c r="C13" t="s">
        <v>82</v>
      </c>
      <c r="D13">
        <v>12</v>
      </c>
      <c r="E13">
        <v>154</v>
      </c>
      <c r="F13">
        <v>256</v>
      </c>
      <c r="G13">
        <v>256</v>
      </c>
      <c r="H13">
        <v>127.60915374755859</v>
      </c>
      <c r="I13">
        <v>127.62981939424935</v>
      </c>
      <c r="J13">
        <v>-2.0662570372223854E-2</v>
      </c>
      <c r="K13">
        <v>75.486015319824219</v>
      </c>
      <c r="L13">
        <v>-0.6561388373374939</v>
      </c>
      <c r="M13">
        <v>-0.28069430589675903</v>
      </c>
      <c r="N13">
        <v>-2.0662570372223854E-2</v>
      </c>
      <c r="O13">
        <v>0.23936915397644043</v>
      </c>
      <c r="P13">
        <v>0.61481368541717529</v>
      </c>
      <c r="Q13">
        <v>0.49847325682640076</v>
      </c>
      <c r="R13">
        <v>0.49855399131774902</v>
      </c>
      <c r="S13">
        <v>-8.071316551649943E-5</v>
      </c>
      <c r="T13">
        <v>-2.5630423333495855E-3</v>
      </c>
      <c r="U13">
        <v>-1.096462132409215E-3</v>
      </c>
      <c r="V13">
        <v>-8.071316551649943E-5</v>
      </c>
      <c r="W13">
        <v>9.3503575772047043E-4</v>
      </c>
      <c r="X13">
        <v>2.401615958660841E-3</v>
      </c>
      <c r="Y13">
        <v>259</v>
      </c>
      <c r="Z13">
        <v>6.1395090073347092E-2</v>
      </c>
      <c r="AA13">
        <v>1</v>
      </c>
    </row>
    <row r="14" spans="1:27" x14ac:dyDescent="0.25">
      <c r="A14" t="s">
        <v>22</v>
      </c>
      <c r="B14" t="s">
        <v>22</v>
      </c>
      <c r="C14" t="s">
        <v>82</v>
      </c>
      <c r="D14">
        <v>13</v>
      </c>
      <c r="E14">
        <v>154</v>
      </c>
      <c r="F14">
        <v>256</v>
      </c>
      <c r="G14">
        <v>256</v>
      </c>
      <c r="H14">
        <v>128.79150390625</v>
      </c>
      <c r="I14">
        <v>127.93754328106297</v>
      </c>
      <c r="J14">
        <v>0.85396391153335571</v>
      </c>
      <c r="K14">
        <v>78.534439086914062</v>
      </c>
      <c r="L14">
        <v>0.22117070853710175</v>
      </c>
      <c r="M14">
        <v>0.59503006935119629</v>
      </c>
      <c r="N14">
        <v>0.85396391153335571</v>
      </c>
      <c r="O14">
        <v>1.1128977537155151</v>
      </c>
      <c r="P14">
        <v>1.4867571592330933</v>
      </c>
      <c r="Q14">
        <v>0.50309181213378906</v>
      </c>
      <c r="R14">
        <v>0.49975603818893433</v>
      </c>
      <c r="S14">
        <v>3.3357965294271708E-3</v>
      </c>
      <c r="T14">
        <v>8.6394808022305369E-4</v>
      </c>
      <c r="U14">
        <v>2.3243362084031105E-3</v>
      </c>
      <c r="V14">
        <v>3.3357965294271708E-3</v>
      </c>
      <c r="W14">
        <v>4.347256850451231E-3</v>
      </c>
      <c r="X14">
        <v>5.8076451532542706E-3</v>
      </c>
      <c r="Y14">
        <v>259</v>
      </c>
      <c r="Z14">
        <v>6.1395090073347092E-2</v>
      </c>
      <c r="AA14">
        <v>1</v>
      </c>
    </row>
    <row r="15" spans="1:27" x14ac:dyDescent="0.25">
      <c r="A15" t="s">
        <v>22</v>
      </c>
      <c r="B15" t="s">
        <v>22</v>
      </c>
      <c r="C15" t="s">
        <v>82</v>
      </c>
      <c r="D15">
        <v>14</v>
      </c>
      <c r="E15">
        <v>154</v>
      </c>
      <c r="F15">
        <v>256</v>
      </c>
      <c r="G15">
        <v>256</v>
      </c>
      <c r="H15">
        <v>131.47901916503906</v>
      </c>
      <c r="I15">
        <v>128.8197918633814</v>
      </c>
      <c r="J15">
        <v>2.6592204570770264</v>
      </c>
      <c r="K15">
        <v>81.08544921875</v>
      </c>
      <c r="L15">
        <v>2.0260438919067383</v>
      </c>
      <c r="M15">
        <v>2.4001297950744629</v>
      </c>
      <c r="N15">
        <v>2.6592204570770264</v>
      </c>
      <c r="O15">
        <v>2.9183111190795898</v>
      </c>
      <c r="P15">
        <v>3.2923970222473145</v>
      </c>
      <c r="Q15">
        <v>0.51358991861343384</v>
      </c>
      <c r="R15">
        <v>0.50320231914520264</v>
      </c>
      <c r="S15">
        <v>1.0387579910457134E-2</v>
      </c>
      <c r="T15">
        <v>7.9142339527606964E-3</v>
      </c>
      <c r="U15">
        <v>9.3755070120096207E-3</v>
      </c>
      <c r="V15">
        <v>1.0387579910457134E-2</v>
      </c>
      <c r="W15">
        <v>1.1399652808904648E-2</v>
      </c>
      <c r="X15">
        <v>1.2860925868153572E-2</v>
      </c>
      <c r="Y15">
        <v>259</v>
      </c>
      <c r="Z15">
        <v>6.1395090073347092E-2</v>
      </c>
      <c r="AA15">
        <v>1</v>
      </c>
    </row>
    <row r="16" spans="1:27" x14ac:dyDescent="0.25">
      <c r="A16" t="s">
        <v>22</v>
      </c>
      <c r="B16" t="s">
        <v>22</v>
      </c>
      <c r="C16" t="s">
        <v>82</v>
      </c>
      <c r="D16">
        <v>15</v>
      </c>
      <c r="E16">
        <v>154</v>
      </c>
      <c r="F16">
        <v>256</v>
      </c>
      <c r="G16">
        <v>256</v>
      </c>
      <c r="H16">
        <v>132.43968200683594</v>
      </c>
      <c r="I16">
        <v>126.01239747411455</v>
      </c>
      <c r="J16">
        <v>6.4272880554199219</v>
      </c>
      <c r="K16">
        <v>82.647216796875</v>
      </c>
      <c r="L16">
        <v>5.7925848960876465</v>
      </c>
      <c r="M16">
        <v>6.1675729751586914</v>
      </c>
      <c r="N16">
        <v>6.4272880554199219</v>
      </c>
      <c r="O16">
        <v>6.6870031356811523</v>
      </c>
      <c r="P16">
        <v>7.0619912147521973</v>
      </c>
      <c r="Q16">
        <v>0.51734250783920288</v>
      </c>
      <c r="R16">
        <v>0.49223592877388</v>
      </c>
      <c r="S16">
        <v>2.510659396648407E-2</v>
      </c>
      <c r="T16">
        <v>2.2627284750342369E-2</v>
      </c>
      <c r="U16">
        <v>2.4092081934213638E-2</v>
      </c>
      <c r="V16">
        <v>2.510659396648407E-2</v>
      </c>
      <c r="W16">
        <v>2.6121105998754501E-2</v>
      </c>
      <c r="X16">
        <v>2.7585903182625771E-2</v>
      </c>
      <c r="Y16">
        <v>259</v>
      </c>
      <c r="Z16">
        <v>6.1395090073347092E-2</v>
      </c>
      <c r="AA16">
        <v>1</v>
      </c>
    </row>
    <row r="17" spans="1:27" x14ac:dyDescent="0.25">
      <c r="A17" t="s">
        <v>22</v>
      </c>
      <c r="B17" t="s">
        <v>22</v>
      </c>
      <c r="C17" t="s">
        <v>82</v>
      </c>
      <c r="D17">
        <v>16</v>
      </c>
      <c r="E17">
        <v>154</v>
      </c>
      <c r="F17">
        <v>256</v>
      </c>
      <c r="G17">
        <v>256</v>
      </c>
      <c r="H17">
        <v>130.89845275878906</v>
      </c>
      <c r="I17">
        <v>125.82749178861559</v>
      </c>
      <c r="J17">
        <v>5.0709648132324219</v>
      </c>
      <c r="K17">
        <v>83.969749450683594</v>
      </c>
      <c r="L17">
        <v>4.438509464263916</v>
      </c>
      <c r="M17">
        <v>4.812169075012207</v>
      </c>
      <c r="N17">
        <v>5.0709648132324219</v>
      </c>
      <c r="O17">
        <v>5.3297605514526367</v>
      </c>
      <c r="P17">
        <v>5.7034201622009277</v>
      </c>
      <c r="Q17">
        <v>0.51132208108901978</v>
      </c>
      <c r="R17">
        <v>0.49151363968849182</v>
      </c>
      <c r="S17">
        <v>1.9808456301689148E-2</v>
      </c>
      <c r="T17">
        <v>1.7337927594780922E-2</v>
      </c>
      <c r="U17">
        <v>1.8797535449266434E-2</v>
      </c>
      <c r="V17">
        <v>1.9808456301689148E-2</v>
      </c>
      <c r="W17">
        <v>2.0819377154111862E-2</v>
      </c>
      <c r="X17">
        <v>2.2278985008597374E-2</v>
      </c>
      <c r="Y17">
        <v>259</v>
      </c>
      <c r="Z17">
        <v>6.1395090073347092E-2</v>
      </c>
      <c r="AA17">
        <v>1</v>
      </c>
    </row>
    <row r="18" spans="1:27" x14ac:dyDescent="0.25">
      <c r="A18" t="s">
        <v>22</v>
      </c>
      <c r="B18" t="s">
        <v>22</v>
      </c>
      <c r="C18" t="s">
        <v>82</v>
      </c>
      <c r="D18">
        <v>17</v>
      </c>
      <c r="E18">
        <v>154</v>
      </c>
      <c r="F18">
        <v>256</v>
      </c>
      <c r="G18">
        <v>256</v>
      </c>
      <c r="H18">
        <v>127.88549041748047</v>
      </c>
      <c r="I18">
        <v>124.32220564800082</v>
      </c>
      <c r="J18">
        <v>3.563284158706665</v>
      </c>
      <c r="K18">
        <v>85.036453247070313</v>
      </c>
      <c r="L18">
        <v>2.9289021492004395</v>
      </c>
      <c r="M18">
        <v>3.3037002086639404</v>
      </c>
      <c r="N18">
        <v>3.563284158706665</v>
      </c>
      <c r="O18">
        <v>3.8228681087493896</v>
      </c>
      <c r="P18">
        <v>4.1976661682128906</v>
      </c>
      <c r="Q18">
        <v>0.49955269694328308</v>
      </c>
      <c r="R18">
        <v>0.48563361167907715</v>
      </c>
      <c r="S18">
        <v>1.391907874494791E-2</v>
      </c>
      <c r="T18">
        <v>1.1441024020314217E-2</v>
      </c>
      <c r="U18">
        <v>1.2905078940093517E-2</v>
      </c>
      <c r="V18">
        <v>1.391907874494791E-2</v>
      </c>
      <c r="W18">
        <v>1.4933078549802303E-2</v>
      </c>
      <c r="X18">
        <v>1.6397133469581604E-2</v>
      </c>
      <c r="Y18">
        <v>259</v>
      </c>
      <c r="Z18">
        <v>6.1395090073347092E-2</v>
      </c>
      <c r="AA18">
        <v>1</v>
      </c>
    </row>
    <row r="19" spans="1:27" x14ac:dyDescent="0.25">
      <c r="A19" t="s">
        <v>22</v>
      </c>
      <c r="B19" t="s">
        <v>22</v>
      </c>
      <c r="C19" t="s">
        <v>82</v>
      </c>
      <c r="D19">
        <v>18</v>
      </c>
      <c r="E19">
        <v>154</v>
      </c>
      <c r="F19">
        <v>256</v>
      </c>
      <c r="G19">
        <v>256</v>
      </c>
      <c r="H19">
        <v>121.77387237548828</v>
      </c>
      <c r="I19">
        <v>119.05783867806895</v>
      </c>
      <c r="J19">
        <v>2.7160329818725586</v>
      </c>
      <c r="K19">
        <v>84.831962585449219</v>
      </c>
      <c r="L19">
        <v>2.0803961753845215</v>
      </c>
      <c r="M19">
        <v>2.4559354782104492</v>
      </c>
      <c r="N19">
        <v>2.7160329818725586</v>
      </c>
      <c r="O19">
        <v>2.976130485534668</v>
      </c>
      <c r="P19">
        <v>3.3516697883605957</v>
      </c>
      <c r="Q19">
        <v>0.4756791889667511</v>
      </c>
      <c r="R19">
        <v>0.46506968140602112</v>
      </c>
      <c r="S19">
        <v>1.0609503835439682E-2</v>
      </c>
      <c r="T19">
        <v>8.126547560095787E-3</v>
      </c>
      <c r="U19">
        <v>9.5934979617595673E-3</v>
      </c>
      <c r="V19">
        <v>1.0609503835439682E-2</v>
      </c>
      <c r="W19">
        <v>1.1625509709119797E-2</v>
      </c>
      <c r="X19">
        <v>1.3092460110783577E-2</v>
      </c>
      <c r="Y19">
        <v>259</v>
      </c>
      <c r="Z19">
        <v>6.1395090073347092E-2</v>
      </c>
      <c r="AA19">
        <v>1</v>
      </c>
    </row>
    <row r="20" spans="1:27" x14ac:dyDescent="0.25">
      <c r="A20" t="s">
        <v>22</v>
      </c>
      <c r="B20" t="s">
        <v>22</v>
      </c>
      <c r="C20" t="s">
        <v>82</v>
      </c>
      <c r="D20">
        <v>19</v>
      </c>
      <c r="E20">
        <v>154</v>
      </c>
      <c r="F20">
        <v>256</v>
      </c>
      <c r="G20">
        <v>256</v>
      </c>
      <c r="H20">
        <v>106.11308288574219</v>
      </c>
      <c r="I20">
        <v>104.38695278007071</v>
      </c>
      <c r="J20">
        <v>1.7261303663253784</v>
      </c>
      <c r="K20">
        <v>83.211471557617188</v>
      </c>
      <c r="L20">
        <v>1.088671088218689</v>
      </c>
      <c r="M20">
        <v>1.4652872085571289</v>
      </c>
      <c r="N20">
        <v>1.7261303663253784</v>
      </c>
      <c r="O20">
        <v>1.9869735240936279</v>
      </c>
      <c r="P20">
        <v>2.3635897636413574</v>
      </c>
      <c r="Q20">
        <v>0.41450423002243042</v>
      </c>
      <c r="R20">
        <v>0.40776154398918152</v>
      </c>
      <c r="S20">
        <v>6.7426967434585094E-3</v>
      </c>
      <c r="T20">
        <v>4.2526214383542538E-3</v>
      </c>
      <c r="U20">
        <v>5.7237781584262848E-3</v>
      </c>
      <c r="V20">
        <v>6.7426967434585094E-3</v>
      </c>
      <c r="W20">
        <v>7.7616153284907341E-3</v>
      </c>
      <c r="X20">
        <v>9.2327725142240524E-3</v>
      </c>
      <c r="Y20">
        <v>259</v>
      </c>
      <c r="Z20">
        <v>6.1395090073347092E-2</v>
      </c>
      <c r="AA20">
        <v>1</v>
      </c>
    </row>
    <row r="21" spans="1:27" x14ac:dyDescent="0.25">
      <c r="A21" t="s">
        <v>22</v>
      </c>
      <c r="B21" t="s">
        <v>22</v>
      </c>
      <c r="C21" t="s">
        <v>82</v>
      </c>
      <c r="D21">
        <v>20</v>
      </c>
      <c r="E21">
        <v>154</v>
      </c>
      <c r="F21">
        <v>256</v>
      </c>
      <c r="G21">
        <v>256</v>
      </c>
      <c r="H21">
        <v>96.645919799804688</v>
      </c>
      <c r="I21">
        <v>96.11333327635657</v>
      </c>
      <c r="J21">
        <v>0.53259032964706421</v>
      </c>
      <c r="K21">
        <v>77.593597412109375</v>
      </c>
      <c r="L21">
        <v>-0.10462095588445663</v>
      </c>
      <c r="M21">
        <v>0.2718486487865448</v>
      </c>
      <c r="N21">
        <v>0.53259032964706421</v>
      </c>
      <c r="O21">
        <v>0.79333204030990601</v>
      </c>
      <c r="P21">
        <v>1.1698015928268433</v>
      </c>
      <c r="Q21">
        <v>0.37752312421798706</v>
      </c>
      <c r="R21">
        <v>0.37544271349906921</v>
      </c>
      <c r="S21">
        <v>2.0804309751838446E-3</v>
      </c>
      <c r="T21">
        <v>-4.0867560892365873E-4</v>
      </c>
      <c r="U21">
        <v>1.0619087843224406E-3</v>
      </c>
      <c r="V21">
        <v>2.0804309751838446E-3</v>
      </c>
      <c r="W21">
        <v>3.0989532824605703E-3</v>
      </c>
      <c r="X21">
        <v>4.5695374719798565E-3</v>
      </c>
      <c r="Y21">
        <v>259</v>
      </c>
      <c r="Z21">
        <v>6.1395090073347092E-2</v>
      </c>
      <c r="AA21">
        <v>1</v>
      </c>
    </row>
    <row r="22" spans="1:27" x14ac:dyDescent="0.25">
      <c r="A22" t="s">
        <v>22</v>
      </c>
      <c r="B22" t="s">
        <v>22</v>
      </c>
      <c r="C22" t="s">
        <v>82</v>
      </c>
      <c r="D22">
        <v>21</v>
      </c>
      <c r="E22">
        <v>154</v>
      </c>
      <c r="F22">
        <v>256</v>
      </c>
      <c r="G22">
        <v>256</v>
      </c>
      <c r="H22">
        <v>90.58203125</v>
      </c>
      <c r="I22">
        <v>89.821735356352292</v>
      </c>
      <c r="J22">
        <v>0.76029795408248901</v>
      </c>
      <c r="K22">
        <v>72.597419738769531</v>
      </c>
      <c r="L22">
        <v>0.12275602668523788</v>
      </c>
      <c r="M22">
        <v>0.49942097067832947</v>
      </c>
      <c r="N22">
        <v>0.76029795408248901</v>
      </c>
      <c r="O22">
        <v>1.0211749076843262</v>
      </c>
      <c r="P22">
        <v>1.3978399038314819</v>
      </c>
      <c r="Q22">
        <v>0.3538360595703125</v>
      </c>
      <c r="R22">
        <v>0.35086613893508911</v>
      </c>
      <c r="S22">
        <v>2.9699138831347227E-3</v>
      </c>
      <c r="T22">
        <v>4.7951572923921049E-4</v>
      </c>
      <c r="U22">
        <v>1.9508631667122245E-3</v>
      </c>
      <c r="V22">
        <v>2.9699138831347227E-3</v>
      </c>
      <c r="W22">
        <v>3.9889644831418991E-3</v>
      </c>
      <c r="X22">
        <v>5.4603121243417263E-3</v>
      </c>
      <c r="Y22">
        <v>259</v>
      </c>
      <c r="Z22">
        <v>6.1395090073347092E-2</v>
      </c>
      <c r="AA22">
        <v>1</v>
      </c>
    </row>
    <row r="23" spans="1:27" x14ac:dyDescent="0.25">
      <c r="A23" t="s">
        <v>22</v>
      </c>
      <c r="B23" t="s">
        <v>22</v>
      </c>
      <c r="C23" t="s">
        <v>82</v>
      </c>
      <c r="D23">
        <v>22</v>
      </c>
      <c r="E23">
        <v>154</v>
      </c>
      <c r="F23">
        <v>256</v>
      </c>
      <c r="G23">
        <v>256</v>
      </c>
      <c r="H23">
        <v>86.278587341308594</v>
      </c>
      <c r="I23">
        <v>86.158962369547226</v>
      </c>
      <c r="J23">
        <v>0.11962428689002991</v>
      </c>
      <c r="K23">
        <v>68.670684814453125</v>
      </c>
      <c r="L23">
        <v>-0.51644259691238403</v>
      </c>
      <c r="M23">
        <v>-0.14064912497997284</v>
      </c>
      <c r="N23">
        <v>0.11962428689002991</v>
      </c>
      <c r="O23">
        <v>0.37989768385887146</v>
      </c>
      <c r="P23">
        <v>0.75569117069244385</v>
      </c>
      <c r="Q23">
        <v>0.33702573180198669</v>
      </c>
      <c r="R23">
        <v>0.33655846118927002</v>
      </c>
      <c r="S23">
        <v>4.6728237066417933E-4</v>
      </c>
      <c r="T23">
        <v>-2.0173538941890001E-3</v>
      </c>
      <c r="U23">
        <v>-5.494106444530189E-4</v>
      </c>
      <c r="V23">
        <v>4.6728237066417933E-4</v>
      </c>
      <c r="W23">
        <v>1.4839753275737166E-3</v>
      </c>
      <c r="X23">
        <v>2.9519186355173588E-3</v>
      </c>
      <c r="Y23">
        <v>259</v>
      </c>
      <c r="Z23">
        <v>6.1395090073347092E-2</v>
      </c>
      <c r="AA23">
        <v>1</v>
      </c>
    </row>
    <row r="24" spans="1:27" x14ac:dyDescent="0.25">
      <c r="A24" t="s">
        <v>22</v>
      </c>
      <c r="B24" t="s">
        <v>22</v>
      </c>
      <c r="C24" t="s">
        <v>82</v>
      </c>
      <c r="D24">
        <v>23</v>
      </c>
      <c r="E24">
        <v>154</v>
      </c>
      <c r="F24">
        <v>256</v>
      </c>
      <c r="G24">
        <v>256</v>
      </c>
      <c r="H24">
        <v>81.787513732910156</v>
      </c>
      <c r="I24">
        <v>82.441606661886908</v>
      </c>
      <c r="J24">
        <v>-0.65409106016159058</v>
      </c>
      <c r="K24">
        <v>66.21697998046875</v>
      </c>
      <c r="L24">
        <v>-1.2897144556045532</v>
      </c>
      <c r="M24">
        <v>-0.91418296098709106</v>
      </c>
      <c r="N24">
        <v>-0.65409106016159058</v>
      </c>
      <c r="O24">
        <v>-0.3939991295337677</v>
      </c>
      <c r="P24">
        <v>-1.8467694520950317E-2</v>
      </c>
      <c r="Q24">
        <v>0.3194824755191803</v>
      </c>
      <c r="R24">
        <v>0.32203751802444458</v>
      </c>
      <c r="S24">
        <v>-2.5550432037562132E-3</v>
      </c>
      <c r="T24">
        <v>-5.037947092205286E-3</v>
      </c>
      <c r="U24">
        <v>-3.5710271913558245E-3</v>
      </c>
      <c r="V24">
        <v>-2.5550432037562132E-3</v>
      </c>
      <c r="W24">
        <v>-1.5390590997412801E-3</v>
      </c>
      <c r="X24">
        <v>-7.2139431722462177E-5</v>
      </c>
      <c r="Y24">
        <v>259</v>
      </c>
      <c r="Z24">
        <v>6.1395090073347092E-2</v>
      </c>
      <c r="AA24">
        <v>1</v>
      </c>
    </row>
    <row r="25" spans="1:27" x14ac:dyDescent="0.25">
      <c r="A25" t="s">
        <v>22</v>
      </c>
      <c r="B25" t="s">
        <v>22</v>
      </c>
      <c r="C25" t="s">
        <v>82</v>
      </c>
      <c r="D25">
        <v>24</v>
      </c>
      <c r="E25">
        <v>154</v>
      </c>
      <c r="F25">
        <v>256</v>
      </c>
      <c r="G25">
        <v>256</v>
      </c>
      <c r="H25">
        <v>78.718353271484375</v>
      </c>
      <c r="I25">
        <v>79.528700012946501</v>
      </c>
      <c r="J25">
        <v>-0.8103480339050293</v>
      </c>
      <c r="K25">
        <v>64.744796752929688</v>
      </c>
      <c r="L25">
        <v>-1.443953275680542</v>
      </c>
      <c r="M25">
        <v>-1.0696141719818115</v>
      </c>
      <c r="N25">
        <v>-0.8103480339050293</v>
      </c>
      <c r="O25">
        <v>-0.55108189582824707</v>
      </c>
      <c r="P25">
        <v>-0.17674276232719421</v>
      </c>
      <c r="Q25">
        <v>0.30749356746673584</v>
      </c>
      <c r="R25">
        <v>0.31065899133682251</v>
      </c>
      <c r="S25">
        <v>-3.1654220074415207E-3</v>
      </c>
      <c r="T25">
        <v>-5.6404424831271172E-3</v>
      </c>
      <c r="U25">
        <v>-4.1781803593039513E-3</v>
      </c>
      <c r="V25">
        <v>-3.1654220074415207E-3</v>
      </c>
      <c r="W25">
        <v>-2.1526636555790901E-3</v>
      </c>
      <c r="X25">
        <v>-6.904014153406024E-4</v>
      </c>
      <c r="Y25">
        <v>259</v>
      </c>
      <c r="Z25">
        <v>6.1395090073347092E-2</v>
      </c>
      <c r="AA25">
        <v>1</v>
      </c>
    </row>
    <row r="26" spans="1:27" x14ac:dyDescent="0.25">
      <c r="A26" t="s">
        <v>22</v>
      </c>
      <c r="B26" t="s">
        <v>22</v>
      </c>
      <c r="C26" t="s">
        <v>83</v>
      </c>
      <c r="D26">
        <v>1</v>
      </c>
      <c r="E26">
        <v>161</v>
      </c>
      <c r="F26">
        <v>253</v>
      </c>
      <c r="G26">
        <v>253</v>
      </c>
      <c r="H26">
        <v>76.100311279296875</v>
      </c>
      <c r="I26">
        <v>75.870531832217239</v>
      </c>
      <c r="J26">
        <v>0.22977982461452484</v>
      </c>
      <c r="K26">
        <v>62.619354248046875</v>
      </c>
      <c r="L26">
        <v>-0.38658183813095093</v>
      </c>
      <c r="M26">
        <v>-2.2430365905165672E-2</v>
      </c>
      <c r="N26">
        <v>0.22977982461452484</v>
      </c>
      <c r="O26">
        <v>0.48199000954627991</v>
      </c>
      <c r="P26">
        <v>0.84614145755767822</v>
      </c>
      <c r="Q26">
        <v>0.30079174041748047</v>
      </c>
      <c r="R26">
        <v>0.29988351464271545</v>
      </c>
      <c r="S26">
        <v>9.0822065249085426E-4</v>
      </c>
      <c r="T26">
        <v>-1.5279914950951934E-3</v>
      </c>
      <c r="U26">
        <v>-8.8657572632655501E-5</v>
      </c>
      <c r="V26">
        <v>9.0822065249085426E-4</v>
      </c>
      <c r="W26">
        <v>1.9050989067181945E-3</v>
      </c>
      <c r="X26">
        <v>3.3444326836615801E-3</v>
      </c>
      <c r="Y26">
        <v>259</v>
      </c>
      <c r="Z26">
        <v>6.1395090073347092E-2</v>
      </c>
      <c r="AA26">
        <v>1</v>
      </c>
    </row>
    <row r="27" spans="1:27" x14ac:dyDescent="0.25">
      <c r="A27" t="s">
        <v>22</v>
      </c>
      <c r="B27" t="s">
        <v>22</v>
      </c>
      <c r="C27" t="s">
        <v>83</v>
      </c>
      <c r="D27">
        <v>2</v>
      </c>
      <c r="E27">
        <v>161</v>
      </c>
      <c r="F27">
        <v>253</v>
      </c>
      <c r="G27">
        <v>253</v>
      </c>
      <c r="H27">
        <v>75.000259399414063</v>
      </c>
      <c r="I27">
        <v>74.571886330959387</v>
      </c>
      <c r="J27">
        <v>0.42837077379226685</v>
      </c>
      <c r="K27">
        <v>61.681941986083984</v>
      </c>
      <c r="L27">
        <v>-0.18793262541294098</v>
      </c>
      <c r="M27">
        <v>0.17618441581726074</v>
      </c>
      <c r="N27">
        <v>0.42837077379226685</v>
      </c>
      <c r="O27">
        <v>0.68055713176727295</v>
      </c>
      <c r="P27">
        <v>1.0446741580963135</v>
      </c>
      <c r="Q27">
        <v>0.29644370079040527</v>
      </c>
      <c r="R27">
        <v>0.29475054144859314</v>
      </c>
      <c r="S27">
        <v>1.6931651625782251E-3</v>
      </c>
      <c r="T27">
        <v>-7.4281671550124884E-4</v>
      </c>
      <c r="U27">
        <v>6.963810883462429E-4</v>
      </c>
      <c r="V27">
        <v>1.6931651625782251E-3</v>
      </c>
      <c r="W27">
        <v>2.6899492368102074E-3</v>
      </c>
      <c r="X27">
        <v>4.1291466914117336E-3</v>
      </c>
      <c r="Y27">
        <v>259</v>
      </c>
      <c r="Z27">
        <v>6.1395090073347092E-2</v>
      </c>
      <c r="AA27">
        <v>1</v>
      </c>
    </row>
    <row r="28" spans="1:27" x14ac:dyDescent="0.25">
      <c r="A28" t="s">
        <v>22</v>
      </c>
      <c r="B28" t="s">
        <v>22</v>
      </c>
      <c r="C28" t="s">
        <v>83</v>
      </c>
      <c r="D28">
        <v>3</v>
      </c>
      <c r="E28">
        <v>161</v>
      </c>
      <c r="F28">
        <v>253</v>
      </c>
      <c r="G28">
        <v>253</v>
      </c>
      <c r="H28">
        <v>73.773338317871094</v>
      </c>
      <c r="I28">
        <v>73.21557951439172</v>
      </c>
      <c r="J28">
        <v>0.55776017904281616</v>
      </c>
      <c r="K28">
        <v>61.149669647216797</v>
      </c>
      <c r="L28">
        <v>-5.8295808732509613E-2</v>
      </c>
      <c r="M28">
        <v>0.30567505955696106</v>
      </c>
      <c r="N28">
        <v>0.55776017904281616</v>
      </c>
      <c r="O28">
        <v>0.80984526872634888</v>
      </c>
      <c r="P28">
        <v>1.1738162040710449</v>
      </c>
      <c r="Q28">
        <v>0.2915942370891571</v>
      </c>
      <c r="R28">
        <v>0.28938964009284973</v>
      </c>
      <c r="S28">
        <v>2.204585587605834E-3</v>
      </c>
      <c r="T28">
        <v>-2.3041821259539574E-4</v>
      </c>
      <c r="U28">
        <v>1.2082018656656146E-3</v>
      </c>
      <c r="V28">
        <v>2.204585587605834E-3</v>
      </c>
      <c r="W28">
        <v>3.2009694259613752E-3</v>
      </c>
      <c r="X28">
        <v>4.6395896933972836E-3</v>
      </c>
      <c r="Y28">
        <v>259</v>
      </c>
      <c r="Z28">
        <v>6.1395090073347092E-2</v>
      </c>
      <c r="AA28">
        <v>1</v>
      </c>
    </row>
    <row r="29" spans="1:27" x14ac:dyDescent="0.25">
      <c r="A29" t="s">
        <v>22</v>
      </c>
      <c r="B29" t="s">
        <v>22</v>
      </c>
      <c r="C29" t="s">
        <v>83</v>
      </c>
      <c r="D29">
        <v>4</v>
      </c>
      <c r="E29">
        <v>161</v>
      </c>
      <c r="F29">
        <v>253</v>
      </c>
      <c r="G29">
        <v>253</v>
      </c>
      <c r="H29">
        <v>73.92144775390625</v>
      </c>
      <c r="I29">
        <v>73.546988789341412</v>
      </c>
      <c r="J29">
        <v>0.37446251511573792</v>
      </c>
      <c r="K29">
        <v>59.946010589599609</v>
      </c>
      <c r="L29">
        <v>-0.24119102954864502</v>
      </c>
      <c r="M29">
        <v>0.12254207581281662</v>
      </c>
      <c r="N29">
        <v>0.37446251511573792</v>
      </c>
      <c r="O29">
        <v>0.62638294696807861</v>
      </c>
      <c r="P29">
        <v>0.99011605978012085</v>
      </c>
      <c r="Q29">
        <v>0.2921796441078186</v>
      </c>
      <c r="R29">
        <v>0.29069957137107849</v>
      </c>
      <c r="S29">
        <v>1.4800890348851681E-3</v>
      </c>
      <c r="T29">
        <v>-9.5332425553351641E-4</v>
      </c>
      <c r="U29">
        <v>4.8435601638630033E-4</v>
      </c>
      <c r="V29">
        <v>1.4800890348851681E-3</v>
      </c>
      <c r="W29">
        <v>2.4758218787610531E-3</v>
      </c>
      <c r="X29">
        <v>3.9135022088885307E-3</v>
      </c>
      <c r="Y29">
        <v>259</v>
      </c>
      <c r="Z29">
        <v>6.1395090073347092E-2</v>
      </c>
      <c r="AA29">
        <v>1</v>
      </c>
    </row>
    <row r="30" spans="1:27" x14ac:dyDescent="0.25">
      <c r="A30" t="s">
        <v>22</v>
      </c>
      <c r="B30" t="s">
        <v>22</v>
      </c>
      <c r="C30" t="s">
        <v>83</v>
      </c>
      <c r="D30">
        <v>5</v>
      </c>
      <c r="E30">
        <v>161</v>
      </c>
      <c r="F30">
        <v>253</v>
      </c>
      <c r="G30">
        <v>253</v>
      </c>
      <c r="H30">
        <v>75.523529052734375</v>
      </c>
      <c r="I30">
        <v>75.33811010827776</v>
      </c>
      <c r="J30">
        <v>0.18541976809501648</v>
      </c>
      <c r="K30">
        <v>59.197860717773438</v>
      </c>
      <c r="L30">
        <v>-0.43098098039627075</v>
      </c>
      <c r="M30">
        <v>-6.6806428134441376E-2</v>
      </c>
      <c r="N30">
        <v>0.18541976809501648</v>
      </c>
      <c r="O30">
        <v>0.43764597177505493</v>
      </c>
      <c r="P30">
        <v>0.80182051658630371</v>
      </c>
      <c r="Q30">
        <v>0.29851198196411133</v>
      </c>
      <c r="R30">
        <v>0.29777908325195313</v>
      </c>
      <c r="S30">
        <v>7.3288445128127933E-4</v>
      </c>
      <c r="T30">
        <v>-1.7034821212291718E-3</v>
      </c>
      <c r="U30">
        <v>-2.6405701646581292E-4</v>
      </c>
      <c r="V30">
        <v>7.3288445128127933E-4</v>
      </c>
      <c r="W30">
        <v>1.7298259772360325E-3</v>
      </c>
      <c r="X30">
        <v>3.1692511402070522E-3</v>
      </c>
      <c r="Y30">
        <v>259</v>
      </c>
      <c r="Z30">
        <v>6.1395090073347092E-2</v>
      </c>
      <c r="AA30">
        <v>1</v>
      </c>
    </row>
    <row r="31" spans="1:27" x14ac:dyDescent="0.25">
      <c r="A31" t="s">
        <v>22</v>
      </c>
      <c r="B31" t="s">
        <v>22</v>
      </c>
      <c r="C31" t="s">
        <v>83</v>
      </c>
      <c r="D31">
        <v>6</v>
      </c>
      <c r="E31">
        <v>161</v>
      </c>
      <c r="F31">
        <v>253</v>
      </c>
      <c r="G31">
        <v>253</v>
      </c>
      <c r="H31">
        <v>82.593330383300781</v>
      </c>
      <c r="I31">
        <v>82.274865330196917</v>
      </c>
      <c r="J31">
        <v>0.31846660375595093</v>
      </c>
      <c r="K31">
        <v>59.026634216308594</v>
      </c>
      <c r="L31">
        <v>-0.29832547903060913</v>
      </c>
      <c r="M31">
        <v>6.6080279648303986E-2</v>
      </c>
      <c r="N31">
        <v>0.31846660375595093</v>
      </c>
      <c r="O31">
        <v>0.57085293531417847</v>
      </c>
      <c r="P31">
        <v>0.93525868654251099</v>
      </c>
      <c r="Q31">
        <v>0.32645586133003235</v>
      </c>
      <c r="R31">
        <v>0.32519710063934326</v>
      </c>
      <c r="S31">
        <v>1.258761272765696E-3</v>
      </c>
      <c r="T31">
        <v>-1.1791520519182086E-3</v>
      </c>
      <c r="U31">
        <v>2.6118688401766121E-4</v>
      </c>
      <c r="V31">
        <v>1.258761272765696E-3</v>
      </c>
      <c r="W31">
        <v>2.2563356906175613E-3</v>
      </c>
      <c r="X31">
        <v>3.6966747138649225E-3</v>
      </c>
      <c r="Y31">
        <v>259</v>
      </c>
      <c r="Z31">
        <v>6.1395090073347092E-2</v>
      </c>
      <c r="AA31">
        <v>1</v>
      </c>
    </row>
    <row r="32" spans="1:27" x14ac:dyDescent="0.25">
      <c r="A32" t="s">
        <v>22</v>
      </c>
      <c r="B32" t="s">
        <v>22</v>
      </c>
      <c r="C32" t="s">
        <v>83</v>
      </c>
      <c r="D32">
        <v>7</v>
      </c>
      <c r="E32">
        <v>161</v>
      </c>
      <c r="F32">
        <v>253</v>
      </c>
      <c r="G32">
        <v>253</v>
      </c>
      <c r="H32">
        <v>93.151679992675781</v>
      </c>
      <c r="I32">
        <v>92.851082333363593</v>
      </c>
      <c r="J32">
        <v>0.30059793591499329</v>
      </c>
      <c r="K32">
        <v>59.451534271240234</v>
      </c>
      <c r="L32">
        <v>-0.31595554947853088</v>
      </c>
      <c r="M32">
        <v>4.8309244215488434E-2</v>
      </c>
      <c r="N32">
        <v>0.30059793591499329</v>
      </c>
      <c r="O32">
        <v>0.55288660526275635</v>
      </c>
      <c r="P32">
        <v>0.91715145111083984</v>
      </c>
      <c r="Q32">
        <v>0.36818847060203552</v>
      </c>
      <c r="R32">
        <v>0.36700031161308289</v>
      </c>
      <c r="S32">
        <v>1.1881340760737658E-3</v>
      </c>
      <c r="T32">
        <v>-1.2488361680880189E-3</v>
      </c>
      <c r="U32">
        <v>1.9094563322141767E-4</v>
      </c>
      <c r="V32">
        <v>1.1881340760737658E-3</v>
      </c>
      <c r="W32">
        <v>2.1853225771337748E-3</v>
      </c>
      <c r="X32">
        <v>3.6251044366508722E-3</v>
      </c>
      <c r="Y32">
        <v>259</v>
      </c>
      <c r="Z32">
        <v>6.1395090073347092E-2</v>
      </c>
      <c r="AA32">
        <v>1</v>
      </c>
    </row>
    <row r="33" spans="1:27" x14ac:dyDescent="0.25">
      <c r="A33" t="s">
        <v>22</v>
      </c>
      <c r="B33" t="s">
        <v>22</v>
      </c>
      <c r="C33" t="s">
        <v>83</v>
      </c>
      <c r="D33">
        <v>8</v>
      </c>
      <c r="E33">
        <v>161</v>
      </c>
      <c r="F33">
        <v>253</v>
      </c>
      <c r="G33">
        <v>253</v>
      </c>
      <c r="H33">
        <v>101.26263427734375</v>
      </c>
      <c r="I33">
        <v>101.59042875561863</v>
      </c>
      <c r="J33">
        <v>-0.32779824733734131</v>
      </c>
      <c r="K33">
        <v>60.982349395751953</v>
      </c>
      <c r="L33">
        <v>-0.94340109825134277</v>
      </c>
      <c r="M33">
        <v>-0.57969790697097778</v>
      </c>
      <c r="N33">
        <v>-0.32779824733734131</v>
      </c>
      <c r="O33">
        <v>-7.5898557901382446E-2</v>
      </c>
      <c r="P33">
        <v>0.28780457377433777</v>
      </c>
      <c r="Q33">
        <v>0.40024757385253906</v>
      </c>
      <c r="R33">
        <v>0.40154320001602173</v>
      </c>
      <c r="S33">
        <v>-1.2956452555954456E-3</v>
      </c>
      <c r="T33">
        <v>-3.728858195245266E-3</v>
      </c>
      <c r="U33">
        <v>-2.2912961430847645E-3</v>
      </c>
      <c r="V33">
        <v>-1.2956452555954456E-3</v>
      </c>
      <c r="W33">
        <v>-2.9999430989846587E-4</v>
      </c>
      <c r="X33">
        <v>1.137567451223731E-3</v>
      </c>
      <c r="Y33">
        <v>259</v>
      </c>
      <c r="Z33">
        <v>6.1395090073347092E-2</v>
      </c>
      <c r="AA33">
        <v>1</v>
      </c>
    </row>
    <row r="34" spans="1:27" x14ac:dyDescent="0.25">
      <c r="A34" t="s">
        <v>22</v>
      </c>
      <c r="B34" t="s">
        <v>22</v>
      </c>
      <c r="C34" t="s">
        <v>83</v>
      </c>
      <c r="D34">
        <v>9</v>
      </c>
      <c r="E34">
        <v>161</v>
      </c>
      <c r="F34">
        <v>253</v>
      </c>
      <c r="G34">
        <v>253</v>
      </c>
      <c r="H34">
        <v>108.86070251464844</v>
      </c>
      <c r="I34">
        <v>108.78614597269916</v>
      </c>
      <c r="J34">
        <v>7.4553877115249634E-2</v>
      </c>
      <c r="K34">
        <v>64.107650756835938</v>
      </c>
      <c r="L34">
        <v>-0.54159051179885864</v>
      </c>
      <c r="M34">
        <v>-0.17756742238998413</v>
      </c>
      <c r="N34">
        <v>7.4553877115249634E-2</v>
      </c>
      <c r="O34">
        <v>0.3266751766204834</v>
      </c>
      <c r="P34">
        <v>0.69069826602935791</v>
      </c>
      <c r="Q34">
        <v>0.43027946352958679</v>
      </c>
      <c r="R34">
        <v>0.42998477816581726</v>
      </c>
      <c r="S34">
        <v>2.9467936838045716E-4</v>
      </c>
      <c r="T34">
        <v>-2.1406740415841341E-3</v>
      </c>
      <c r="U34">
        <v>-7.0184754440560937E-4</v>
      </c>
      <c r="V34">
        <v>2.9467936838045716E-4</v>
      </c>
      <c r="W34">
        <v>1.2912062229588628E-3</v>
      </c>
      <c r="X34">
        <v>2.7300326619297266E-3</v>
      </c>
      <c r="Y34">
        <v>259</v>
      </c>
      <c r="Z34">
        <v>6.1395090073347092E-2</v>
      </c>
      <c r="AA34">
        <v>1</v>
      </c>
    </row>
    <row r="35" spans="1:27" x14ac:dyDescent="0.25">
      <c r="A35" t="s">
        <v>22</v>
      </c>
      <c r="B35" t="s">
        <v>22</v>
      </c>
      <c r="C35" t="s">
        <v>83</v>
      </c>
      <c r="D35">
        <v>10</v>
      </c>
      <c r="E35">
        <v>161</v>
      </c>
      <c r="F35">
        <v>253</v>
      </c>
      <c r="G35">
        <v>253</v>
      </c>
      <c r="H35">
        <v>116.08599090576172</v>
      </c>
      <c r="I35">
        <v>115.80173767420638</v>
      </c>
      <c r="J35">
        <v>0.28425511717796326</v>
      </c>
      <c r="K35">
        <v>67.496223449707031</v>
      </c>
      <c r="L35">
        <v>-0.33184367418289185</v>
      </c>
      <c r="M35">
        <v>3.2152481377124786E-2</v>
      </c>
      <c r="N35">
        <v>0.28425511717796326</v>
      </c>
      <c r="O35">
        <v>0.53635776042938232</v>
      </c>
      <c r="P35">
        <v>0.90035390853881836</v>
      </c>
      <c r="Q35">
        <v>0.45883789658546448</v>
      </c>
      <c r="R35">
        <v>0.45771437883377075</v>
      </c>
      <c r="S35">
        <v>1.1235380079597235E-3</v>
      </c>
      <c r="T35">
        <v>-1.3116351328790188E-3</v>
      </c>
      <c r="U35">
        <v>1.2708490248769522E-4</v>
      </c>
      <c r="V35">
        <v>1.1235380079597235E-3</v>
      </c>
      <c r="W35">
        <v>2.1199912298470736E-3</v>
      </c>
      <c r="X35">
        <v>3.5587111487984657E-3</v>
      </c>
      <c r="Y35">
        <v>259</v>
      </c>
      <c r="Z35">
        <v>6.1395090073347092E-2</v>
      </c>
      <c r="AA35">
        <v>1</v>
      </c>
    </row>
    <row r="36" spans="1:27" x14ac:dyDescent="0.25">
      <c r="A36" t="s">
        <v>22</v>
      </c>
      <c r="B36" t="s">
        <v>22</v>
      </c>
      <c r="C36" t="s">
        <v>83</v>
      </c>
      <c r="D36">
        <v>11</v>
      </c>
      <c r="E36">
        <v>161</v>
      </c>
      <c r="F36">
        <v>253</v>
      </c>
      <c r="G36">
        <v>253</v>
      </c>
      <c r="H36">
        <v>121.387939453125</v>
      </c>
      <c r="I36">
        <v>121.148733305512</v>
      </c>
      <c r="J36">
        <v>0.23920866847038269</v>
      </c>
      <c r="K36">
        <v>71.197639465332031</v>
      </c>
      <c r="L36">
        <v>-0.37636458873748779</v>
      </c>
      <c r="M36">
        <v>-1.2678922154009342E-2</v>
      </c>
      <c r="N36">
        <v>0.23920866847038269</v>
      </c>
      <c r="O36">
        <v>0.49109625816345215</v>
      </c>
      <c r="P36">
        <v>0.85478192567825317</v>
      </c>
      <c r="Q36">
        <v>0.47979423403739929</v>
      </c>
      <c r="R36">
        <v>0.47884875535964966</v>
      </c>
      <c r="S36">
        <v>9.4548880588263273E-4</v>
      </c>
      <c r="T36">
        <v>-1.4876070199534297E-3</v>
      </c>
      <c r="U36">
        <v>-5.0114318582927808E-5</v>
      </c>
      <c r="V36">
        <v>9.4548880588263273E-4</v>
      </c>
      <c r="W36">
        <v>1.9410919630900025E-3</v>
      </c>
      <c r="X36">
        <v>3.378584748134017E-3</v>
      </c>
      <c r="Y36">
        <v>259</v>
      </c>
      <c r="Z36">
        <v>6.1395090073347092E-2</v>
      </c>
      <c r="AA36">
        <v>1</v>
      </c>
    </row>
    <row r="37" spans="1:27" x14ac:dyDescent="0.25">
      <c r="A37" t="s">
        <v>22</v>
      </c>
      <c r="B37" t="s">
        <v>22</v>
      </c>
      <c r="C37" t="s">
        <v>83</v>
      </c>
      <c r="D37">
        <v>12</v>
      </c>
      <c r="E37">
        <v>161</v>
      </c>
      <c r="F37">
        <v>253</v>
      </c>
      <c r="G37">
        <v>253</v>
      </c>
      <c r="H37">
        <v>125.98757171630859</v>
      </c>
      <c r="I37">
        <v>125.50573110737605</v>
      </c>
      <c r="J37">
        <v>0.48184019327163696</v>
      </c>
      <c r="K37">
        <v>75.160308837890625</v>
      </c>
      <c r="L37">
        <v>-0.13539998233318329</v>
      </c>
      <c r="M37">
        <v>0.22927051782608032</v>
      </c>
      <c r="N37">
        <v>0.48184019327163696</v>
      </c>
      <c r="O37">
        <v>0.7344098687171936</v>
      </c>
      <c r="P37">
        <v>1.0990803241729736</v>
      </c>
      <c r="Q37">
        <v>0.49797460436820984</v>
      </c>
      <c r="R37">
        <v>0.49607008695602417</v>
      </c>
      <c r="S37">
        <v>1.9045067019760609E-3</v>
      </c>
      <c r="T37">
        <v>-5.3517782362177968E-4</v>
      </c>
      <c r="U37">
        <v>9.0620759874582291E-4</v>
      </c>
      <c r="V37">
        <v>1.9045067019760609E-3</v>
      </c>
      <c r="W37">
        <v>2.9028058052062988E-3</v>
      </c>
      <c r="X37">
        <v>4.3441909365355968E-3</v>
      </c>
      <c r="Y37">
        <v>259</v>
      </c>
      <c r="Z37">
        <v>6.1395090073347092E-2</v>
      </c>
      <c r="AA37">
        <v>1</v>
      </c>
    </row>
    <row r="38" spans="1:27" x14ac:dyDescent="0.25">
      <c r="A38" t="s">
        <v>22</v>
      </c>
      <c r="B38" t="s">
        <v>22</v>
      </c>
      <c r="C38" t="s">
        <v>83</v>
      </c>
      <c r="D38">
        <v>13</v>
      </c>
      <c r="E38">
        <v>161</v>
      </c>
      <c r="F38">
        <v>253</v>
      </c>
      <c r="G38">
        <v>253</v>
      </c>
      <c r="H38">
        <v>128.33795166015625</v>
      </c>
      <c r="I38">
        <v>127.88886288243521</v>
      </c>
      <c r="J38">
        <v>0.44908145070075989</v>
      </c>
      <c r="K38">
        <v>78.847099304199219</v>
      </c>
      <c r="L38">
        <v>-0.16690513491630554</v>
      </c>
      <c r="M38">
        <v>0.19702473282814026</v>
      </c>
      <c r="N38">
        <v>0.44908145070075989</v>
      </c>
      <c r="O38">
        <v>0.7011381983757019</v>
      </c>
      <c r="P38">
        <v>1.0650680065155029</v>
      </c>
      <c r="Q38">
        <v>0.50726461410522461</v>
      </c>
      <c r="R38">
        <v>0.50548958778381348</v>
      </c>
      <c r="S38">
        <v>1.77502550650388E-3</v>
      </c>
      <c r="T38">
        <v>-6.5970409195870161E-4</v>
      </c>
      <c r="U38">
        <v>7.7875389251857996E-4</v>
      </c>
      <c r="V38">
        <v>1.77502550650388E-3</v>
      </c>
      <c r="W38">
        <v>2.7712972369045019E-3</v>
      </c>
      <c r="X38">
        <v>4.2097549885511398E-3</v>
      </c>
      <c r="Y38">
        <v>259</v>
      </c>
      <c r="Z38">
        <v>6.1395090073347092E-2</v>
      </c>
      <c r="AA38">
        <v>1</v>
      </c>
    </row>
    <row r="39" spans="1:27" x14ac:dyDescent="0.25">
      <c r="A39" t="s">
        <v>22</v>
      </c>
      <c r="B39" t="s">
        <v>22</v>
      </c>
      <c r="C39" t="s">
        <v>83</v>
      </c>
      <c r="D39">
        <v>14</v>
      </c>
      <c r="E39">
        <v>161</v>
      </c>
      <c r="F39">
        <v>253</v>
      </c>
      <c r="G39">
        <v>253</v>
      </c>
      <c r="H39">
        <v>131.65570068359375</v>
      </c>
      <c r="I39">
        <v>126.65094284125371</v>
      </c>
      <c r="J39">
        <v>5.0047645568847656</v>
      </c>
      <c r="K39">
        <v>82.575843811035156</v>
      </c>
      <c r="L39">
        <v>4.387629508972168</v>
      </c>
      <c r="M39">
        <v>4.7522377967834473</v>
      </c>
      <c r="N39">
        <v>5.0047645568847656</v>
      </c>
      <c r="O39">
        <v>5.257291316986084</v>
      </c>
      <c r="P39">
        <v>5.6218996047973633</v>
      </c>
      <c r="Q39">
        <v>0.52037829160690308</v>
      </c>
      <c r="R39">
        <v>0.50059658288955688</v>
      </c>
      <c r="S39">
        <v>1.9781678915023804E-2</v>
      </c>
      <c r="T39">
        <v>1.7342409119009972E-2</v>
      </c>
      <c r="U39">
        <v>1.8783548846840858E-2</v>
      </c>
      <c r="V39">
        <v>1.9781678915023804E-2</v>
      </c>
      <c r="W39">
        <v>2.07798071205616E-2</v>
      </c>
      <c r="X39">
        <v>2.2220946848392487E-2</v>
      </c>
      <c r="Y39">
        <v>259</v>
      </c>
      <c r="Z39">
        <v>6.1395090073347092E-2</v>
      </c>
      <c r="AA39">
        <v>1</v>
      </c>
    </row>
    <row r="40" spans="1:27" x14ac:dyDescent="0.25">
      <c r="A40" t="s">
        <v>22</v>
      </c>
      <c r="B40" t="s">
        <v>22</v>
      </c>
      <c r="C40" t="s">
        <v>83</v>
      </c>
      <c r="D40">
        <v>15</v>
      </c>
      <c r="E40">
        <v>161</v>
      </c>
      <c r="F40">
        <v>253</v>
      </c>
      <c r="G40">
        <v>253</v>
      </c>
      <c r="H40">
        <v>133.98649597167969</v>
      </c>
      <c r="I40">
        <v>128.26486078341259</v>
      </c>
      <c r="J40">
        <v>5.7216386795043945</v>
      </c>
      <c r="K40">
        <v>85.091659545898438</v>
      </c>
      <c r="L40">
        <v>5.1033949851989746</v>
      </c>
      <c r="M40">
        <v>5.468658447265625</v>
      </c>
      <c r="N40">
        <v>5.7216386795043945</v>
      </c>
      <c r="O40">
        <v>5.9746189117431641</v>
      </c>
      <c r="P40">
        <v>6.3398823738098145</v>
      </c>
      <c r="Q40">
        <v>0.529590904712677</v>
      </c>
      <c r="R40">
        <v>0.50697571039199829</v>
      </c>
      <c r="S40">
        <v>2.261517196893692E-2</v>
      </c>
      <c r="T40">
        <v>2.0171521231532097E-2</v>
      </c>
      <c r="U40">
        <v>2.1615250036120415E-2</v>
      </c>
      <c r="V40">
        <v>2.261517196893692E-2</v>
      </c>
      <c r="W40">
        <v>2.3615093901753426E-2</v>
      </c>
      <c r="X40">
        <v>2.5058822706341743E-2</v>
      </c>
      <c r="Y40">
        <v>259</v>
      </c>
      <c r="Z40">
        <v>6.1395090073347092E-2</v>
      </c>
      <c r="AA40">
        <v>1</v>
      </c>
    </row>
    <row r="41" spans="1:27" x14ac:dyDescent="0.25">
      <c r="A41" t="s">
        <v>22</v>
      </c>
      <c r="B41" t="s">
        <v>22</v>
      </c>
      <c r="C41" t="s">
        <v>83</v>
      </c>
      <c r="D41">
        <v>16</v>
      </c>
      <c r="E41">
        <v>161</v>
      </c>
      <c r="F41">
        <v>253</v>
      </c>
      <c r="G41">
        <v>253</v>
      </c>
      <c r="H41">
        <v>132.99565124511719</v>
      </c>
      <c r="I41">
        <v>127.9394721420831</v>
      </c>
      <c r="J41">
        <v>5.0561823844909668</v>
      </c>
      <c r="K41">
        <v>86.757209777832031</v>
      </c>
      <c r="L41">
        <v>4.4380941390991211</v>
      </c>
      <c r="M41">
        <v>4.8032655715942383</v>
      </c>
      <c r="N41">
        <v>5.0561823844909668</v>
      </c>
      <c r="O41">
        <v>5.3090991973876953</v>
      </c>
      <c r="P41">
        <v>5.6742706298828125</v>
      </c>
      <c r="Q41">
        <v>0.52567452192306519</v>
      </c>
      <c r="R41">
        <v>0.50568962097167969</v>
      </c>
      <c r="S41">
        <v>1.9984910264611244E-2</v>
      </c>
      <c r="T41">
        <v>1.7541874200105667E-2</v>
      </c>
      <c r="U41">
        <v>1.8985239788889885E-2</v>
      </c>
      <c r="V41">
        <v>1.9984910264611244E-2</v>
      </c>
      <c r="W41">
        <v>2.0984582602977753E-2</v>
      </c>
      <c r="X41">
        <v>2.2427946329116821E-2</v>
      </c>
      <c r="Y41">
        <v>259</v>
      </c>
      <c r="Z41">
        <v>6.1395090073347092E-2</v>
      </c>
      <c r="AA41">
        <v>1</v>
      </c>
    </row>
    <row r="42" spans="1:27" x14ac:dyDescent="0.25">
      <c r="A42" t="s">
        <v>22</v>
      </c>
      <c r="B42" t="s">
        <v>22</v>
      </c>
      <c r="C42" t="s">
        <v>83</v>
      </c>
      <c r="D42">
        <v>17</v>
      </c>
      <c r="E42">
        <v>161</v>
      </c>
      <c r="F42">
        <v>253</v>
      </c>
      <c r="G42">
        <v>253</v>
      </c>
      <c r="H42">
        <v>127.62186431884766</v>
      </c>
      <c r="I42">
        <v>124.56146846913907</v>
      </c>
      <c r="J42">
        <v>3.0603985786437988</v>
      </c>
      <c r="K42">
        <v>85.068344116210937</v>
      </c>
      <c r="L42">
        <v>2.4426200389862061</v>
      </c>
      <c r="M42">
        <v>2.8076086044311523</v>
      </c>
      <c r="N42">
        <v>3.0603985786437988</v>
      </c>
      <c r="O42">
        <v>3.3131885528564453</v>
      </c>
      <c r="P42">
        <v>3.6781771183013916</v>
      </c>
      <c r="Q42">
        <v>0.50443422794342041</v>
      </c>
      <c r="R42">
        <v>0.49233782291412354</v>
      </c>
      <c r="S42">
        <v>1.2096436694264412E-2</v>
      </c>
      <c r="T42">
        <v>9.6546243876218796E-3</v>
      </c>
      <c r="U42">
        <v>1.1097267270088196E-2</v>
      </c>
      <c r="V42">
        <v>1.2096436694264412E-2</v>
      </c>
      <c r="W42">
        <v>1.3095607049763203E-2</v>
      </c>
      <c r="X42">
        <v>1.4538249932229519E-2</v>
      </c>
      <c r="Y42">
        <v>259</v>
      </c>
      <c r="Z42">
        <v>6.1395090073347092E-2</v>
      </c>
      <c r="AA42">
        <v>1</v>
      </c>
    </row>
    <row r="43" spans="1:27" x14ac:dyDescent="0.25">
      <c r="A43" t="s">
        <v>22</v>
      </c>
      <c r="B43" t="s">
        <v>22</v>
      </c>
      <c r="C43" t="s">
        <v>83</v>
      </c>
      <c r="D43">
        <v>18</v>
      </c>
      <c r="E43">
        <v>161</v>
      </c>
      <c r="F43">
        <v>253</v>
      </c>
      <c r="G43">
        <v>253</v>
      </c>
      <c r="H43">
        <v>119.69575500488281</v>
      </c>
      <c r="I43">
        <v>116.61965218248952</v>
      </c>
      <c r="J43">
        <v>3.076099157333374</v>
      </c>
      <c r="K43">
        <v>82.538810729980469</v>
      </c>
      <c r="L43">
        <v>2.4591093063354492</v>
      </c>
      <c r="M43">
        <v>2.823631763458252</v>
      </c>
      <c r="N43">
        <v>3.076099157333374</v>
      </c>
      <c r="O43">
        <v>3.3285665512084961</v>
      </c>
      <c r="P43">
        <v>3.6930890083312988</v>
      </c>
      <c r="Q43">
        <v>0.47310575842857361</v>
      </c>
      <c r="R43">
        <v>0.46094724535942078</v>
      </c>
      <c r="S43">
        <v>1.215849444270134E-2</v>
      </c>
      <c r="T43">
        <v>9.7197992727160454E-3</v>
      </c>
      <c r="U43">
        <v>1.1160599999129772E-2</v>
      </c>
      <c r="V43">
        <v>1.215849444270134E-2</v>
      </c>
      <c r="W43">
        <v>1.3156389817595482E-2</v>
      </c>
      <c r="X43">
        <v>1.4597189612686634E-2</v>
      </c>
      <c r="Y43">
        <v>259</v>
      </c>
      <c r="Z43">
        <v>6.1395090073347092E-2</v>
      </c>
      <c r="AA43">
        <v>1</v>
      </c>
    </row>
    <row r="44" spans="1:27" x14ac:dyDescent="0.25">
      <c r="A44" t="s">
        <v>22</v>
      </c>
      <c r="B44" t="s">
        <v>22</v>
      </c>
      <c r="C44" t="s">
        <v>83</v>
      </c>
      <c r="D44">
        <v>19</v>
      </c>
      <c r="E44">
        <v>161</v>
      </c>
      <c r="F44">
        <v>253</v>
      </c>
      <c r="G44">
        <v>253</v>
      </c>
      <c r="H44">
        <v>103.62940979003906</v>
      </c>
      <c r="I44">
        <v>101.47319788299501</v>
      </c>
      <c r="J44">
        <v>2.1562087535858154</v>
      </c>
      <c r="K44">
        <v>79.96929931640625</v>
      </c>
      <c r="L44">
        <v>1.5382872819900513</v>
      </c>
      <c r="M44">
        <v>1.9033603668212891</v>
      </c>
      <c r="N44">
        <v>2.1562087535858154</v>
      </c>
      <c r="O44">
        <v>2.4090571403503418</v>
      </c>
      <c r="P44">
        <v>2.77413010597229</v>
      </c>
      <c r="Q44">
        <v>0.40960240364074707</v>
      </c>
      <c r="R44">
        <v>0.40107983350753784</v>
      </c>
      <c r="S44">
        <v>8.5225645452737808E-3</v>
      </c>
      <c r="T44">
        <v>6.0801869258284569E-3</v>
      </c>
      <c r="U44">
        <v>7.5231636874377728E-3</v>
      </c>
      <c r="V44">
        <v>8.5225645452737808E-3</v>
      </c>
      <c r="W44">
        <v>9.5219649374485016E-3</v>
      </c>
      <c r="X44">
        <v>1.096494123339653E-2</v>
      </c>
      <c r="Y44">
        <v>259</v>
      </c>
      <c r="Z44">
        <v>6.1395090073347092E-2</v>
      </c>
      <c r="AA44">
        <v>1</v>
      </c>
    </row>
    <row r="45" spans="1:27" x14ac:dyDescent="0.25">
      <c r="A45" t="s">
        <v>22</v>
      </c>
      <c r="B45" t="s">
        <v>22</v>
      </c>
      <c r="C45" t="s">
        <v>83</v>
      </c>
      <c r="D45">
        <v>20</v>
      </c>
      <c r="E45">
        <v>161</v>
      </c>
      <c r="F45">
        <v>253</v>
      </c>
      <c r="G45">
        <v>253</v>
      </c>
      <c r="H45">
        <v>95.119857788085938</v>
      </c>
      <c r="I45">
        <v>93.281428270507604</v>
      </c>
      <c r="J45">
        <v>1.8384284973144531</v>
      </c>
      <c r="K45">
        <v>75.418540954589844</v>
      </c>
      <c r="L45">
        <v>1.2193182706832886</v>
      </c>
      <c r="M45">
        <v>1.58509361743927</v>
      </c>
      <c r="N45">
        <v>1.8384284973144531</v>
      </c>
      <c r="O45">
        <v>2.0917634963989258</v>
      </c>
      <c r="P45">
        <v>2.4575388431549072</v>
      </c>
      <c r="Q45">
        <v>0.37596783041954041</v>
      </c>
      <c r="R45">
        <v>0.36870130896568298</v>
      </c>
      <c r="S45">
        <v>7.2665158659219742E-3</v>
      </c>
      <c r="T45">
        <v>4.8194397240877151E-3</v>
      </c>
      <c r="U45">
        <v>6.2651922926306725E-3</v>
      </c>
      <c r="V45">
        <v>7.2665158659219742E-3</v>
      </c>
      <c r="W45">
        <v>8.2678403705358505E-3</v>
      </c>
      <c r="X45">
        <v>9.7135920077562332E-3</v>
      </c>
      <c r="Y45">
        <v>259</v>
      </c>
      <c r="Z45">
        <v>6.1395090073347092E-2</v>
      </c>
      <c r="AA45">
        <v>1</v>
      </c>
    </row>
    <row r="46" spans="1:27" x14ac:dyDescent="0.25">
      <c r="A46" t="s">
        <v>22</v>
      </c>
      <c r="B46" t="s">
        <v>22</v>
      </c>
      <c r="C46" t="s">
        <v>83</v>
      </c>
      <c r="D46">
        <v>21</v>
      </c>
      <c r="E46">
        <v>161</v>
      </c>
      <c r="F46">
        <v>253</v>
      </c>
      <c r="G46">
        <v>253</v>
      </c>
      <c r="H46">
        <v>89.837089538574219</v>
      </c>
      <c r="I46">
        <v>89.021002965746447</v>
      </c>
      <c r="J46">
        <v>0.8160889744758606</v>
      </c>
      <c r="K46">
        <v>71.022018432617188</v>
      </c>
      <c r="L46">
        <v>0.19878028333187103</v>
      </c>
      <c r="M46">
        <v>0.56349128484725952</v>
      </c>
      <c r="N46">
        <v>0.8160889744758606</v>
      </c>
      <c r="O46">
        <v>1.0686867237091064</v>
      </c>
      <c r="P46">
        <v>1.433397650718689</v>
      </c>
      <c r="Q46">
        <v>0.35508731007575989</v>
      </c>
      <c r="R46">
        <v>0.35186168551445007</v>
      </c>
      <c r="S46">
        <v>3.2256480772048235E-3</v>
      </c>
      <c r="T46">
        <v>7.8569282777607441E-4</v>
      </c>
      <c r="U46">
        <v>2.2272383794188499E-3</v>
      </c>
      <c r="V46">
        <v>3.2256480772048235E-3</v>
      </c>
      <c r="W46">
        <v>4.2240582406520844E-3</v>
      </c>
      <c r="X46">
        <v>5.6656035594642162E-3</v>
      </c>
      <c r="Y46">
        <v>259</v>
      </c>
      <c r="Z46">
        <v>6.1395090073347092E-2</v>
      </c>
      <c r="AA46">
        <v>1</v>
      </c>
    </row>
    <row r="47" spans="1:27" x14ac:dyDescent="0.25">
      <c r="A47" t="s">
        <v>22</v>
      </c>
      <c r="B47" t="s">
        <v>22</v>
      </c>
      <c r="C47" t="s">
        <v>83</v>
      </c>
      <c r="D47">
        <v>22</v>
      </c>
      <c r="E47">
        <v>161</v>
      </c>
      <c r="F47">
        <v>253</v>
      </c>
      <c r="G47">
        <v>253</v>
      </c>
      <c r="H47">
        <v>85.487060546875</v>
      </c>
      <c r="I47">
        <v>85.607862042379566</v>
      </c>
      <c r="J47">
        <v>-0.12079861760139465</v>
      </c>
      <c r="K47">
        <v>68.149253845214844</v>
      </c>
      <c r="L47">
        <v>-0.73749440908432007</v>
      </c>
      <c r="M47">
        <v>-0.37314555048942566</v>
      </c>
      <c r="N47">
        <v>-0.12079861760139465</v>
      </c>
      <c r="O47">
        <v>0.13154830038547516</v>
      </c>
      <c r="P47">
        <v>0.49589717388153076</v>
      </c>
      <c r="Q47">
        <v>0.33789351582527161</v>
      </c>
      <c r="R47">
        <v>0.33837100863456726</v>
      </c>
      <c r="S47">
        <v>-4.7746489872224629E-4</v>
      </c>
      <c r="T47">
        <v>-2.9149977490305901E-3</v>
      </c>
      <c r="U47">
        <v>-1.4748836401849985E-3</v>
      </c>
      <c r="V47">
        <v>-4.7746489872224629E-4</v>
      </c>
      <c r="W47">
        <v>5.1995378453284502E-4</v>
      </c>
      <c r="X47">
        <v>1.9600677769631147E-3</v>
      </c>
      <c r="Y47">
        <v>259</v>
      </c>
      <c r="Z47">
        <v>6.1395090073347092E-2</v>
      </c>
      <c r="AA47">
        <v>1</v>
      </c>
    </row>
    <row r="48" spans="1:27" x14ac:dyDescent="0.25">
      <c r="A48" t="s">
        <v>22</v>
      </c>
      <c r="B48" t="s">
        <v>22</v>
      </c>
      <c r="C48" t="s">
        <v>83</v>
      </c>
      <c r="D48">
        <v>23</v>
      </c>
      <c r="E48">
        <v>161</v>
      </c>
      <c r="F48">
        <v>253</v>
      </c>
      <c r="G48">
        <v>253</v>
      </c>
      <c r="H48">
        <v>81.399864196777344</v>
      </c>
      <c r="I48">
        <v>82.286653850926086</v>
      </c>
      <c r="J48">
        <v>-0.88679254055023193</v>
      </c>
      <c r="K48">
        <v>65.666435241699219</v>
      </c>
      <c r="L48">
        <v>-1.5023739337921143</v>
      </c>
      <c r="M48">
        <v>-1.1386834383010864</v>
      </c>
      <c r="N48">
        <v>-0.88679254055023193</v>
      </c>
      <c r="O48">
        <v>-0.63490158319473267</v>
      </c>
      <c r="P48">
        <v>-0.27121108770370483</v>
      </c>
      <c r="Q48">
        <v>0.321738600730896</v>
      </c>
      <c r="R48">
        <v>0.32524368166923523</v>
      </c>
      <c r="S48">
        <v>-3.5051088780164719E-3</v>
      </c>
      <c r="T48">
        <v>-5.9382370673120022E-3</v>
      </c>
      <c r="U48">
        <v>-4.5007248409092426E-3</v>
      </c>
      <c r="V48">
        <v>-3.5051088780164719E-3</v>
      </c>
      <c r="W48">
        <v>-2.5094924494624138E-3</v>
      </c>
      <c r="X48">
        <v>-1.0719805723056197E-3</v>
      </c>
      <c r="Y48">
        <v>259</v>
      </c>
      <c r="Z48">
        <v>6.1395090073347092E-2</v>
      </c>
      <c r="AA48">
        <v>1</v>
      </c>
    </row>
    <row r="49" spans="1:27" x14ac:dyDescent="0.25">
      <c r="A49" t="s">
        <v>22</v>
      </c>
      <c r="B49" t="s">
        <v>22</v>
      </c>
      <c r="C49" t="s">
        <v>83</v>
      </c>
      <c r="D49">
        <v>24</v>
      </c>
      <c r="E49">
        <v>161</v>
      </c>
      <c r="F49">
        <v>253</v>
      </c>
      <c r="G49">
        <v>253</v>
      </c>
      <c r="H49">
        <v>78.380752563476563</v>
      </c>
      <c r="I49">
        <v>79.163371801842004</v>
      </c>
      <c r="J49">
        <v>-0.78261613845825195</v>
      </c>
      <c r="K49">
        <v>64.765838623046875</v>
      </c>
      <c r="L49">
        <v>-1.3991364240646362</v>
      </c>
      <c r="M49">
        <v>-1.0348912477493286</v>
      </c>
      <c r="N49">
        <v>-0.78261613845825195</v>
      </c>
      <c r="O49">
        <v>-0.53034102916717529</v>
      </c>
      <c r="P49">
        <v>-0.1660957932472229</v>
      </c>
      <c r="Q49">
        <v>0.30980533361434937</v>
      </c>
      <c r="R49">
        <v>0.31289869546890259</v>
      </c>
      <c r="S49">
        <v>-3.0933443922549486E-3</v>
      </c>
      <c r="T49">
        <v>-5.530183669179678E-3</v>
      </c>
      <c r="U49">
        <v>-4.0904791094362736E-3</v>
      </c>
      <c r="V49">
        <v>-3.0933443922549486E-3</v>
      </c>
      <c r="W49">
        <v>-2.0962096750736237E-3</v>
      </c>
      <c r="X49">
        <v>-6.5650511533021927E-4</v>
      </c>
      <c r="Y49">
        <v>259</v>
      </c>
      <c r="Z49">
        <v>6.1395090073347092E-2</v>
      </c>
      <c r="AA49">
        <v>1</v>
      </c>
    </row>
    <row r="50" spans="1:27" x14ac:dyDescent="0.25">
      <c r="A50" t="s">
        <v>22</v>
      </c>
      <c r="B50" t="s">
        <v>22</v>
      </c>
      <c r="C50" t="s">
        <v>84</v>
      </c>
      <c r="D50">
        <v>1</v>
      </c>
      <c r="E50">
        <v>94</v>
      </c>
      <c r="F50">
        <v>160</v>
      </c>
      <c r="G50">
        <v>253</v>
      </c>
      <c r="H50">
        <v>39.9261474609375</v>
      </c>
      <c r="I50">
        <v>39.486847611959092</v>
      </c>
      <c r="J50">
        <v>0.439300537109375</v>
      </c>
      <c r="K50">
        <v>64.471298217773438</v>
      </c>
      <c r="L50">
        <v>-5.9696808457374573E-2</v>
      </c>
      <c r="M50">
        <v>0.23511487245559692</v>
      </c>
      <c r="N50">
        <v>0.439300537109375</v>
      </c>
      <c r="O50">
        <v>0.64348620176315308</v>
      </c>
      <c r="P50">
        <v>0.93829786777496338</v>
      </c>
      <c r="Q50">
        <v>0.24953842163085938</v>
      </c>
      <c r="R50">
        <v>0.24679279327392578</v>
      </c>
      <c r="S50">
        <v>2.7456283569335938E-3</v>
      </c>
      <c r="T50">
        <v>-3.7310505285859108E-4</v>
      </c>
      <c r="U50">
        <v>1.4694679994136095E-3</v>
      </c>
      <c r="V50">
        <v>2.7456283569335938E-3</v>
      </c>
      <c r="W50">
        <v>4.0217889472842216E-3</v>
      </c>
      <c r="X50">
        <v>5.8643617667257786E-3</v>
      </c>
      <c r="Y50">
        <v>259</v>
      </c>
      <c r="Z50">
        <v>6.1395090073347092E-2</v>
      </c>
      <c r="AA50">
        <v>1</v>
      </c>
    </row>
    <row r="51" spans="1:27" x14ac:dyDescent="0.25">
      <c r="A51" t="s">
        <v>22</v>
      </c>
      <c r="B51" t="s">
        <v>22</v>
      </c>
      <c r="C51" t="s">
        <v>84</v>
      </c>
      <c r="D51">
        <v>2</v>
      </c>
      <c r="E51">
        <v>94</v>
      </c>
      <c r="F51">
        <v>160</v>
      </c>
      <c r="G51">
        <v>253</v>
      </c>
      <c r="H51">
        <v>38.890407562255859</v>
      </c>
      <c r="I51">
        <v>38.503575813374482</v>
      </c>
      <c r="J51">
        <v>0.38683116436004639</v>
      </c>
      <c r="K51">
        <v>63.682559967041016</v>
      </c>
      <c r="L51">
        <v>-0.11217133700847626</v>
      </c>
      <c r="M51">
        <v>0.18264338374137878</v>
      </c>
      <c r="N51">
        <v>0.38683116436004639</v>
      </c>
      <c r="O51">
        <v>0.5910189151763916</v>
      </c>
      <c r="P51">
        <v>0.88583368062973022</v>
      </c>
      <c r="Q51">
        <v>0.24306504428386688</v>
      </c>
      <c r="R51">
        <v>0.24064734578132629</v>
      </c>
      <c r="S51">
        <v>2.4176947772502899E-3</v>
      </c>
      <c r="T51">
        <v>-7.0107087958604097E-4</v>
      </c>
      <c r="U51">
        <v>1.1415211483836174E-3</v>
      </c>
      <c r="V51">
        <v>2.4176947772502899E-3</v>
      </c>
      <c r="W51">
        <v>3.6938681732863188E-3</v>
      </c>
      <c r="X51">
        <v>5.536460317671299E-3</v>
      </c>
      <c r="Y51">
        <v>259</v>
      </c>
      <c r="Z51">
        <v>6.1395090073347092E-2</v>
      </c>
      <c r="AA51">
        <v>1</v>
      </c>
    </row>
    <row r="52" spans="1:27" x14ac:dyDescent="0.25">
      <c r="A52" t="s">
        <v>22</v>
      </c>
      <c r="B52" t="s">
        <v>22</v>
      </c>
      <c r="C52" t="s">
        <v>84</v>
      </c>
      <c r="D52">
        <v>3</v>
      </c>
      <c r="E52">
        <v>94</v>
      </c>
      <c r="F52">
        <v>160</v>
      </c>
      <c r="G52">
        <v>253</v>
      </c>
      <c r="H52">
        <v>38.158657073974609</v>
      </c>
      <c r="I52">
        <v>37.613465529633686</v>
      </c>
      <c r="J52">
        <v>0.54519230127334595</v>
      </c>
      <c r="K52">
        <v>63.089607238769531</v>
      </c>
      <c r="L52">
        <v>4.7177858650684357E-2</v>
      </c>
      <c r="M52">
        <v>0.34140881896018982</v>
      </c>
      <c r="N52">
        <v>0.54519230127334595</v>
      </c>
      <c r="O52">
        <v>0.74897575378417969</v>
      </c>
      <c r="P52">
        <v>1.0432066917419434</v>
      </c>
      <c r="Q52">
        <v>0.23849160969257355</v>
      </c>
      <c r="R52">
        <v>0.2350841611623764</v>
      </c>
      <c r="S52">
        <v>3.4074517898261547E-3</v>
      </c>
      <c r="T52">
        <v>2.9486161656677723E-4</v>
      </c>
      <c r="U52">
        <v>2.1338050719350576E-3</v>
      </c>
      <c r="V52">
        <v>3.4074517898261547E-3</v>
      </c>
      <c r="W52">
        <v>4.6810982748866081E-3</v>
      </c>
      <c r="X52">
        <v>6.5200417302548885E-3</v>
      </c>
      <c r="Y52">
        <v>259</v>
      </c>
      <c r="Z52">
        <v>6.1395090073347092E-2</v>
      </c>
      <c r="AA52">
        <v>1</v>
      </c>
    </row>
    <row r="53" spans="1:27" x14ac:dyDescent="0.25">
      <c r="A53" t="s">
        <v>22</v>
      </c>
      <c r="B53" t="s">
        <v>22</v>
      </c>
      <c r="C53" t="s">
        <v>84</v>
      </c>
      <c r="D53">
        <v>4</v>
      </c>
      <c r="E53">
        <v>94</v>
      </c>
      <c r="F53">
        <v>160</v>
      </c>
      <c r="G53">
        <v>253</v>
      </c>
      <c r="H53">
        <v>38.226875305175781</v>
      </c>
      <c r="I53">
        <v>38.06795935286209</v>
      </c>
      <c r="J53">
        <v>0.1589144766330719</v>
      </c>
      <c r="K53">
        <v>62.968097686767578</v>
      </c>
      <c r="L53">
        <v>-0.33947494626045227</v>
      </c>
      <c r="M53">
        <v>-4.5022435486316681E-2</v>
      </c>
      <c r="N53">
        <v>0.1589144766330719</v>
      </c>
      <c r="O53">
        <v>0.36285138130187988</v>
      </c>
      <c r="P53">
        <v>0.65730386972427368</v>
      </c>
      <c r="Q53">
        <v>0.23891797661781311</v>
      </c>
      <c r="R53">
        <v>0.23792473971843719</v>
      </c>
      <c r="S53">
        <v>9.9321547895669937E-4</v>
      </c>
      <c r="T53">
        <v>-2.121718367561698E-3</v>
      </c>
      <c r="U53">
        <v>-2.8139021014794707E-4</v>
      </c>
      <c r="V53">
        <v>9.9321547895669937E-4</v>
      </c>
      <c r="W53">
        <v>2.2678212262690067E-3</v>
      </c>
      <c r="X53">
        <v>4.108149092644453E-3</v>
      </c>
      <c r="Y53">
        <v>259</v>
      </c>
      <c r="Z53">
        <v>6.1395090073347092E-2</v>
      </c>
      <c r="AA53">
        <v>1</v>
      </c>
    </row>
    <row r="54" spans="1:27" x14ac:dyDescent="0.25">
      <c r="A54" t="s">
        <v>22</v>
      </c>
      <c r="B54" t="s">
        <v>22</v>
      </c>
      <c r="C54" t="s">
        <v>84</v>
      </c>
      <c r="D54">
        <v>5</v>
      </c>
      <c r="E54">
        <v>94</v>
      </c>
      <c r="F54">
        <v>160</v>
      </c>
      <c r="G54">
        <v>253</v>
      </c>
      <c r="H54">
        <v>39.491279602050781</v>
      </c>
      <c r="I54">
        <v>39.27420864677697</v>
      </c>
      <c r="J54">
        <v>0.21707001328468323</v>
      </c>
      <c r="K54">
        <v>62.480831146240234</v>
      </c>
      <c r="L54">
        <v>-0.28119775652885437</v>
      </c>
      <c r="M54">
        <v>1.3182877562940121E-2</v>
      </c>
      <c r="N54">
        <v>0.21707001328468323</v>
      </c>
      <c r="O54">
        <v>0.42095714807510376</v>
      </c>
      <c r="P54">
        <v>0.71533781290054321</v>
      </c>
      <c r="Q54">
        <v>0.24682049453258514</v>
      </c>
      <c r="R54">
        <v>0.24546380341053009</v>
      </c>
      <c r="S54">
        <v>1.3566876295953989E-3</v>
      </c>
      <c r="T54">
        <v>-1.7574860248714685E-3</v>
      </c>
      <c r="U54">
        <v>8.23929876787588E-5</v>
      </c>
      <c r="V54">
        <v>1.3566876295953989E-3</v>
      </c>
      <c r="W54">
        <v>2.630982082337141E-3</v>
      </c>
      <c r="X54">
        <v>4.47086151689291E-3</v>
      </c>
      <c r="Y54">
        <v>259</v>
      </c>
      <c r="Z54">
        <v>6.1395090073347092E-2</v>
      </c>
      <c r="AA54">
        <v>1</v>
      </c>
    </row>
    <row r="55" spans="1:27" x14ac:dyDescent="0.25">
      <c r="A55" t="s">
        <v>22</v>
      </c>
      <c r="B55" t="s">
        <v>22</v>
      </c>
      <c r="C55" t="s">
        <v>84</v>
      </c>
      <c r="D55">
        <v>6</v>
      </c>
      <c r="E55">
        <v>94</v>
      </c>
      <c r="F55">
        <v>160</v>
      </c>
      <c r="G55">
        <v>253</v>
      </c>
      <c r="H55">
        <v>45.616817474365234</v>
      </c>
      <c r="I55">
        <v>45.43719557672739</v>
      </c>
      <c r="J55">
        <v>0.17962367832660675</v>
      </c>
      <c r="K55">
        <v>63.062961578369141</v>
      </c>
      <c r="L55">
        <v>-0.31765645742416382</v>
      </c>
      <c r="M55">
        <v>-2.3859323933720589E-2</v>
      </c>
      <c r="N55">
        <v>0.17962367832660675</v>
      </c>
      <c r="O55">
        <v>0.38310667872428894</v>
      </c>
      <c r="P55">
        <v>0.67690384387969971</v>
      </c>
      <c r="Q55">
        <v>0.28510510921478271</v>
      </c>
      <c r="R55">
        <v>0.28398248553276062</v>
      </c>
      <c r="S55">
        <v>1.1226480128243566E-3</v>
      </c>
      <c r="T55">
        <v>-1.9853529520332813E-3</v>
      </c>
      <c r="U55">
        <v>-1.4912078040651977E-4</v>
      </c>
      <c r="V55">
        <v>1.1226480128243566E-3</v>
      </c>
      <c r="W55">
        <v>2.3944168351590633E-3</v>
      </c>
      <c r="X55">
        <v>4.2306492105126381E-3</v>
      </c>
      <c r="Y55">
        <v>259</v>
      </c>
      <c r="Z55">
        <v>6.1395090073347092E-2</v>
      </c>
      <c r="AA55">
        <v>1</v>
      </c>
    </row>
    <row r="56" spans="1:27" x14ac:dyDescent="0.25">
      <c r="A56" t="s">
        <v>22</v>
      </c>
      <c r="B56" t="s">
        <v>22</v>
      </c>
      <c r="C56" t="s">
        <v>84</v>
      </c>
      <c r="D56">
        <v>7</v>
      </c>
      <c r="E56">
        <v>94</v>
      </c>
      <c r="F56">
        <v>160</v>
      </c>
      <c r="G56">
        <v>253</v>
      </c>
      <c r="H56">
        <v>52.912322998046875</v>
      </c>
      <c r="I56">
        <v>53.196838410105556</v>
      </c>
      <c r="J56">
        <v>-0.28451398015022278</v>
      </c>
      <c r="K56">
        <v>63.216220855712891</v>
      </c>
      <c r="L56">
        <v>-0.7843468189239502</v>
      </c>
      <c r="M56">
        <v>-0.48904150724411011</v>
      </c>
      <c r="N56">
        <v>-0.28451398015022278</v>
      </c>
      <c r="O56">
        <v>-7.9986438155174255E-2</v>
      </c>
      <c r="P56">
        <v>0.21531884372234344</v>
      </c>
      <c r="Q56">
        <v>0.33070200681686401</v>
      </c>
      <c r="R56">
        <v>0.33248025178909302</v>
      </c>
      <c r="S56">
        <v>-1.7782123759388924E-3</v>
      </c>
      <c r="T56">
        <v>-4.9021677114069462E-3</v>
      </c>
      <c r="U56">
        <v>-3.0565094202756882E-3</v>
      </c>
      <c r="V56">
        <v>-1.7782123759388924E-3</v>
      </c>
      <c r="W56">
        <v>-4.9991521518677473E-4</v>
      </c>
      <c r="X56">
        <v>1.3457427266985178E-3</v>
      </c>
      <c r="Y56">
        <v>259</v>
      </c>
      <c r="Z56">
        <v>6.1395090073347092E-2</v>
      </c>
      <c r="AA56">
        <v>1</v>
      </c>
    </row>
    <row r="57" spans="1:27" x14ac:dyDescent="0.25">
      <c r="A57" t="s">
        <v>22</v>
      </c>
      <c r="B57" t="s">
        <v>22</v>
      </c>
      <c r="C57" t="s">
        <v>84</v>
      </c>
      <c r="D57">
        <v>8</v>
      </c>
      <c r="E57">
        <v>94</v>
      </c>
      <c r="F57">
        <v>160</v>
      </c>
      <c r="G57">
        <v>253</v>
      </c>
      <c r="H57">
        <v>58.087089538574219</v>
      </c>
      <c r="I57">
        <v>58.086423843167722</v>
      </c>
      <c r="J57">
        <v>6.6418712958693504E-4</v>
      </c>
      <c r="K57">
        <v>64.342338562011719</v>
      </c>
      <c r="L57">
        <v>-0.49656316637992859</v>
      </c>
      <c r="M57">
        <v>-0.20279721915721893</v>
      </c>
      <c r="N57">
        <v>6.6418712958693504E-4</v>
      </c>
      <c r="O57">
        <v>0.20412559807300568</v>
      </c>
      <c r="P57">
        <v>0.49789154529571533</v>
      </c>
      <c r="Q57">
        <v>0.36304432153701782</v>
      </c>
      <c r="R57">
        <v>0.36304014921188354</v>
      </c>
      <c r="S57">
        <v>4.1511693780194037E-6</v>
      </c>
      <c r="T57">
        <v>-3.1035197898745537E-3</v>
      </c>
      <c r="U57">
        <v>-1.2674826430156827E-3</v>
      </c>
      <c r="V57">
        <v>4.1511693780194037E-6</v>
      </c>
      <c r="W57">
        <v>1.2757850345224142E-3</v>
      </c>
      <c r="X57">
        <v>3.1118220649659634E-3</v>
      </c>
      <c r="Y57">
        <v>259</v>
      </c>
      <c r="Z57">
        <v>6.1395090073347092E-2</v>
      </c>
      <c r="AA57">
        <v>1</v>
      </c>
    </row>
    <row r="58" spans="1:27" x14ac:dyDescent="0.25">
      <c r="A58" t="s">
        <v>22</v>
      </c>
      <c r="B58" t="s">
        <v>22</v>
      </c>
      <c r="C58" t="s">
        <v>84</v>
      </c>
      <c r="D58">
        <v>9</v>
      </c>
      <c r="E58">
        <v>94</v>
      </c>
      <c r="F58">
        <v>160</v>
      </c>
      <c r="G58">
        <v>253</v>
      </c>
      <c r="H58">
        <v>62.917488098144531</v>
      </c>
      <c r="I58">
        <v>62.355108297109837</v>
      </c>
      <c r="J58">
        <v>0.56238102912902832</v>
      </c>
      <c r="K58">
        <v>66.870803833007812</v>
      </c>
      <c r="L58">
        <v>6.5576396882534027E-2</v>
      </c>
      <c r="M58">
        <v>0.3590925931930542</v>
      </c>
      <c r="N58">
        <v>0.56238102912902832</v>
      </c>
      <c r="O58">
        <v>0.76566946506500244</v>
      </c>
      <c r="P58">
        <v>1.0591856241226196</v>
      </c>
      <c r="Q58">
        <v>0.39323431253433228</v>
      </c>
      <c r="R58">
        <v>0.38971942663192749</v>
      </c>
      <c r="S58">
        <v>3.5148814786225557E-3</v>
      </c>
      <c r="T58">
        <v>4.0985248051583767E-4</v>
      </c>
      <c r="U58">
        <v>2.2443286143243313E-3</v>
      </c>
      <c r="V58">
        <v>3.5148814786225557E-3</v>
      </c>
      <c r="W58">
        <v>4.7854343429207802E-3</v>
      </c>
      <c r="X58">
        <v>6.6199102438986301E-3</v>
      </c>
      <c r="Y58">
        <v>259</v>
      </c>
      <c r="Z58">
        <v>6.1395090073347092E-2</v>
      </c>
      <c r="AA58">
        <v>1</v>
      </c>
    </row>
    <row r="59" spans="1:27" x14ac:dyDescent="0.25">
      <c r="A59" t="s">
        <v>22</v>
      </c>
      <c r="B59" t="s">
        <v>22</v>
      </c>
      <c r="C59" t="s">
        <v>84</v>
      </c>
      <c r="D59">
        <v>10</v>
      </c>
      <c r="E59">
        <v>94</v>
      </c>
      <c r="F59">
        <v>160</v>
      </c>
      <c r="G59">
        <v>253</v>
      </c>
      <c r="H59">
        <v>67.223960876464844</v>
      </c>
      <c r="I59">
        <v>65.936367661386612</v>
      </c>
      <c r="J59">
        <v>1.2875932455062866</v>
      </c>
      <c r="K59">
        <v>70.096366882324219</v>
      </c>
      <c r="L59">
        <v>0.79103785753250122</v>
      </c>
      <c r="M59">
        <v>1.084406852722168</v>
      </c>
      <c r="N59">
        <v>1.2875932455062866</v>
      </c>
      <c r="O59">
        <v>1.4907796382904053</v>
      </c>
      <c r="P59">
        <v>1.7841485738754272</v>
      </c>
      <c r="Q59">
        <v>0.42014974355697632</v>
      </c>
      <c r="R59">
        <v>0.41210231184959412</v>
      </c>
      <c r="S59">
        <v>8.0474577844142914E-3</v>
      </c>
      <c r="T59">
        <v>4.9439864233136177E-3</v>
      </c>
      <c r="U59">
        <v>6.7775426432490349E-3</v>
      </c>
      <c r="V59">
        <v>8.0474577844142914E-3</v>
      </c>
      <c r="W59">
        <v>9.3173729255795479E-3</v>
      </c>
      <c r="X59">
        <v>1.115092821419239E-2</v>
      </c>
      <c r="Y59">
        <v>259</v>
      </c>
      <c r="Z59">
        <v>6.1395090073347092E-2</v>
      </c>
      <c r="AA59">
        <v>1</v>
      </c>
    </row>
    <row r="60" spans="1:27" x14ac:dyDescent="0.25">
      <c r="A60" t="s">
        <v>22</v>
      </c>
      <c r="B60" t="s">
        <v>22</v>
      </c>
      <c r="C60" t="s">
        <v>84</v>
      </c>
      <c r="D60">
        <v>11</v>
      </c>
      <c r="E60">
        <v>94</v>
      </c>
      <c r="F60">
        <v>160</v>
      </c>
      <c r="G60">
        <v>253</v>
      </c>
      <c r="H60">
        <v>69.880485534667969</v>
      </c>
      <c r="I60">
        <v>69.123118893854553</v>
      </c>
      <c r="J60">
        <v>0.75736981630325317</v>
      </c>
      <c r="K60">
        <v>73.107803344726563</v>
      </c>
      <c r="L60">
        <v>0.26029679179191589</v>
      </c>
      <c r="M60">
        <v>0.55397158861160278</v>
      </c>
      <c r="N60">
        <v>0.75736981630325317</v>
      </c>
      <c r="O60">
        <v>0.96076804399490356</v>
      </c>
      <c r="P60">
        <v>1.2544428110122681</v>
      </c>
      <c r="Q60">
        <v>0.4367530345916748</v>
      </c>
      <c r="R60">
        <v>0.43201950192451477</v>
      </c>
      <c r="S60">
        <v>4.7335615381598473E-3</v>
      </c>
      <c r="T60">
        <v>1.6268549952656031E-3</v>
      </c>
      <c r="U60">
        <v>3.4623225219547749E-3</v>
      </c>
      <c r="V60">
        <v>4.7335615381598473E-3</v>
      </c>
      <c r="W60">
        <v>6.0048000887036324E-3</v>
      </c>
      <c r="X60">
        <v>7.8402673825621605E-3</v>
      </c>
      <c r="Y60">
        <v>259</v>
      </c>
      <c r="Z60">
        <v>6.1395090073347092E-2</v>
      </c>
      <c r="AA60">
        <v>1</v>
      </c>
    </row>
    <row r="61" spans="1:27" x14ac:dyDescent="0.25">
      <c r="A61" t="s">
        <v>22</v>
      </c>
      <c r="B61" t="s">
        <v>22</v>
      </c>
      <c r="C61" t="s">
        <v>84</v>
      </c>
      <c r="D61">
        <v>12</v>
      </c>
      <c r="E61">
        <v>94</v>
      </c>
      <c r="F61">
        <v>160</v>
      </c>
      <c r="G61">
        <v>253</v>
      </c>
      <c r="H61">
        <v>71.334854125976562</v>
      </c>
      <c r="I61">
        <v>70.890356056392193</v>
      </c>
      <c r="J61">
        <v>0.44449660181999207</v>
      </c>
      <c r="K61">
        <v>76.460685729980469</v>
      </c>
      <c r="L61">
        <v>-5.2618082612752914E-2</v>
      </c>
      <c r="M61">
        <v>0.24108129739761353</v>
      </c>
      <c r="N61">
        <v>0.44449660181999207</v>
      </c>
      <c r="O61">
        <v>0.64791190624237061</v>
      </c>
      <c r="P61">
        <v>0.94161128997802734</v>
      </c>
      <c r="Q61">
        <v>0.44584283232688904</v>
      </c>
      <c r="R61">
        <v>0.44306471943855286</v>
      </c>
      <c r="S61">
        <v>2.7781038079410791E-3</v>
      </c>
      <c r="T61">
        <v>-3.2886301050893962E-4</v>
      </c>
      <c r="U61">
        <v>1.5067581553012133E-3</v>
      </c>
      <c r="V61">
        <v>2.7781038079410791E-3</v>
      </c>
      <c r="W61">
        <v>4.0494492277503014E-3</v>
      </c>
      <c r="X61">
        <v>5.8850706554949284E-3</v>
      </c>
      <c r="Y61">
        <v>259</v>
      </c>
      <c r="Z61">
        <v>6.1395090073347092E-2</v>
      </c>
      <c r="AA61">
        <v>1</v>
      </c>
    </row>
    <row r="62" spans="1:27" x14ac:dyDescent="0.25">
      <c r="A62" t="s">
        <v>22</v>
      </c>
      <c r="B62" t="s">
        <v>22</v>
      </c>
      <c r="C62" t="s">
        <v>84</v>
      </c>
      <c r="D62">
        <v>13</v>
      </c>
      <c r="E62">
        <v>94</v>
      </c>
      <c r="F62">
        <v>160</v>
      </c>
      <c r="G62">
        <v>253</v>
      </c>
      <c r="H62">
        <v>72.263725280761719</v>
      </c>
      <c r="I62">
        <v>71.58371188880119</v>
      </c>
      <c r="J62">
        <v>0.68001538515090942</v>
      </c>
      <c r="K62">
        <v>79.454238891601562</v>
      </c>
      <c r="L62">
        <v>0.18409508466720581</v>
      </c>
      <c r="M62">
        <v>0.4770888090133667</v>
      </c>
      <c r="N62">
        <v>0.68001538515090942</v>
      </c>
      <c r="O62">
        <v>0.88294196128845215</v>
      </c>
      <c r="P62">
        <v>1.1759357452392578</v>
      </c>
      <c r="Q62">
        <v>0.4516482949256897</v>
      </c>
      <c r="R62">
        <v>0.44739818572998047</v>
      </c>
      <c r="S62">
        <v>4.2500961571931839E-3</v>
      </c>
      <c r="T62">
        <v>1.150594325736165E-3</v>
      </c>
      <c r="U62">
        <v>2.9818050097674131E-3</v>
      </c>
      <c r="V62">
        <v>4.2500961571931839E-3</v>
      </c>
      <c r="W62">
        <v>5.518387071788311E-3</v>
      </c>
      <c r="X62">
        <v>7.3495982214808464E-3</v>
      </c>
      <c r="Y62">
        <v>259</v>
      </c>
      <c r="Z62">
        <v>6.1395090073347092E-2</v>
      </c>
      <c r="AA62">
        <v>1</v>
      </c>
    </row>
    <row r="63" spans="1:27" x14ac:dyDescent="0.25">
      <c r="A63" t="s">
        <v>22</v>
      </c>
      <c r="B63" t="s">
        <v>22</v>
      </c>
      <c r="C63" t="s">
        <v>84</v>
      </c>
      <c r="D63">
        <v>14</v>
      </c>
      <c r="E63">
        <v>94</v>
      </c>
      <c r="F63">
        <v>160</v>
      </c>
      <c r="G63">
        <v>253</v>
      </c>
      <c r="H63">
        <v>73.286598205566406</v>
      </c>
      <c r="I63">
        <v>69.635166267689783</v>
      </c>
      <c r="J63">
        <v>3.651435375213623</v>
      </c>
      <c r="K63">
        <v>81.75946044921875</v>
      </c>
      <c r="L63">
        <v>3.1552414894104004</v>
      </c>
      <c r="M63">
        <v>3.4483969211578369</v>
      </c>
      <c r="N63">
        <v>3.651435375213623</v>
      </c>
      <c r="O63">
        <v>3.8544738292694092</v>
      </c>
      <c r="P63">
        <v>4.1476292610168457</v>
      </c>
      <c r="Q63">
        <v>0.45804125070571899</v>
      </c>
      <c r="R63">
        <v>0.43521979451179504</v>
      </c>
      <c r="S63">
        <v>2.2821471095085144E-2</v>
      </c>
      <c r="T63">
        <v>1.9720260053873062E-2</v>
      </c>
      <c r="U63">
        <v>2.1552480757236481E-2</v>
      </c>
      <c r="V63">
        <v>2.2821471095085144E-2</v>
      </c>
      <c r="W63">
        <v>2.4090461432933807E-2</v>
      </c>
      <c r="X63">
        <v>2.5922682136297226E-2</v>
      </c>
      <c r="Y63">
        <v>259</v>
      </c>
      <c r="Z63">
        <v>6.1395090073347092E-2</v>
      </c>
      <c r="AA63">
        <v>1</v>
      </c>
    </row>
    <row r="64" spans="1:27" x14ac:dyDescent="0.25">
      <c r="A64" t="s">
        <v>22</v>
      </c>
      <c r="B64" t="s">
        <v>22</v>
      </c>
      <c r="C64" t="s">
        <v>84</v>
      </c>
      <c r="D64">
        <v>15</v>
      </c>
      <c r="E64">
        <v>94</v>
      </c>
      <c r="F64">
        <v>160</v>
      </c>
      <c r="G64">
        <v>253</v>
      </c>
      <c r="H64">
        <v>73.145126342773438</v>
      </c>
      <c r="I64">
        <v>69.626349542479147</v>
      </c>
      <c r="J64">
        <v>3.5187795162200928</v>
      </c>
      <c r="K64">
        <v>82.797348022460937</v>
      </c>
      <c r="L64">
        <v>3.0228743553161621</v>
      </c>
      <c r="M64">
        <v>3.3158590793609619</v>
      </c>
      <c r="N64">
        <v>3.5187795162200928</v>
      </c>
      <c r="O64">
        <v>3.7216999530792236</v>
      </c>
      <c r="P64">
        <v>4.0146846771240234</v>
      </c>
      <c r="Q64">
        <v>0.45715704560279846</v>
      </c>
      <c r="R64">
        <v>0.4351646900177002</v>
      </c>
      <c r="S64">
        <v>2.199237234890461E-2</v>
      </c>
      <c r="T64">
        <v>1.8892964348196983E-2</v>
      </c>
      <c r="U64">
        <v>2.0724119618535042E-2</v>
      </c>
      <c r="V64">
        <v>2.199237234890461E-2</v>
      </c>
      <c r="W64">
        <v>2.3260625079274178E-2</v>
      </c>
      <c r="X64">
        <v>2.5091778486967087E-2</v>
      </c>
      <c r="Y64">
        <v>259</v>
      </c>
      <c r="Z64">
        <v>6.1395090073347092E-2</v>
      </c>
      <c r="AA64">
        <v>1</v>
      </c>
    </row>
    <row r="65" spans="1:27" x14ac:dyDescent="0.25">
      <c r="A65" t="s">
        <v>22</v>
      </c>
      <c r="B65" t="s">
        <v>22</v>
      </c>
      <c r="C65" t="s">
        <v>84</v>
      </c>
      <c r="D65">
        <v>16</v>
      </c>
      <c r="E65">
        <v>94</v>
      </c>
      <c r="F65">
        <v>160</v>
      </c>
      <c r="G65">
        <v>253</v>
      </c>
      <c r="H65">
        <v>71.396499633789063</v>
      </c>
      <c r="I65">
        <v>68.593302428431343</v>
      </c>
      <c r="J65">
        <v>2.803199291229248</v>
      </c>
      <c r="K65">
        <v>83.301979064941406</v>
      </c>
      <c r="L65">
        <v>2.3048062324523926</v>
      </c>
      <c r="M65">
        <v>2.5992608070373535</v>
      </c>
      <c r="N65">
        <v>2.803199291229248</v>
      </c>
      <c r="O65">
        <v>3.0071377754211426</v>
      </c>
      <c r="P65">
        <v>3.3015923500061035</v>
      </c>
      <c r="Q65">
        <v>0.44622811675071716</v>
      </c>
      <c r="R65">
        <v>0.42870813608169556</v>
      </c>
      <c r="S65">
        <v>1.75199955701828E-2</v>
      </c>
      <c r="T65">
        <v>1.4405039139091969E-2</v>
      </c>
      <c r="U65">
        <v>1.6245380043983459E-2</v>
      </c>
      <c r="V65">
        <v>1.75199955701828E-2</v>
      </c>
      <c r="W65">
        <v>1.8794611096382141E-2</v>
      </c>
      <c r="X65">
        <v>2.0634952932596207E-2</v>
      </c>
      <c r="Y65">
        <v>259</v>
      </c>
      <c r="Z65">
        <v>6.1395090073347092E-2</v>
      </c>
      <c r="AA65">
        <v>1</v>
      </c>
    </row>
    <row r="66" spans="1:27" x14ac:dyDescent="0.25">
      <c r="A66" t="s">
        <v>22</v>
      </c>
      <c r="B66" t="s">
        <v>22</v>
      </c>
      <c r="C66" t="s">
        <v>84</v>
      </c>
      <c r="D66">
        <v>17</v>
      </c>
      <c r="E66">
        <v>94</v>
      </c>
      <c r="F66">
        <v>160</v>
      </c>
      <c r="G66">
        <v>253</v>
      </c>
      <c r="H66">
        <v>66.745819091796875</v>
      </c>
      <c r="I66">
        <v>64.680074535048334</v>
      </c>
      <c r="J66">
        <v>2.065744161605835</v>
      </c>
      <c r="K66">
        <v>82.178382873535156</v>
      </c>
      <c r="L66">
        <v>1.5700703859329224</v>
      </c>
      <c r="M66">
        <v>1.862918496131897</v>
      </c>
      <c r="N66">
        <v>2.065744161605835</v>
      </c>
      <c r="O66">
        <v>2.2685699462890625</v>
      </c>
      <c r="P66">
        <v>2.561417818069458</v>
      </c>
      <c r="Q66">
        <v>0.41716137528419495</v>
      </c>
      <c r="R66">
        <v>0.40425047278404236</v>
      </c>
      <c r="S66">
        <v>1.2910900637507439E-2</v>
      </c>
      <c r="T66">
        <v>9.8129399120807648E-3</v>
      </c>
      <c r="U66">
        <v>1.1643240228295326E-2</v>
      </c>
      <c r="V66">
        <v>1.2910900637507439E-2</v>
      </c>
      <c r="W66">
        <v>1.4178561978042126E-2</v>
      </c>
      <c r="X66">
        <v>1.6008861362934113E-2</v>
      </c>
      <c r="Y66">
        <v>259</v>
      </c>
      <c r="Z66">
        <v>6.1395090073347092E-2</v>
      </c>
      <c r="AA66">
        <v>1</v>
      </c>
    </row>
    <row r="67" spans="1:27" x14ac:dyDescent="0.25">
      <c r="A67" t="s">
        <v>22</v>
      </c>
      <c r="B67" t="s">
        <v>22</v>
      </c>
      <c r="C67" t="s">
        <v>84</v>
      </c>
      <c r="D67">
        <v>18</v>
      </c>
      <c r="E67">
        <v>94</v>
      </c>
      <c r="F67">
        <v>160</v>
      </c>
      <c r="G67">
        <v>253</v>
      </c>
      <c r="H67">
        <v>61.812885284423828</v>
      </c>
      <c r="I67">
        <v>59.861664767420734</v>
      </c>
      <c r="J67">
        <v>1.9512208700180054</v>
      </c>
      <c r="K67">
        <v>80.259025573730469</v>
      </c>
      <c r="L67">
        <v>1.4545652866363525</v>
      </c>
      <c r="M67">
        <v>1.7479934692382813</v>
      </c>
      <c r="N67">
        <v>1.9512208700180054</v>
      </c>
      <c r="O67">
        <v>2.1544482707977295</v>
      </c>
      <c r="P67">
        <v>2.4478764533996582</v>
      </c>
      <c r="Q67">
        <v>0.38633054494857788</v>
      </c>
      <c r="R67">
        <v>0.37413540482521057</v>
      </c>
      <c r="S67">
        <v>1.2195130810141563E-2</v>
      </c>
      <c r="T67">
        <v>9.0910326689481735E-3</v>
      </c>
      <c r="U67">
        <v>1.0924959555268288E-2</v>
      </c>
      <c r="V67">
        <v>1.2195130810141563E-2</v>
      </c>
      <c r="W67">
        <v>1.3465302065014839E-2</v>
      </c>
      <c r="X67">
        <v>1.5299228020012379E-2</v>
      </c>
      <c r="Y67">
        <v>259</v>
      </c>
      <c r="Z67">
        <v>6.1395090073347092E-2</v>
      </c>
      <c r="AA67">
        <v>1</v>
      </c>
    </row>
    <row r="68" spans="1:27" x14ac:dyDescent="0.25">
      <c r="A68" t="s">
        <v>22</v>
      </c>
      <c r="B68" t="s">
        <v>22</v>
      </c>
      <c r="C68" t="s">
        <v>84</v>
      </c>
      <c r="D68">
        <v>19</v>
      </c>
      <c r="E68">
        <v>94</v>
      </c>
      <c r="F68">
        <v>160</v>
      </c>
      <c r="G68">
        <v>253</v>
      </c>
      <c r="H68">
        <v>53.705070495605469</v>
      </c>
      <c r="I68">
        <v>52.400883154594339</v>
      </c>
      <c r="J68">
        <v>1.3041863441467285</v>
      </c>
      <c r="K68">
        <v>78.333740234375</v>
      </c>
      <c r="L68">
        <v>0.80712270736694336</v>
      </c>
      <c r="M68">
        <v>1.1007919311523437</v>
      </c>
      <c r="N68">
        <v>1.3041863441467285</v>
      </c>
      <c r="O68">
        <v>1.5075807571411133</v>
      </c>
      <c r="P68">
        <v>1.8012499809265137</v>
      </c>
      <c r="Q68">
        <v>0.33565670251846313</v>
      </c>
      <c r="R68">
        <v>0.32750552892684937</v>
      </c>
      <c r="S68">
        <v>8.1511642783880234E-3</v>
      </c>
      <c r="T68">
        <v>5.0445171073079109E-3</v>
      </c>
      <c r="U68">
        <v>6.879949476569891E-3</v>
      </c>
      <c r="V68">
        <v>8.1511642783880234E-3</v>
      </c>
      <c r="W68">
        <v>9.4223795458674431E-3</v>
      </c>
      <c r="X68">
        <v>1.125781238079071E-2</v>
      </c>
      <c r="Y68">
        <v>259</v>
      </c>
      <c r="Z68">
        <v>6.1395090073347092E-2</v>
      </c>
      <c r="AA68">
        <v>1</v>
      </c>
    </row>
    <row r="69" spans="1:27" x14ac:dyDescent="0.25">
      <c r="A69" t="s">
        <v>22</v>
      </c>
      <c r="B69" t="s">
        <v>22</v>
      </c>
      <c r="C69" t="s">
        <v>84</v>
      </c>
      <c r="D69">
        <v>20</v>
      </c>
      <c r="E69">
        <v>94</v>
      </c>
      <c r="F69">
        <v>160</v>
      </c>
      <c r="G69">
        <v>253</v>
      </c>
      <c r="H69">
        <v>49.142230987548828</v>
      </c>
      <c r="I69">
        <v>48.123413449269719</v>
      </c>
      <c r="J69">
        <v>1.0188173055648804</v>
      </c>
      <c r="K69">
        <v>74.055839538574219</v>
      </c>
      <c r="L69">
        <v>0.52204316854476929</v>
      </c>
      <c r="M69">
        <v>0.81554138660430908</v>
      </c>
      <c r="N69">
        <v>1.0188173055648804</v>
      </c>
      <c r="O69">
        <v>1.2220932245254517</v>
      </c>
      <c r="P69">
        <v>1.5155913829803467</v>
      </c>
      <c r="Q69">
        <v>0.30713894963264465</v>
      </c>
      <c r="R69">
        <v>0.3007713258266449</v>
      </c>
      <c r="S69">
        <v>6.3676079735159874E-3</v>
      </c>
      <c r="T69">
        <v>3.2627698965370655E-3</v>
      </c>
      <c r="U69">
        <v>5.0971335731446743E-3</v>
      </c>
      <c r="V69">
        <v>6.3676079735159874E-3</v>
      </c>
      <c r="W69">
        <v>7.6380828395485878E-3</v>
      </c>
      <c r="X69">
        <v>9.4724465161561966E-3</v>
      </c>
      <c r="Y69">
        <v>259</v>
      </c>
      <c r="Z69">
        <v>6.1395090073347092E-2</v>
      </c>
      <c r="AA69">
        <v>1</v>
      </c>
    </row>
    <row r="70" spans="1:27" x14ac:dyDescent="0.25">
      <c r="A70" t="s">
        <v>22</v>
      </c>
      <c r="B70" t="s">
        <v>22</v>
      </c>
      <c r="C70" t="s">
        <v>84</v>
      </c>
      <c r="D70">
        <v>21</v>
      </c>
      <c r="E70">
        <v>94</v>
      </c>
      <c r="F70">
        <v>160</v>
      </c>
      <c r="G70">
        <v>253</v>
      </c>
      <c r="H70">
        <v>46.391284942626953</v>
      </c>
      <c r="I70">
        <v>45.589959437726066</v>
      </c>
      <c r="J70">
        <v>0.80132609605789185</v>
      </c>
      <c r="K70">
        <v>69.890892028808594</v>
      </c>
      <c r="L70">
        <v>0.30600056052207947</v>
      </c>
      <c r="M70">
        <v>0.59864288568496704</v>
      </c>
      <c r="N70">
        <v>0.80132609605789185</v>
      </c>
      <c r="O70">
        <v>1.0040092468261719</v>
      </c>
      <c r="P70">
        <v>1.2966516017913818</v>
      </c>
      <c r="Q70">
        <v>0.28994554281234741</v>
      </c>
      <c r="R70">
        <v>0.28493723273277283</v>
      </c>
      <c r="S70">
        <v>5.0082881934940815E-3</v>
      </c>
      <c r="T70">
        <v>1.9125035032629967E-3</v>
      </c>
      <c r="U70">
        <v>3.7415181286633015E-3</v>
      </c>
      <c r="V70">
        <v>5.0082881934940815E-3</v>
      </c>
      <c r="W70">
        <v>6.2750577926635742E-3</v>
      </c>
      <c r="X70">
        <v>8.1040728837251663E-3</v>
      </c>
      <c r="Y70">
        <v>259</v>
      </c>
      <c r="Z70">
        <v>6.1395090073347092E-2</v>
      </c>
      <c r="AA70">
        <v>1</v>
      </c>
    </row>
    <row r="71" spans="1:27" x14ac:dyDescent="0.25">
      <c r="A71" t="s">
        <v>22</v>
      </c>
      <c r="B71" t="s">
        <v>22</v>
      </c>
      <c r="C71" t="s">
        <v>84</v>
      </c>
      <c r="D71">
        <v>22</v>
      </c>
      <c r="E71">
        <v>94</v>
      </c>
      <c r="F71">
        <v>160</v>
      </c>
      <c r="G71">
        <v>253</v>
      </c>
      <c r="H71">
        <v>44.180126190185547</v>
      </c>
      <c r="I71">
        <v>43.230347068049014</v>
      </c>
      <c r="J71">
        <v>0.94977807998657227</v>
      </c>
      <c r="K71">
        <v>66.475212097167969</v>
      </c>
      <c r="L71">
        <v>0.45435798168182373</v>
      </c>
      <c r="M71">
        <v>0.74705618619918823</v>
      </c>
      <c r="N71">
        <v>0.94977807998657227</v>
      </c>
      <c r="O71">
        <v>1.1524999141693115</v>
      </c>
      <c r="P71">
        <v>1.4451981782913208</v>
      </c>
      <c r="Q71">
        <v>0.27612578868865967</v>
      </c>
      <c r="R71">
        <v>0.27018967270851135</v>
      </c>
      <c r="S71">
        <v>5.9361131861805916E-3</v>
      </c>
      <c r="T71">
        <v>2.8397373389452696E-3</v>
      </c>
      <c r="U71">
        <v>4.6691009774804115E-3</v>
      </c>
      <c r="V71">
        <v>5.9361131861805916E-3</v>
      </c>
      <c r="W71">
        <v>7.203124463558197E-3</v>
      </c>
      <c r="X71">
        <v>9.0324888005852699E-3</v>
      </c>
      <c r="Y71">
        <v>259</v>
      </c>
      <c r="Z71">
        <v>6.1395090073347092E-2</v>
      </c>
      <c r="AA71">
        <v>1</v>
      </c>
    </row>
    <row r="72" spans="1:27" x14ac:dyDescent="0.25">
      <c r="A72" t="s">
        <v>22</v>
      </c>
      <c r="B72" t="s">
        <v>22</v>
      </c>
      <c r="C72" t="s">
        <v>84</v>
      </c>
      <c r="D72">
        <v>23</v>
      </c>
      <c r="E72">
        <v>94</v>
      </c>
      <c r="F72">
        <v>160</v>
      </c>
      <c r="G72">
        <v>253</v>
      </c>
      <c r="H72">
        <v>42.192340850830078</v>
      </c>
      <c r="I72">
        <v>41.482375815161504</v>
      </c>
      <c r="J72">
        <v>0.70996642112731934</v>
      </c>
      <c r="K72">
        <v>64.636421203613281</v>
      </c>
      <c r="L72">
        <v>0.21420221030712128</v>
      </c>
      <c r="M72">
        <v>0.50710374116897583</v>
      </c>
      <c r="N72">
        <v>0.70996642112731934</v>
      </c>
      <c r="O72">
        <v>0.91282910108566284</v>
      </c>
      <c r="P72">
        <v>1.205730676651001</v>
      </c>
      <c r="Q72">
        <v>0.26370212435722351</v>
      </c>
      <c r="R72">
        <v>0.25926485657691956</v>
      </c>
      <c r="S72">
        <v>4.4372901320457458E-3</v>
      </c>
      <c r="T72">
        <v>1.3387638609856367E-3</v>
      </c>
      <c r="U72">
        <v>3.1693982891738415E-3</v>
      </c>
      <c r="V72">
        <v>4.4372901320457458E-3</v>
      </c>
      <c r="W72">
        <v>5.7051819749176502E-3</v>
      </c>
      <c r="X72">
        <v>7.5358166359364986E-3</v>
      </c>
      <c r="Y72">
        <v>259</v>
      </c>
      <c r="Z72">
        <v>6.1395090073347092E-2</v>
      </c>
      <c r="AA72">
        <v>1</v>
      </c>
    </row>
    <row r="73" spans="1:27" x14ac:dyDescent="0.25">
      <c r="A73" t="s">
        <v>22</v>
      </c>
      <c r="B73" t="s">
        <v>22</v>
      </c>
      <c r="C73" t="s">
        <v>84</v>
      </c>
      <c r="D73">
        <v>24</v>
      </c>
      <c r="E73">
        <v>94</v>
      </c>
      <c r="F73">
        <v>160</v>
      </c>
      <c r="G73">
        <v>253</v>
      </c>
      <c r="H73">
        <v>40.295848846435547</v>
      </c>
      <c r="I73">
        <v>39.832546452991664</v>
      </c>
      <c r="J73">
        <v>0.46330404281616211</v>
      </c>
      <c r="K73">
        <v>63.047138214111328</v>
      </c>
      <c r="L73">
        <v>-3.4514468163251877E-2</v>
      </c>
      <c r="M73">
        <v>0.25960072875022888</v>
      </c>
      <c r="N73">
        <v>0.46330404281616211</v>
      </c>
      <c r="O73">
        <v>0.66700732707977295</v>
      </c>
      <c r="P73">
        <v>0.96112257242202759</v>
      </c>
      <c r="Q73">
        <v>0.25184905529022217</v>
      </c>
      <c r="R73">
        <v>0.24895341694355011</v>
      </c>
      <c r="S73">
        <v>2.8956502210348845E-3</v>
      </c>
      <c r="T73">
        <v>-2.1571542310994118E-4</v>
      </c>
      <c r="U73">
        <v>1.6225045546889305E-3</v>
      </c>
      <c r="V73">
        <v>2.8956502210348845E-3</v>
      </c>
      <c r="W73">
        <v>4.1687958873808384E-3</v>
      </c>
      <c r="X73">
        <v>6.0070161707699299E-3</v>
      </c>
      <c r="Y73">
        <v>259</v>
      </c>
      <c r="Z73">
        <v>6.1395090073347092E-2</v>
      </c>
      <c r="AA73">
        <v>1</v>
      </c>
    </row>
    <row r="74" spans="1:27" x14ac:dyDescent="0.25">
      <c r="A74" t="s">
        <v>22</v>
      </c>
      <c r="B74" t="s">
        <v>22</v>
      </c>
      <c r="C74" t="s">
        <v>85</v>
      </c>
      <c r="D74">
        <v>1</v>
      </c>
      <c r="E74">
        <v>12</v>
      </c>
      <c r="F74">
        <v>12</v>
      </c>
      <c r="G74">
        <v>253</v>
      </c>
      <c r="H74">
        <v>2.319094181060791</v>
      </c>
      <c r="I74">
        <v>2.381109680980444</v>
      </c>
      <c r="J74">
        <v>-6.2015388160943985E-2</v>
      </c>
      <c r="K74">
        <v>62.083549499511719</v>
      </c>
      <c r="L74">
        <v>-0.38064184784889221</v>
      </c>
      <c r="M74">
        <v>-0.19239474833011627</v>
      </c>
      <c r="N74">
        <v>-6.2015388160943985E-2</v>
      </c>
      <c r="O74">
        <v>6.8363979458808899E-2</v>
      </c>
      <c r="P74">
        <v>0.25661107897758484</v>
      </c>
      <c r="Q74">
        <v>0.19325785338878632</v>
      </c>
      <c r="R74">
        <v>0.19842579960823059</v>
      </c>
      <c r="S74">
        <v>-5.1679490134119987E-3</v>
      </c>
      <c r="T74">
        <v>-3.1720153987407684E-2</v>
      </c>
      <c r="U74">
        <v>-1.603289507329464E-2</v>
      </c>
      <c r="V74">
        <v>-5.1679490134119987E-3</v>
      </c>
      <c r="W74">
        <v>5.696998443454504E-3</v>
      </c>
      <c r="X74">
        <v>2.1384255960583687E-2</v>
      </c>
      <c r="Y74">
        <v>259</v>
      </c>
      <c r="Z74">
        <v>6.1395090073347092E-2</v>
      </c>
      <c r="AA74">
        <v>1</v>
      </c>
    </row>
    <row r="75" spans="1:27" x14ac:dyDescent="0.25">
      <c r="A75" t="s">
        <v>22</v>
      </c>
      <c r="B75" t="s">
        <v>22</v>
      </c>
      <c r="C75" t="s">
        <v>85</v>
      </c>
      <c r="D75">
        <v>2</v>
      </c>
      <c r="E75">
        <v>12</v>
      </c>
      <c r="F75">
        <v>12</v>
      </c>
      <c r="G75">
        <v>253</v>
      </c>
      <c r="H75">
        <v>2.2874131202697754</v>
      </c>
      <c r="I75">
        <v>2.3725373912602663</v>
      </c>
      <c r="J75">
        <v>-8.5124246776103973E-2</v>
      </c>
      <c r="K75">
        <v>61.792583465576172</v>
      </c>
      <c r="L75">
        <v>-0.40546330809593201</v>
      </c>
      <c r="M75">
        <v>-0.21620438992977142</v>
      </c>
      <c r="N75">
        <v>-8.5124246776103973E-2</v>
      </c>
      <c r="O75">
        <v>4.5955900102853775E-2</v>
      </c>
      <c r="P75">
        <v>0.23521481454372406</v>
      </c>
      <c r="Q75">
        <v>0.19061775505542755</v>
      </c>
      <c r="R75">
        <v>0.19771145284175873</v>
      </c>
      <c r="S75">
        <v>-7.0936870761215687E-3</v>
      </c>
      <c r="T75">
        <v>-3.3788610249757767E-2</v>
      </c>
      <c r="U75">
        <v>-1.8017033115029335E-2</v>
      </c>
      <c r="V75">
        <v>-7.0936870761215687E-3</v>
      </c>
      <c r="W75">
        <v>3.8296582642942667E-3</v>
      </c>
      <c r="X75">
        <v>1.9601235166192055E-2</v>
      </c>
      <c r="Y75">
        <v>259</v>
      </c>
      <c r="Z75">
        <v>6.1395090073347092E-2</v>
      </c>
      <c r="AA75">
        <v>1</v>
      </c>
    </row>
    <row r="76" spans="1:27" x14ac:dyDescent="0.25">
      <c r="A76" t="s">
        <v>22</v>
      </c>
      <c r="B76" t="s">
        <v>22</v>
      </c>
      <c r="C76" t="s">
        <v>85</v>
      </c>
      <c r="D76">
        <v>3</v>
      </c>
      <c r="E76">
        <v>12</v>
      </c>
      <c r="F76">
        <v>12</v>
      </c>
      <c r="G76">
        <v>253</v>
      </c>
      <c r="H76">
        <v>2.3282372951507568</v>
      </c>
      <c r="I76">
        <v>2.3659615069627762</v>
      </c>
      <c r="J76">
        <v>-3.7724170833826065E-2</v>
      </c>
      <c r="K76">
        <v>61.052692413330078</v>
      </c>
      <c r="L76">
        <v>-0.36880907416343689</v>
      </c>
      <c r="M76">
        <v>-0.17320142686367035</v>
      </c>
      <c r="N76">
        <v>-3.7724170833826065E-2</v>
      </c>
      <c r="O76">
        <v>9.7753085196018219E-2</v>
      </c>
      <c r="P76">
        <v>0.29336071014404297</v>
      </c>
      <c r="Q76">
        <v>0.19401977956295013</v>
      </c>
      <c r="R76">
        <v>0.19716346263885498</v>
      </c>
      <c r="S76">
        <v>-3.1436809804290533E-3</v>
      </c>
      <c r="T76">
        <v>-3.0734090134501457E-2</v>
      </c>
      <c r="U76">
        <v>-1.4433451928198338E-2</v>
      </c>
      <c r="V76">
        <v>-3.1436809804290533E-3</v>
      </c>
      <c r="W76">
        <v>8.1460904330015182E-3</v>
      </c>
      <c r="X76">
        <v>2.4446725845336914E-2</v>
      </c>
      <c r="Y76">
        <v>259</v>
      </c>
      <c r="Z76">
        <v>6.1395090073347092E-2</v>
      </c>
      <c r="AA76">
        <v>1</v>
      </c>
    </row>
    <row r="77" spans="1:27" x14ac:dyDescent="0.25">
      <c r="A77" t="s">
        <v>22</v>
      </c>
      <c r="B77" t="s">
        <v>22</v>
      </c>
      <c r="C77" t="s">
        <v>85</v>
      </c>
      <c r="D77">
        <v>4</v>
      </c>
      <c r="E77">
        <v>12</v>
      </c>
      <c r="F77">
        <v>12</v>
      </c>
      <c r="G77">
        <v>253</v>
      </c>
      <c r="H77">
        <v>2.5772011280059814</v>
      </c>
      <c r="I77">
        <v>2.7608528137207031</v>
      </c>
      <c r="J77">
        <v>-0.18365177512168884</v>
      </c>
      <c r="K77">
        <v>63.146205902099609</v>
      </c>
      <c r="L77">
        <v>-0.50325530767440796</v>
      </c>
      <c r="M77">
        <v>-0.31443095207214355</v>
      </c>
      <c r="N77">
        <v>-0.18365177512168884</v>
      </c>
      <c r="O77">
        <v>-5.2872605621814728E-2</v>
      </c>
      <c r="P77">
        <v>0.13595174252986908</v>
      </c>
      <c r="Q77">
        <v>0.21476675570011139</v>
      </c>
      <c r="R77">
        <v>0.23007106781005859</v>
      </c>
      <c r="S77">
        <v>-1.5304314903914928E-2</v>
      </c>
      <c r="T77">
        <v>-4.1937943547964096E-2</v>
      </c>
      <c r="U77">
        <v>-2.6202579960227013E-2</v>
      </c>
      <c r="V77">
        <v>-1.5304314903914928E-2</v>
      </c>
      <c r="W77">
        <v>-4.4060503132641315E-3</v>
      </c>
      <c r="X77">
        <v>1.132931187748909E-2</v>
      </c>
      <c r="Y77">
        <v>259</v>
      </c>
      <c r="Z77">
        <v>6.1395090073347092E-2</v>
      </c>
      <c r="AA77">
        <v>1</v>
      </c>
    </row>
    <row r="78" spans="1:27" x14ac:dyDescent="0.25">
      <c r="A78" t="s">
        <v>22</v>
      </c>
      <c r="B78" t="s">
        <v>22</v>
      </c>
      <c r="C78" t="s">
        <v>85</v>
      </c>
      <c r="D78">
        <v>5</v>
      </c>
      <c r="E78">
        <v>12</v>
      </c>
      <c r="F78">
        <v>12</v>
      </c>
      <c r="G78">
        <v>253</v>
      </c>
      <c r="H78">
        <v>3.0462822914123535</v>
      </c>
      <c r="I78">
        <v>3.2659223042428493</v>
      </c>
      <c r="J78">
        <v>-0.21963997185230255</v>
      </c>
      <c r="K78">
        <v>63.791061401367188</v>
      </c>
      <c r="L78">
        <v>-0.54128342866897583</v>
      </c>
      <c r="M78">
        <v>-0.35125386714935303</v>
      </c>
      <c r="N78">
        <v>-0.21963997185230255</v>
      </c>
      <c r="O78">
        <v>-8.8026076555252075E-2</v>
      </c>
      <c r="P78">
        <v>0.10200348496437073</v>
      </c>
      <c r="Q78">
        <v>0.25385686755180359</v>
      </c>
      <c r="R78">
        <v>0.27216020226478577</v>
      </c>
      <c r="S78">
        <v>-1.8303330987691879E-2</v>
      </c>
      <c r="T78">
        <v>-4.5106951147317886E-2</v>
      </c>
      <c r="U78">
        <v>-2.9271155595779419E-2</v>
      </c>
      <c r="V78">
        <v>-1.8303330987691879E-2</v>
      </c>
      <c r="W78">
        <v>-7.3355063796043396E-3</v>
      </c>
      <c r="X78">
        <v>8.5002901032567024E-3</v>
      </c>
      <c r="Y78">
        <v>259</v>
      </c>
      <c r="Z78">
        <v>6.1395090073347092E-2</v>
      </c>
      <c r="AA78">
        <v>1</v>
      </c>
    </row>
    <row r="79" spans="1:27" x14ac:dyDescent="0.25">
      <c r="A79" t="s">
        <v>22</v>
      </c>
      <c r="B79" t="s">
        <v>22</v>
      </c>
      <c r="C79" t="s">
        <v>85</v>
      </c>
      <c r="D79">
        <v>6</v>
      </c>
      <c r="E79">
        <v>12</v>
      </c>
      <c r="F79">
        <v>12</v>
      </c>
      <c r="G79">
        <v>253</v>
      </c>
      <c r="H79">
        <v>3.2539925575256348</v>
      </c>
      <c r="I79">
        <v>3.3487851414829493</v>
      </c>
      <c r="J79">
        <v>-9.4792477786540985E-2</v>
      </c>
      <c r="K79">
        <v>63.386341094970703</v>
      </c>
      <c r="L79">
        <v>-0.41101527214050293</v>
      </c>
      <c r="M79">
        <v>-0.22418828308582306</v>
      </c>
      <c r="N79">
        <v>-9.4792477786540985E-2</v>
      </c>
      <c r="O79">
        <v>3.460332378745079E-2</v>
      </c>
      <c r="P79">
        <v>0.22143031656742096</v>
      </c>
      <c r="Q79">
        <v>0.27116605639457703</v>
      </c>
      <c r="R79">
        <v>0.27906543016433716</v>
      </c>
      <c r="S79">
        <v>-7.8993728384375572E-3</v>
      </c>
      <c r="T79">
        <v>-3.4251272678375244E-2</v>
      </c>
      <c r="U79">
        <v>-1.8682356923818588E-2</v>
      </c>
      <c r="V79">
        <v>-7.8993728384375572E-3</v>
      </c>
      <c r="W79">
        <v>2.8836103156208992E-3</v>
      </c>
      <c r="X79">
        <v>1.845252700150013E-2</v>
      </c>
      <c r="Y79">
        <v>259</v>
      </c>
      <c r="Z79">
        <v>6.1395090073347092E-2</v>
      </c>
      <c r="AA79">
        <v>1</v>
      </c>
    </row>
    <row r="80" spans="1:27" x14ac:dyDescent="0.25">
      <c r="A80" t="s">
        <v>22</v>
      </c>
      <c r="B80" t="s">
        <v>22</v>
      </c>
      <c r="C80" t="s">
        <v>85</v>
      </c>
      <c r="D80">
        <v>7</v>
      </c>
      <c r="E80">
        <v>12</v>
      </c>
      <c r="F80">
        <v>12</v>
      </c>
      <c r="G80">
        <v>253</v>
      </c>
      <c r="H80">
        <v>3.6102368831634521</v>
      </c>
      <c r="I80">
        <v>3.5168737024068832</v>
      </c>
      <c r="J80">
        <v>9.3363255262374878E-2</v>
      </c>
      <c r="K80">
        <v>63.398239135742188</v>
      </c>
      <c r="L80">
        <v>-0.21856136620044708</v>
      </c>
      <c r="M80">
        <v>-3.4273769706487656E-2</v>
      </c>
      <c r="N80">
        <v>9.3363255262374878E-2</v>
      </c>
      <c r="O80">
        <v>0.22100028395652771</v>
      </c>
      <c r="P80">
        <v>0.40528786182403564</v>
      </c>
      <c r="Q80">
        <v>0.30085307359695435</v>
      </c>
      <c r="R80">
        <v>0.29307281970977783</v>
      </c>
      <c r="S80">
        <v>7.7802711166441441E-3</v>
      </c>
      <c r="T80">
        <v>-1.821344718337059E-2</v>
      </c>
      <c r="U80">
        <v>-2.856147475540638E-3</v>
      </c>
      <c r="V80">
        <v>7.7802711166441441E-3</v>
      </c>
      <c r="W80">
        <v>1.8416689708828926E-2</v>
      </c>
      <c r="X80">
        <v>3.3773988485336304E-2</v>
      </c>
      <c r="Y80">
        <v>259</v>
      </c>
      <c r="Z80">
        <v>6.1395090073347092E-2</v>
      </c>
      <c r="AA80">
        <v>1</v>
      </c>
    </row>
    <row r="81" spans="1:27" x14ac:dyDescent="0.25">
      <c r="A81" t="s">
        <v>22</v>
      </c>
      <c r="B81" t="s">
        <v>22</v>
      </c>
      <c r="C81" t="s">
        <v>85</v>
      </c>
      <c r="D81">
        <v>8</v>
      </c>
      <c r="E81">
        <v>12</v>
      </c>
      <c r="F81">
        <v>12</v>
      </c>
      <c r="G81">
        <v>253</v>
      </c>
      <c r="H81">
        <v>4.1957259178161621</v>
      </c>
      <c r="I81">
        <v>4.0607090145349503</v>
      </c>
      <c r="J81">
        <v>0.13501684367656708</v>
      </c>
      <c r="K81">
        <v>67.268714904785156</v>
      </c>
      <c r="L81">
        <v>-0.16635684669017792</v>
      </c>
      <c r="M81">
        <v>1.1697174049913883E-2</v>
      </c>
      <c r="N81">
        <v>0.13501684367656708</v>
      </c>
      <c r="O81">
        <v>0.25833651423454285</v>
      </c>
      <c r="P81">
        <v>0.43639051914215088</v>
      </c>
      <c r="Q81">
        <v>0.34964382648468018</v>
      </c>
      <c r="R81">
        <v>0.33839240670204163</v>
      </c>
      <c r="S81">
        <v>1.1251403950154781E-2</v>
      </c>
      <c r="T81">
        <v>-1.3863070867955685E-2</v>
      </c>
      <c r="U81">
        <v>9.7476452356204391E-4</v>
      </c>
      <c r="V81">
        <v>1.1251403950154781E-2</v>
      </c>
      <c r="W81">
        <v>2.1528042852878571E-2</v>
      </c>
      <c r="X81">
        <v>3.6365877836942673E-2</v>
      </c>
      <c r="Y81">
        <v>259</v>
      </c>
      <c r="Z81">
        <v>6.1395090073347092E-2</v>
      </c>
      <c r="AA81">
        <v>1</v>
      </c>
    </row>
    <row r="82" spans="1:27" x14ac:dyDescent="0.25">
      <c r="A82" t="s">
        <v>22</v>
      </c>
      <c r="B82" t="s">
        <v>22</v>
      </c>
      <c r="C82" t="s">
        <v>85</v>
      </c>
      <c r="D82">
        <v>9</v>
      </c>
      <c r="E82">
        <v>12</v>
      </c>
      <c r="F82">
        <v>12</v>
      </c>
      <c r="G82">
        <v>253</v>
      </c>
      <c r="H82">
        <v>4.6456208229064941</v>
      </c>
      <c r="I82">
        <v>4.5025520920753479</v>
      </c>
      <c r="J82">
        <v>0.14306873083114624</v>
      </c>
      <c r="K82">
        <v>71.702804565429687</v>
      </c>
      <c r="L82">
        <v>-0.1558259129524231</v>
      </c>
      <c r="M82">
        <v>2.0763466134667397E-2</v>
      </c>
      <c r="N82">
        <v>0.14306873083114624</v>
      </c>
      <c r="O82">
        <v>0.26537400484085083</v>
      </c>
      <c r="P82">
        <v>0.44196337461471558</v>
      </c>
      <c r="Q82">
        <v>0.38713505864143372</v>
      </c>
      <c r="R82">
        <v>0.37521266937255859</v>
      </c>
      <c r="S82">
        <v>1.1922393925487995E-2</v>
      </c>
      <c r="T82">
        <v>-1.2985493056476116E-2</v>
      </c>
      <c r="U82">
        <v>1.7302888445556164E-3</v>
      </c>
      <c r="V82">
        <v>1.1922393925487995E-2</v>
      </c>
      <c r="W82">
        <v>2.2114500403404236E-2</v>
      </c>
      <c r="X82">
        <v>3.6830279976129532E-2</v>
      </c>
      <c r="Y82">
        <v>259</v>
      </c>
      <c r="Z82">
        <v>6.1395090073347092E-2</v>
      </c>
      <c r="AA82">
        <v>1</v>
      </c>
    </row>
    <row r="83" spans="1:27" x14ac:dyDescent="0.25">
      <c r="A83" t="s">
        <v>22</v>
      </c>
      <c r="B83" t="s">
        <v>22</v>
      </c>
      <c r="C83" t="s">
        <v>85</v>
      </c>
      <c r="D83">
        <v>10</v>
      </c>
      <c r="E83">
        <v>12</v>
      </c>
      <c r="F83">
        <v>12</v>
      </c>
      <c r="G83">
        <v>253</v>
      </c>
      <c r="H83">
        <v>4.9640998840332031</v>
      </c>
      <c r="I83">
        <v>4.8796550631523132</v>
      </c>
      <c r="J83">
        <v>8.4444642066955566E-2</v>
      </c>
      <c r="K83">
        <v>75.803985595703125</v>
      </c>
      <c r="L83">
        <v>-0.21336837112903595</v>
      </c>
      <c r="M83">
        <v>-3.7418026477098465E-2</v>
      </c>
      <c r="N83">
        <v>8.4444642066955566E-2</v>
      </c>
      <c r="O83">
        <v>0.2063073068857193</v>
      </c>
      <c r="P83">
        <v>0.38225764036178589</v>
      </c>
      <c r="Q83">
        <v>0.4136749804019928</v>
      </c>
      <c r="R83">
        <v>0.40663790702819824</v>
      </c>
      <c r="S83">
        <v>7.0370533503592014E-3</v>
      </c>
      <c r="T83">
        <v>-1.7780696973204613E-2</v>
      </c>
      <c r="U83">
        <v>-3.1181687954813242E-3</v>
      </c>
      <c r="V83">
        <v>7.0370533503592014E-3</v>
      </c>
      <c r="W83">
        <v>1.7192276194691658E-2</v>
      </c>
      <c r="X83">
        <v>3.185480460524559E-2</v>
      </c>
      <c r="Y83">
        <v>259</v>
      </c>
      <c r="Z83">
        <v>6.1395090073347092E-2</v>
      </c>
      <c r="AA83">
        <v>1</v>
      </c>
    </row>
    <row r="84" spans="1:27" x14ac:dyDescent="0.25">
      <c r="A84" t="s">
        <v>22</v>
      </c>
      <c r="B84" t="s">
        <v>22</v>
      </c>
      <c r="C84" t="s">
        <v>85</v>
      </c>
      <c r="D84">
        <v>11</v>
      </c>
      <c r="E84">
        <v>12</v>
      </c>
      <c r="F84">
        <v>12</v>
      </c>
      <c r="G84">
        <v>253</v>
      </c>
      <c r="H84">
        <v>5.0867104530334473</v>
      </c>
      <c r="I84">
        <v>5.001704141497612</v>
      </c>
      <c r="J84">
        <v>8.5006251931190491E-2</v>
      </c>
      <c r="K84">
        <v>78.894096374511719</v>
      </c>
      <c r="L84">
        <v>-0.21275129914283752</v>
      </c>
      <c r="M84">
        <v>-3.6833725869655609E-2</v>
      </c>
      <c r="N84">
        <v>8.5006251931190491E-2</v>
      </c>
      <c r="O84">
        <v>0.20684622228145599</v>
      </c>
      <c r="P84">
        <v>0.38276380300521851</v>
      </c>
      <c r="Q84">
        <v>0.42389252781867981</v>
      </c>
      <c r="R84">
        <v>0.41680866479873657</v>
      </c>
      <c r="S84">
        <v>7.0838541723787785E-3</v>
      </c>
      <c r="T84">
        <v>-1.7729274928569794E-2</v>
      </c>
      <c r="U84">
        <v>-3.0694771558046341E-3</v>
      </c>
      <c r="V84">
        <v>7.0838541723787785E-3</v>
      </c>
      <c r="W84">
        <v>1.7237184569239616E-2</v>
      </c>
      <c r="X84">
        <v>3.1896982342004776E-2</v>
      </c>
      <c r="Y84">
        <v>259</v>
      </c>
      <c r="Z84">
        <v>6.1395090073347092E-2</v>
      </c>
      <c r="AA84">
        <v>1</v>
      </c>
    </row>
    <row r="85" spans="1:27" x14ac:dyDescent="0.25">
      <c r="A85" t="s">
        <v>22</v>
      </c>
      <c r="B85" t="s">
        <v>22</v>
      </c>
      <c r="C85" t="s">
        <v>85</v>
      </c>
      <c r="D85">
        <v>12</v>
      </c>
      <c r="E85">
        <v>12</v>
      </c>
      <c r="F85">
        <v>12</v>
      </c>
      <c r="G85">
        <v>253</v>
      </c>
      <c r="H85">
        <v>4.9884481430053711</v>
      </c>
      <c r="I85">
        <v>5.0613439828157425</v>
      </c>
      <c r="J85">
        <v>-7.289605587720871E-2</v>
      </c>
      <c r="K85">
        <v>81.395050048828125</v>
      </c>
      <c r="L85">
        <v>-0.37101563811302185</v>
      </c>
      <c r="M85">
        <v>-0.19488418102264404</v>
      </c>
      <c r="N85">
        <v>-7.289605587720871E-2</v>
      </c>
      <c r="O85">
        <v>4.9092061817646027E-2</v>
      </c>
      <c r="P85">
        <v>0.22522352635860443</v>
      </c>
      <c r="Q85">
        <v>0.41570401191711426</v>
      </c>
      <c r="R85">
        <v>0.42177867889404297</v>
      </c>
      <c r="S85">
        <v>-6.0746711678802967E-3</v>
      </c>
      <c r="T85">
        <v>-3.0917970463633537E-2</v>
      </c>
      <c r="U85">
        <v>-1.6240349039435387E-2</v>
      </c>
      <c r="V85">
        <v>-6.0746711678802967E-3</v>
      </c>
      <c r="W85">
        <v>4.0910053066909313E-3</v>
      </c>
      <c r="X85">
        <v>1.8768627196550369E-2</v>
      </c>
      <c r="Y85">
        <v>259</v>
      </c>
      <c r="Z85">
        <v>6.1395090073347092E-2</v>
      </c>
      <c r="AA85">
        <v>1</v>
      </c>
    </row>
    <row r="86" spans="1:27" x14ac:dyDescent="0.25">
      <c r="A86" t="s">
        <v>22</v>
      </c>
      <c r="B86" t="s">
        <v>22</v>
      </c>
      <c r="C86" t="s">
        <v>85</v>
      </c>
      <c r="D86">
        <v>13</v>
      </c>
      <c r="E86">
        <v>12</v>
      </c>
      <c r="F86">
        <v>12</v>
      </c>
      <c r="G86">
        <v>253</v>
      </c>
      <c r="H86">
        <v>4.9383683204650879</v>
      </c>
      <c r="I86">
        <v>5.0678045451641083</v>
      </c>
      <c r="J86">
        <v>-0.12943626940250397</v>
      </c>
      <c r="K86">
        <v>83.274063110351563</v>
      </c>
      <c r="L86">
        <v>-0.42936339974403381</v>
      </c>
      <c r="M86">
        <v>-0.25216400623321533</v>
      </c>
      <c r="N86">
        <v>-0.12943626940250397</v>
      </c>
      <c r="O86">
        <v>-6.7085237242281437E-3</v>
      </c>
      <c r="P86">
        <v>0.17049084603786469</v>
      </c>
      <c r="Q86">
        <v>0.41153070330619812</v>
      </c>
      <c r="R86">
        <v>0.42231705784797668</v>
      </c>
      <c r="S86">
        <v>-1.0786355473101139E-2</v>
      </c>
      <c r="T86">
        <v>-3.5780284553766251E-2</v>
      </c>
      <c r="U86">
        <v>-2.1013667806982994E-2</v>
      </c>
      <c r="V86">
        <v>-1.0786355473101139E-2</v>
      </c>
      <c r="W86">
        <v>-5.5904366308823228E-4</v>
      </c>
      <c r="X86">
        <v>1.4207570813596249E-2</v>
      </c>
      <c r="Y86">
        <v>259</v>
      </c>
      <c r="Z86">
        <v>6.1395090073347092E-2</v>
      </c>
      <c r="AA86">
        <v>1</v>
      </c>
    </row>
    <row r="87" spans="1:27" x14ac:dyDescent="0.25">
      <c r="A87" t="s">
        <v>22</v>
      </c>
      <c r="B87" t="s">
        <v>22</v>
      </c>
      <c r="C87" t="s">
        <v>85</v>
      </c>
      <c r="D87">
        <v>14</v>
      </c>
      <c r="E87">
        <v>12</v>
      </c>
      <c r="F87">
        <v>12</v>
      </c>
      <c r="G87">
        <v>253</v>
      </c>
      <c r="H87">
        <v>5.2135500907897949</v>
      </c>
      <c r="I87">
        <v>4.7734339814633131</v>
      </c>
      <c r="J87">
        <v>0.44011634588241577</v>
      </c>
      <c r="K87">
        <v>83.736000061035156</v>
      </c>
      <c r="L87">
        <v>0.14230692386627197</v>
      </c>
      <c r="M87">
        <v>0.31825515627861023</v>
      </c>
      <c r="N87">
        <v>0.44011634588241577</v>
      </c>
      <c r="O87">
        <v>0.5619775652885437</v>
      </c>
      <c r="P87">
        <v>0.73792576789855957</v>
      </c>
      <c r="Q87">
        <v>0.43446251749992371</v>
      </c>
      <c r="R87">
        <v>0.39778617024421692</v>
      </c>
      <c r="S87">
        <v>3.6676362156867981E-2</v>
      </c>
      <c r="T87">
        <v>1.1858910322189331E-2</v>
      </c>
      <c r="U87">
        <v>2.6521263644099236E-2</v>
      </c>
      <c r="V87">
        <v>3.6676362156867981E-2</v>
      </c>
      <c r="W87">
        <v>4.6831462532281876E-2</v>
      </c>
      <c r="X87">
        <v>6.1493813991546631E-2</v>
      </c>
      <c r="Y87">
        <v>259</v>
      </c>
      <c r="Z87">
        <v>6.1395090073347092E-2</v>
      </c>
      <c r="AA87">
        <v>1</v>
      </c>
    </row>
    <row r="88" spans="1:27" x14ac:dyDescent="0.25">
      <c r="A88" t="s">
        <v>22</v>
      </c>
      <c r="B88" t="s">
        <v>22</v>
      </c>
      <c r="C88" t="s">
        <v>85</v>
      </c>
      <c r="D88">
        <v>15</v>
      </c>
      <c r="E88">
        <v>12</v>
      </c>
      <c r="F88">
        <v>12</v>
      </c>
      <c r="G88">
        <v>253</v>
      </c>
      <c r="H88">
        <v>5.2251753807067871</v>
      </c>
      <c r="I88">
        <v>4.6549593973904848</v>
      </c>
      <c r="J88">
        <v>0.57021605968475342</v>
      </c>
      <c r="K88">
        <v>83.653648376464844</v>
      </c>
      <c r="L88">
        <v>0.27173870801925659</v>
      </c>
      <c r="M88">
        <v>0.44808155298233032</v>
      </c>
      <c r="N88">
        <v>0.57021605968475342</v>
      </c>
      <c r="O88">
        <v>0.69235056638717651</v>
      </c>
      <c r="P88">
        <v>0.86869341135025024</v>
      </c>
      <c r="Q88">
        <v>0.43543127179145813</v>
      </c>
      <c r="R88">
        <v>0.3879132866859436</v>
      </c>
      <c r="S88">
        <v>4.7518003731966019E-2</v>
      </c>
      <c r="T88">
        <v>2.2644892334938049E-2</v>
      </c>
      <c r="U88">
        <v>3.7340130656957626E-2</v>
      </c>
      <c r="V88">
        <v>4.7518003731966019E-2</v>
      </c>
      <c r="W88">
        <v>5.7695880532264709E-2</v>
      </c>
      <c r="X88">
        <v>7.2391115128993988E-2</v>
      </c>
      <c r="Y88">
        <v>259</v>
      </c>
      <c r="Z88">
        <v>6.1395090073347092E-2</v>
      </c>
      <c r="AA88">
        <v>1</v>
      </c>
    </row>
    <row r="89" spans="1:27" x14ac:dyDescent="0.25">
      <c r="A89" t="s">
        <v>22</v>
      </c>
      <c r="B89" t="s">
        <v>22</v>
      </c>
      <c r="C89" t="s">
        <v>85</v>
      </c>
      <c r="D89">
        <v>16</v>
      </c>
      <c r="E89">
        <v>12</v>
      </c>
      <c r="F89">
        <v>12</v>
      </c>
      <c r="G89">
        <v>253</v>
      </c>
      <c r="H89">
        <v>4.9582490921020508</v>
      </c>
      <c r="I89">
        <v>4.6304283300414681</v>
      </c>
      <c r="J89">
        <v>0.32782065868377686</v>
      </c>
      <c r="K89">
        <v>83.976844787597656</v>
      </c>
      <c r="L89">
        <v>3.0443852767348289E-2</v>
      </c>
      <c r="M89">
        <v>0.20613647997379303</v>
      </c>
      <c r="N89">
        <v>0.32782065868377686</v>
      </c>
      <c r="O89">
        <v>0.44950482249259949</v>
      </c>
      <c r="P89">
        <v>0.62519747018814087</v>
      </c>
      <c r="Q89">
        <v>0.4131874144077301</v>
      </c>
      <c r="R89">
        <v>0.38586902618408203</v>
      </c>
      <c r="S89">
        <v>2.7318388223648071E-2</v>
      </c>
      <c r="T89">
        <v>2.5369876530021429E-3</v>
      </c>
      <c r="U89">
        <v>1.7178039997816086E-2</v>
      </c>
      <c r="V89">
        <v>2.7318388223648071E-2</v>
      </c>
      <c r="W89">
        <v>3.7458736449480057E-2</v>
      </c>
      <c r="X89">
        <v>5.2099790424108505E-2</v>
      </c>
      <c r="Y89">
        <v>259</v>
      </c>
      <c r="Z89">
        <v>6.1395090073347092E-2</v>
      </c>
      <c r="AA89">
        <v>1</v>
      </c>
    </row>
    <row r="90" spans="1:27" x14ac:dyDescent="0.25">
      <c r="A90" t="s">
        <v>22</v>
      </c>
      <c r="B90" t="s">
        <v>22</v>
      </c>
      <c r="C90" t="s">
        <v>85</v>
      </c>
      <c r="D90">
        <v>17</v>
      </c>
      <c r="E90">
        <v>12</v>
      </c>
      <c r="F90">
        <v>12</v>
      </c>
      <c r="G90">
        <v>253</v>
      </c>
      <c r="H90">
        <v>4.6468920707702637</v>
      </c>
      <c r="I90">
        <v>4.4941129158250988</v>
      </c>
      <c r="J90">
        <v>0.15277901291847229</v>
      </c>
      <c r="K90">
        <v>83.415397644042969</v>
      </c>
      <c r="L90">
        <v>-0.14645518362522125</v>
      </c>
      <c r="M90">
        <v>3.0334804207086563E-2</v>
      </c>
      <c r="N90">
        <v>0.15277901291847229</v>
      </c>
      <c r="O90">
        <v>0.27522322535514832</v>
      </c>
      <c r="P90">
        <v>0.45201322436332703</v>
      </c>
      <c r="Q90">
        <v>0.38724100589752197</v>
      </c>
      <c r="R90">
        <v>0.37450942397117615</v>
      </c>
      <c r="S90">
        <v>1.2731584720313549E-2</v>
      </c>
      <c r="T90">
        <v>-1.2204598635435104E-2</v>
      </c>
      <c r="U90">
        <v>2.5279002729803324E-3</v>
      </c>
      <c r="V90">
        <v>1.2731584720313549E-2</v>
      </c>
      <c r="W90">
        <v>2.2935269400477409E-2</v>
      </c>
      <c r="X90">
        <v>3.7667769938707352E-2</v>
      </c>
      <c r="Y90">
        <v>259</v>
      </c>
      <c r="Z90">
        <v>6.1395090073347092E-2</v>
      </c>
      <c r="AA90">
        <v>1</v>
      </c>
    </row>
    <row r="91" spans="1:27" x14ac:dyDescent="0.25">
      <c r="A91" t="s">
        <v>22</v>
      </c>
      <c r="B91" t="s">
        <v>22</v>
      </c>
      <c r="C91" t="s">
        <v>85</v>
      </c>
      <c r="D91">
        <v>18</v>
      </c>
      <c r="E91">
        <v>12</v>
      </c>
      <c r="F91">
        <v>12</v>
      </c>
      <c r="G91">
        <v>253</v>
      </c>
      <c r="H91">
        <v>4.0856795310974121</v>
      </c>
      <c r="I91">
        <v>4.1718350206501782</v>
      </c>
      <c r="J91">
        <v>-8.6155369877815247E-2</v>
      </c>
      <c r="K91">
        <v>82.006866455078125</v>
      </c>
      <c r="L91">
        <v>-0.38449534773826599</v>
      </c>
      <c r="M91">
        <v>-0.20823366940021515</v>
      </c>
      <c r="N91">
        <v>-8.6155369877815247E-2</v>
      </c>
      <c r="O91">
        <v>3.5922933369874954E-2</v>
      </c>
      <c r="P91">
        <v>0.2121846079826355</v>
      </c>
      <c r="Q91">
        <v>0.34047329425811768</v>
      </c>
      <c r="R91">
        <v>0.34765291213989258</v>
      </c>
      <c r="S91">
        <v>-7.1796141564846039E-3</v>
      </c>
      <c r="T91">
        <v>-3.20412777364254E-2</v>
      </c>
      <c r="U91">
        <v>-1.7352806404232979E-2</v>
      </c>
      <c r="V91">
        <v>-7.1796141564846039E-3</v>
      </c>
      <c r="W91">
        <v>2.9935778584331274E-3</v>
      </c>
      <c r="X91">
        <v>1.7682051286101341E-2</v>
      </c>
      <c r="Y91">
        <v>259</v>
      </c>
      <c r="Z91">
        <v>6.1395090073347092E-2</v>
      </c>
      <c r="AA91">
        <v>1</v>
      </c>
    </row>
    <row r="92" spans="1:27" x14ac:dyDescent="0.25">
      <c r="A92" t="s">
        <v>22</v>
      </c>
      <c r="B92" t="s">
        <v>22</v>
      </c>
      <c r="C92" t="s">
        <v>85</v>
      </c>
      <c r="D92">
        <v>19</v>
      </c>
      <c r="E92">
        <v>12</v>
      </c>
      <c r="F92">
        <v>12</v>
      </c>
      <c r="G92">
        <v>253</v>
      </c>
      <c r="H92">
        <v>3.4244275093078613</v>
      </c>
      <c r="I92">
        <v>3.3572784108109772</v>
      </c>
      <c r="J92">
        <v>6.7149162292480469E-2</v>
      </c>
      <c r="K92">
        <v>77.145652770996094</v>
      </c>
      <c r="L92">
        <v>-0.23197855055332184</v>
      </c>
      <c r="M92">
        <v>-5.5251475423574448E-2</v>
      </c>
      <c r="N92">
        <v>6.7149162292480469E-2</v>
      </c>
      <c r="O92">
        <v>0.18954980373382568</v>
      </c>
      <c r="P92">
        <v>0.36627689003944397</v>
      </c>
      <c r="Q92">
        <v>0.28536894917488098</v>
      </c>
      <c r="R92">
        <v>0.27977320551872253</v>
      </c>
      <c r="S92">
        <v>5.5957636795938015E-3</v>
      </c>
      <c r="T92">
        <v>-1.9331546500325203E-2</v>
      </c>
      <c r="U92">
        <v>-4.6042897738516331E-3</v>
      </c>
      <c r="V92">
        <v>5.5957636795938015E-3</v>
      </c>
      <c r="W92">
        <v>1.5795817598700523E-2</v>
      </c>
      <c r="X92">
        <v>3.0523074790835381E-2</v>
      </c>
      <c r="Y92">
        <v>259</v>
      </c>
      <c r="Z92">
        <v>6.1395090073347092E-2</v>
      </c>
      <c r="AA92">
        <v>1</v>
      </c>
    </row>
    <row r="93" spans="1:27" x14ac:dyDescent="0.25">
      <c r="A93" t="s">
        <v>22</v>
      </c>
      <c r="B93" t="s">
        <v>22</v>
      </c>
      <c r="C93" t="s">
        <v>85</v>
      </c>
      <c r="D93">
        <v>20</v>
      </c>
      <c r="E93">
        <v>12</v>
      </c>
      <c r="F93">
        <v>12</v>
      </c>
      <c r="G93">
        <v>253</v>
      </c>
      <c r="H93">
        <v>2.9251537322998047</v>
      </c>
      <c r="I93">
        <v>2.8535347199067473</v>
      </c>
      <c r="J93">
        <v>7.1619108319282532E-2</v>
      </c>
      <c r="K93">
        <v>73.060211181640625</v>
      </c>
      <c r="L93">
        <v>-0.22621217370033264</v>
      </c>
      <c r="M93">
        <v>-5.0251040607690811E-2</v>
      </c>
      <c r="N93">
        <v>7.1619108319282532E-2</v>
      </c>
      <c r="O93">
        <v>0.19348925352096558</v>
      </c>
      <c r="P93">
        <v>0.36945039033889771</v>
      </c>
      <c r="Q93">
        <v>0.24376280605792999</v>
      </c>
      <c r="R93">
        <v>0.23779456317424774</v>
      </c>
      <c r="S93">
        <v>5.9682591818273067E-3</v>
      </c>
      <c r="T93">
        <v>-1.8851013854146004E-2</v>
      </c>
      <c r="U93">
        <v>-4.1875867173075676E-3</v>
      </c>
      <c r="V93">
        <v>5.9682591818273067E-3</v>
      </c>
      <c r="W93">
        <v>1.6124105080962181E-2</v>
      </c>
      <c r="X93">
        <v>3.0787533149123192E-2</v>
      </c>
      <c r="Y93">
        <v>259</v>
      </c>
      <c r="Z93">
        <v>6.1395090073347092E-2</v>
      </c>
      <c r="AA93">
        <v>1</v>
      </c>
    </row>
    <row r="94" spans="1:27" x14ac:dyDescent="0.25">
      <c r="A94" t="s">
        <v>22</v>
      </c>
      <c r="B94" t="s">
        <v>22</v>
      </c>
      <c r="C94" t="s">
        <v>85</v>
      </c>
      <c r="D94">
        <v>21</v>
      </c>
      <c r="E94">
        <v>12</v>
      </c>
      <c r="F94">
        <v>12</v>
      </c>
      <c r="G94">
        <v>253</v>
      </c>
      <c r="H94">
        <v>2.6880545616149902</v>
      </c>
      <c r="I94">
        <v>2.7441428126767278</v>
      </c>
      <c r="J94">
        <v>-5.6088309735059738E-2</v>
      </c>
      <c r="K94">
        <v>69.205207824707031</v>
      </c>
      <c r="L94">
        <v>-0.35502493381500244</v>
      </c>
      <c r="M94">
        <v>-0.17841075360774994</v>
      </c>
      <c r="N94">
        <v>-5.6088309735059738E-2</v>
      </c>
      <c r="O94">
        <v>6.623414158821106E-2</v>
      </c>
      <c r="P94">
        <v>0.24284832179546356</v>
      </c>
      <c r="Q94">
        <v>0.22400455176830292</v>
      </c>
      <c r="R94">
        <v>0.22867856919765472</v>
      </c>
      <c r="S94">
        <v>-4.6740258112549782E-3</v>
      </c>
      <c r="T94">
        <v>-2.958541177213192E-2</v>
      </c>
      <c r="U94">
        <v>-1.4867562800645828E-2</v>
      </c>
      <c r="V94">
        <v>-4.6740258112549782E-3</v>
      </c>
      <c r="W94">
        <v>5.5195116437971592E-3</v>
      </c>
      <c r="X94">
        <v>2.0237360149621964E-2</v>
      </c>
      <c r="Y94">
        <v>259</v>
      </c>
      <c r="Z94">
        <v>6.1395090073347092E-2</v>
      </c>
      <c r="AA94">
        <v>1</v>
      </c>
    </row>
    <row r="95" spans="1:27" x14ac:dyDescent="0.25">
      <c r="A95" t="s">
        <v>22</v>
      </c>
      <c r="B95" t="s">
        <v>22</v>
      </c>
      <c r="C95" t="s">
        <v>85</v>
      </c>
      <c r="D95">
        <v>22</v>
      </c>
      <c r="E95">
        <v>12</v>
      </c>
      <c r="F95">
        <v>12</v>
      </c>
      <c r="G95">
        <v>253</v>
      </c>
      <c r="H95">
        <v>2.6535861492156982</v>
      </c>
      <c r="I95">
        <v>2.6973650585860014</v>
      </c>
      <c r="J95">
        <v>-4.3778982013463974E-2</v>
      </c>
      <c r="K95">
        <v>67.8719482421875</v>
      </c>
      <c r="L95">
        <v>-0.3456452488899231</v>
      </c>
      <c r="M95">
        <v>-0.16730020940303802</v>
      </c>
      <c r="N95">
        <v>-4.3778982013463974E-2</v>
      </c>
      <c r="O95">
        <v>7.9742245376110077E-2</v>
      </c>
      <c r="P95">
        <v>0.25808727741241455</v>
      </c>
      <c r="Q95">
        <v>0.22113217413425446</v>
      </c>
      <c r="R95">
        <v>0.22478042542934418</v>
      </c>
      <c r="S95">
        <v>-3.6482485011219978E-3</v>
      </c>
      <c r="T95">
        <v>-2.8803771361708641E-2</v>
      </c>
      <c r="U95">
        <v>-1.3941683806478977E-2</v>
      </c>
      <c r="V95">
        <v>-3.6482485011219978E-3</v>
      </c>
      <c r="W95">
        <v>6.6451872698962688E-3</v>
      </c>
      <c r="X95">
        <v>2.1507272496819496E-2</v>
      </c>
      <c r="Y95">
        <v>259</v>
      </c>
      <c r="Z95">
        <v>6.1395090073347092E-2</v>
      </c>
      <c r="AA95">
        <v>1</v>
      </c>
    </row>
    <row r="96" spans="1:27" x14ac:dyDescent="0.25">
      <c r="A96" t="s">
        <v>22</v>
      </c>
      <c r="B96" t="s">
        <v>22</v>
      </c>
      <c r="C96" t="s">
        <v>85</v>
      </c>
      <c r="D96">
        <v>23</v>
      </c>
      <c r="E96">
        <v>12</v>
      </c>
      <c r="F96">
        <v>12</v>
      </c>
      <c r="G96">
        <v>253</v>
      </c>
      <c r="H96">
        <v>2.5639960765838623</v>
      </c>
      <c r="I96">
        <v>2.595092193223536</v>
      </c>
      <c r="J96">
        <v>-3.1096149235963821E-2</v>
      </c>
      <c r="K96">
        <v>67.296882629394531</v>
      </c>
      <c r="L96">
        <v>-0.33258071541786194</v>
      </c>
      <c r="M96">
        <v>-0.15446119010448456</v>
      </c>
      <c r="N96">
        <v>-3.1096149235963821E-2</v>
      </c>
      <c r="O96">
        <v>9.2268899083137512E-2</v>
      </c>
      <c r="P96">
        <v>0.27038842439651489</v>
      </c>
      <c r="Q96">
        <v>0.21366633474826813</v>
      </c>
      <c r="R96">
        <v>0.21625767648220062</v>
      </c>
      <c r="S96">
        <v>-2.5913456920534372E-3</v>
      </c>
      <c r="T96">
        <v>-2.7715058997273445E-2</v>
      </c>
      <c r="U96">
        <v>-1.2871765531599522E-2</v>
      </c>
      <c r="V96">
        <v>-2.5913456920534372E-3</v>
      </c>
      <c r="W96">
        <v>7.6890750788152218E-3</v>
      </c>
      <c r="X96">
        <v>2.2532368078827858E-2</v>
      </c>
      <c r="Y96">
        <v>259</v>
      </c>
      <c r="Z96">
        <v>6.1395090073347092E-2</v>
      </c>
      <c r="AA96">
        <v>1</v>
      </c>
    </row>
    <row r="97" spans="1:27" x14ac:dyDescent="0.25">
      <c r="A97" t="s">
        <v>22</v>
      </c>
      <c r="B97" t="s">
        <v>22</v>
      </c>
      <c r="C97" t="s">
        <v>85</v>
      </c>
      <c r="D97">
        <v>24</v>
      </c>
      <c r="E97">
        <v>12</v>
      </c>
      <c r="F97">
        <v>12</v>
      </c>
      <c r="G97">
        <v>253</v>
      </c>
      <c r="H97">
        <v>2.5020947456359863</v>
      </c>
      <c r="I97">
        <v>2.5666043842211366</v>
      </c>
      <c r="J97">
        <v>-6.4509548246860504E-2</v>
      </c>
      <c r="K97">
        <v>66.492057800292969</v>
      </c>
      <c r="L97">
        <v>-0.36938709020614624</v>
      </c>
      <c r="M97">
        <v>-0.18926295638084412</v>
      </c>
      <c r="N97">
        <v>-6.4509548246860504E-2</v>
      </c>
      <c r="O97">
        <v>6.0243867337703705E-2</v>
      </c>
      <c r="P97">
        <v>0.24036797881126404</v>
      </c>
      <c r="Q97">
        <v>0.20850789546966553</v>
      </c>
      <c r="R97">
        <v>0.21388369798660278</v>
      </c>
      <c r="S97">
        <v>-5.3757955320179462E-3</v>
      </c>
      <c r="T97">
        <v>-3.078225813806057E-2</v>
      </c>
      <c r="U97">
        <v>-1.5771912410855293E-2</v>
      </c>
      <c r="V97">
        <v>-5.3757955320179462E-3</v>
      </c>
      <c r="W97">
        <v>5.0203222781419754E-3</v>
      </c>
      <c r="X97">
        <v>2.0030664280056953E-2</v>
      </c>
      <c r="Y97">
        <v>259</v>
      </c>
      <c r="Z97">
        <v>6.1395090073347092E-2</v>
      </c>
      <c r="AA97">
        <v>1</v>
      </c>
    </row>
    <row r="98" spans="1:27" x14ac:dyDescent="0.25">
      <c r="A98" t="s">
        <v>22</v>
      </c>
      <c r="B98" t="s">
        <v>22</v>
      </c>
      <c r="C98" t="s">
        <v>86</v>
      </c>
      <c r="D98">
        <v>1</v>
      </c>
      <c r="E98">
        <v>2</v>
      </c>
      <c r="F98">
        <v>2</v>
      </c>
      <c r="G98">
        <v>253</v>
      </c>
      <c r="H98">
        <v>-1.2590989470481873E-2</v>
      </c>
      <c r="I98">
        <v>3.5730000585317612E-2</v>
      </c>
      <c r="J98">
        <v>-4.8320990055799484E-2</v>
      </c>
      <c r="K98">
        <v>79.5</v>
      </c>
      <c r="L98">
        <v>-0.34443727135658264</v>
      </c>
      <c r="M98">
        <v>-0.16948936879634857</v>
      </c>
      <c r="N98">
        <v>-4.8320990055799484E-2</v>
      </c>
      <c r="O98">
        <v>7.2847388684749603E-2</v>
      </c>
      <c r="P98">
        <v>0.24779528379440308</v>
      </c>
      <c r="Q98">
        <v>-6.2954947352409363E-3</v>
      </c>
      <c r="R98">
        <v>1.7865000292658806E-2</v>
      </c>
      <c r="S98">
        <v>-2.4160495027899742E-2</v>
      </c>
      <c r="T98">
        <v>-0.17221863567829132</v>
      </c>
      <c r="U98">
        <v>-8.4744684398174286E-2</v>
      </c>
      <c r="V98">
        <v>-2.4160495027899742E-2</v>
      </c>
      <c r="W98">
        <v>3.6423694342374802E-2</v>
      </c>
      <c r="X98">
        <v>0.12389764189720154</v>
      </c>
      <c r="Y98">
        <v>259</v>
      </c>
      <c r="Z98">
        <v>6.1395090073347092E-2</v>
      </c>
      <c r="AA98">
        <v>1</v>
      </c>
    </row>
    <row r="99" spans="1:27" x14ac:dyDescent="0.25">
      <c r="A99" t="s">
        <v>22</v>
      </c>
      <c r="B99" t="s">
        <v>22</v>
      </c>
      <c r="C99" t="s">
        <v>86</v>
      </c>
      <c r="D99">
        <v>2</v>
      </c>
      <c r="E99">
        <v>2</v>
      </c>
      <c r="F99">
        <v>2</v>
      </c>
      <c r="G99">
        <v>253</v>
      </c>
      <c r="H99">
        <v>-1.3257008045911789E-2</v>
      </c>
      <c r="I99">
        <v>3.4770000725984573E-2</v>
      </c>
      <c r="J99">
        <v>-4.8027008771896362E-2</v>
      </c>
      <c r="K99">
        <v>78.5</v>
      </c>
      <c r="L99">
        <v>-0.34243205189704895</v>
      </c>
      <c r="M99">
        <v>-0.16849516332149506</v>
      </c>
      <c r="N99">
        <v>-4.8027008771896362E-2</v>
      </c>
      <c r="O99">
        <v>7.2441145777702332E-2</v>
      </c>
      <c r="P99">
        <v>0.24637801945209503</v>
      </c>
      <c r="Q99">
        <v>-6.6285040229558945E-3</v>
      </c>
      <c r="R99">
        <v>1.7385000362992287E-2</v>
      </c>
      <c r="S99">
        <v>-2.4013504385948181E-2</v>
      </c>
      <c r="T99">
        <v>-0.17121602594852448</v>
      </c>
      <c r="U99">
        <v>-8.4247581660747528E-2</v>
      </c>
      <c r="V99">
        <v>-2.4013504385948181E-2</v>
      </c>
      <c r="W99">
        <v>3.6220572888851166E-2</v>
      </c>
      <c r="X99">
        <v>0.12318900972604752</v>
      </c>
      <c r="Y99">
        <v>259</v>
      </c>
      <c r="Z99">
        <v>6.1395090073347092E-2</v>
      </c>
      <c r="AA99">
        <v>1</v>
      </c>
    </row>
    <row r="100" spans="1:27" x14ac:dyDescent="0.25">
      <c r="A100" t="s">
        <v>22</v>
      </c>
      <c r="B100" t="s">
        <v>22</v>
      </c>
      <c r="C100" t="s">
        <v>86</v>
      </c>
      <c r="D100">
        <v>3</v>
      </c>
      <c r="E100">
        <v>2</v>
      </c>
      <c r="F100">
        <v>2</v>
      </c>
      <c r="G100">
        <v>253</v>
      </c>
      <c r="H100">
        <v>1.9831890240311623E-2</v>
      </c>
      <c r="I100">
        <v>3.4244999289512634E-2</v>
      </c>
      <c r="J100">
        <v>-1.4413109049201012E-2</v>
      </c>
      <c r="K100">
        <v>79</v>
      </c>
      <c r="L100">
        <v>-0.31720441579818726</v>
      </c>
      <c r="M100">
        <v>-0.13831286132335663</v>
      </c>
      <c r="N100">
        <v>-1.4413109049201012E-2</v>
      </c>
      <c r="O100">
        <v>0.10948663949966431</v>
      </c>
      <c r="P100">
        <v>0.28837820887565613</v>
      </c>
      <c r="Q100">
        <v>9.9159451201558113E-3</v>
      </c>
      <c r="R100">
        <v>1.7122499644756317E-2</v>
      </c>
      <c r="S100">
        <v>-7.2065545246005058E-3</v>
      </c>
      <c r="T100">
        <v>-0.15860220789909363</v>
      </c>
      <c r="U100">
        <v>-6.9156430661678314E-2</v>
      </c>
      <c r="V100">
        <v>-7.2065545246005058E-3</v>
      </c>
      <c r="W100">
        <v>5.4743319749832153E-2</v>
      </c>
      <c r="X100">
        <v>0.14418910443782806</v>
      </c>
      <c r="Y100">
        <v>259</v>
      </c>
      <c r="Z100">
        <v>6.1395090073347092E-2</v>
      </c>
      <c r="AA100">
        <v>1</v>
      </c>
    </row>
    <row r="101" spans="1:27" x14ac:dyDescent="0.25">
      <c r="A101" t="s">
        <v>22</v>
      </c>
      <c r="B101" t="s">
        <v>22</v>
      </c>
      <c r="C101" t="s">
        <v>86</v>
      </c>
      <c r="D101">
        <v>4</v>
      </c>
      <c r="E101">
        <v>2</v>
      </c>
      <c r="F101">
        <v>2</v>
      </c>
      <c r="G101">
        <v>253</v>
      </c>
      <c r="H101">
        <v>0.18725986778736115</v>
      </c>
      <c r="I101">
        <v>0.48034490272402763</v>
      </c>
      <c r="J101">
        <v>-0.29308503866195679</v>
      </c>
      <c r="K101">
        <v>76</v>
      </c>
      <c r="L101">
        <v>-0.58779066801071167</v>
      </c>
      <c r="M101">
        <v>-0.41367620229721069</v>
      </c>
      <c r="N101">
        <v>-0.29308503866195679</v>
      </c>
      <c r="O101">
        <v>-0.17249388992786407</v>
      </c>
      <c r="P101">
        <v>1.6205905703827739E-3</v>
      </c>
      <c r="Q101">
        <v>9.3629933893680573E-2</v>
      </c>
      <c r="R101">
        <v>0.24017244577407837</v>
      </c>
      <c r="S101">
        <v>-0.14654251933097839</v>
      </c>
      <c r="T101">
        <v>-0.29389533400535583</v>
      </c>
      <c r="U101">
        <v>-0.20683810114860535</v>
      </c>
      <c r="V101">
        <v>-0.14654251933097839</v>
      </c>
      <c r="W101">
        <v>-8.6246944963932037E-2</v>
      </c>
      <c r="X101">
        <v>8.1029528519138694E-4</v>
      </c>
      <c r="Y101">
        <v>259</v>
      </c>
      <c r="Z101">
        <v>6.1395090073347092E-2</v>
      </c>
      <c r="AA101">
        <v>1</v>
      </c>
    </row>
    <row r="102" spans="1:27" x14ac:dyDescent="0.25">
      <c r="A102" t="s">
        <v>22</v>
      </c>
      <c r="B102" t="s">
        <v>22</v>
      </c>
      <c r="C102" t="s">
        <v>86</v>
      </c>
      <c r="D102">
        <v>5</v>
      </c>
      <c r="E102">
        <v>2</v>
      </c>
      <c r="F102">
        <v>2</v>
      </c>
      <c r="G102">
        <v>253</v>
      </c>
      <c r="H102">
        <v>0.40457791090011597</v>
      </c>
      <c r="I102">
        <v>0.71140492334961891</v>
      </c>
      <c r="J102">
        <v>-0.30682700872421265</v>
      </c>
      <c r="K102">
        <v>77</v>
      </c>
      <c r="L102">
        <v>-0.6098778247833252</v>
      </c>
      <c r="M102">
        <v>-0.43083292245864868</v>
      </c>
      <c r="N102">
        <v>-0.30682700872421265</v>
      </c>
      <c r="O102">
        <v>-0.18282108008861542</v>
      </c>
      <c r="P102">
        <v>-3.7762196734547615E-3</v>
      </c>
      <c r="Q102">
        <v>0.20228895545005798</v>
      </c>
      <c r="R102">
        <v>0.35570245981216431</v>
      </c>
      <c r="S102">
        <v>-0.15341350436210632</v>
      </c>
      <c r="T102">
        <v>-0.3049389123916626</v>
      </c>
      <c r="U102">
        <v>-0.21541646122932434</v>
      </c>
      <c r="V102">
        <v>-0.15341350436210632</v>
      </c>
      <c r="W102">
        <v>-9.1410540044307709E-2</v>
      </c>
      <c r="X102">
        <v>-1.8881098367273808E-3</v>
      </c>
      <c r="Y102">
        <v>259</v>
      </c>
      <c r="Z102">
        <v>6.1395090073347092E-2</v>
      </c>
      <c r="AA102">
        <v>1</v>
      </c>
    </row>
    <row r="103" spans="1:27" x14ac:dyDescent="0.25">
      <c r="A103" t="s">
        <v>22</v>
      </c>
      <c r="B103" t="s">
        <v>22</v>
      </c>
      <c r="C103" t="s">
        <v>86</v>
      </c>
      <c r="D103">
        <v>6</v>
      </c>
      <c r="E103">
        <v>2</v>
      </c>
      <c r="F103">
        <v>2</v>
      </c>
      <c r="G103">
        <v>253</v>
      </c>
      <c r="H103">
        <v>0.51854175329208374</v>
      </c>
      <c r="I103">
        <v>0.70247983001172543</v>
      </c>
      <c r="J103">
        <v>-0.18393810093402863</v>
      </c>
      <c r="K103">
        <v>74.5</v>
      </c>
      <c r="L103">
        <v>-0.47902807593345642</v>
      </c>
      <c r="M103">
        <v>-0.30468654632568359</v>
      </c>
      <c r="N103">
        <v>-0.18393810093402863</v>
      </c>
      <c r="O103">
        <v>-6.3189670443534851E-2</v>
      </c>
      <c r="P103">
        <v>0.11115188896656036</v>
      </c>
      <c r="Q103">
        <v>0.25927087664604187</v>
      </c>
      <c r="R103">
        <v>0.35123991966247559</v>
      </c>
      <c r="S103">
        <v>-9.1969050467014313E-2</v>
      </c>
      <c r="T103">
        <v>-0.23951403796672821</v>
      </c>
      <c r="U103">
        <v>-0.1523432731628418</v>
      </c>
      <c r="V103">
        <v>-9.1969050467014313E-2</v>
      </c>
      <c r="W103">
        <v>-3.1594835221767426E-2</v>
      </c>
      <c r="X103">
        <v>5.5575944483280182E-2</v>
      </c>
      <c r="Y103">
        <v>259</v>
      </c>
      <c r="Z103">
        <v>6.1395090073347092E-2</v>
      </c>
      <c r="AA103">
        <v>1</v>
      </c>
    </row>
    <row r="104" spans="1:27" x14ac:dyDescent="0.25">
      <c r="A104" t="s">
        <v>22</v>
      </c>
      <c r="B104" t="s">
        <v>22</v>
      </c>
      <c r="C104" t="s">
        <v>86</v>
      </c>
      <c r="D104">
        <v>7</v>
      </c>
      <c r="E104">
        <v>2</v>
      </c>
      <c r="F104">
        <v>2</v>
      </c>
      <c r="G104">
        <v>253</v>
      </c>
      <c r="H104">
        <v>0.84507423639297485</v>
      </c>
      <c r="I104">
        <v>0.69233989343047142</v>
      </c>
      <c r="J104">
        <v>0.15273435413837433</v>
      </c>
      <c r="K104">
        <v>75.5</v>
      </c>
      <c r="L104">
        <v>-0.14125314354896545</v>
      </c>
      <c r="M104">
        <v>3.2437052577733994E-2</v>
      </c>
      <c r="N104">
        <v>0.15273435413837433</v>
      </c>
      <c r="O104">
        <v>0.27303165197372437</v>
      </c>
      <c r="P104">
        <v>0.44672185182571411</v>
      </c>
      <c r="Q104">
        <v>0.42253711819648743</v>
      </c>
      <c r="R104">
        <v>0.34616994857788086</v>
      </c>
      <c r="S104">
        <v>7.6367177069187164E-2</v>
      </c>
      <c r="T104">
        <v>-7.0626571774482727E-2</v>
      </c>
      <c r="U104">
        <v>1.6218526288866997E-2</v>
      </c>
      <c r="V104">
        <v>7.6367177069187164E-2</v>
      </c>
      <c r="W104">
        <v>0.13651582598686218</v>
      </c>
      <c r="X104">
        <v>0.22336092591285706</v>
      </c>
      <c r="Y104">
        <v>259</v>
      </c>
      <c r="Z104">
        <v>6.1395090073347092E-2</v>
      </c>
      <c r="AA104">
        <v>1</v>
      </c>
    </row>
    <row r="105" spans="1:27" x14ac:dyDescent="0.25">
      <c r="A105" t="s">
        <v>22</v>
      </c>
      <c r="B105" t="s">
        <v>22</v>
      </c>
      <c r="C105" t="s">
        <v>86</v>
      </c>
      <c r="D105">
        <v>8</v>
      </c>
      <c r="E105">
        <v>2</v>
      </c>
      <c r="F105">
        <v>2</v>
      </c>
      <c r="G105">
        <v>253</v>
      </c>
      <c r="H105">
        <v>1.4492318630218506</v>
      </c>
      <c r="I105">
        <v>1.2812398076057434</v>
      </c>
      <c r="J105">
        <v>0.16799208521842957</v>
      </c>
      <c r="K105">
        <v>80.5</v>
      </c>
      <c r="L105">
        <v>-0.11908026784658432</v>
      </c>
      <c r="M105">
        <v>5.0524406135082245E-2</v>
      </c>
      <c r="N105">
        <v>0.16799208521842957</v>
      </c>
      <c r="O105">
        <v>0.28545975685119629</v>
      </c>
      <c r="P105">
        <v>0.45506444573402405</v>
      </c>
      <c r="Q105">
        <v>0.72461593151092529</v>
      </c>
      <c r="R105">
        <v>0.64061987400054932</v>
      </c>
      <c r="S105">
        <v>8.3996042609214783E-2</v>
      </c>
      <c r="T105">
        <v>-5.954013392329216E-2</v>
      </c>
      <c r="U105">
        <v>2.5262203067541122E-2</v>
      </c>
      <c r="V105">
        <v>8.3996042609214783E-2</v>
      </c>
      <c r="W105">
        <v>0.14272987842559814</v>
      </c>
      <c r="X105">
        <v>0.22753222286701202</v>
      </c>
      <c r="Y105">
        <v>259</v>
      </c>
      <c r="Z105">
        <v>6.1395090073347092E-2</v>
      </c>
      <c r="AA105">
        <v>1</v>
      </c>
    </row>
    <row r="106" spans="1:27" x14ac:dyDescent="0.25">
      <c r="A106" t="s">
        <v>22</v>
      </c>
      <c r="B106" t="s">
        <v>22</v>
      </c>
      <c r="C106" t="s">
        <v>86</v>
      </c>
      <c r="D106">
        <v>9</v>
      </c>
      <c r="E106">
        <v>2</v>
      </c>
      <c r="F106">
        <v>2</v>
      </c>
      <c r="G106">
        <v>253</v>
      </c>
      <c r="H106">
        <v>1.6320686340332031</v>
      </c>
      <c r="I106">
        <v>1.4558848142623901</v>
      </c>
      <c r="J106">
        <v>0.17618376016616821</v>
      </c>
      <c r="K106">
        <v>86.5</v>
      </c>
      <c r="L106">
        <v>-0.10844819992780685</v>
      </c>
      <c r="M106">
        <v>5.9714671224355698E-2</v>
      </c>
      <c r="N106">
        <v>0.17618376016616821</v>
      </c>
      <c r="O106">
        <v>0.29265284538269043</v>
      </c>
      <c r="P106">
        <v>0.46081572771072388</v>
      </c>
      <c r="Q106">
        <v>0.81603431701660156</v>
      </c>
      <c r="R106">
        <v>0.72794240713119507</v>
      </c>
      <c r="S106">
        <v>8.8091880083084106E-2</v>
      </c>
      <c r="T106">
        <v>-5.4224099963903427E-2</v>
      </c>
      <c r="U106">
        <v>2.9857335612177849E-2</v>
      </c>
      <c r="V106">
        <v>8.8091880083084106E-2</v>
      </c>
      <c r="W106">
        <v>0.14632642269134521</v>
      </c>
      <c r="X106">
        <v>0.23040786385536194</v>
      </c>
      <c r="Y106">
        <v>259</v>
      </c>
      <c r="Z106">
        <v>6.1395090073347092E-2</v>
      </c>
      <c r="AA106">
        <v>1</v>
      </c>
    </row>
    <row r="107" spans="1:27" x14ac:dyDescent="0.25">
      <c r="A107" t="s">
        <v>22</v>
      </c>
      <c r="B107" t="s">
        <v>22</v>
      </c>
      <c r="C107" t="s">
        <v>86</v>
      </c>
      <c r="D107">
        <v>10</v>
      </c>
      <c r="E107">
        <v>2</v>
      </c>
      <c r="F107">
        <v>2</v>
      </c>
      <c r="G107">
        <v>253</v>
      </c>
      <c r="H107">
        <v>1.6121591329574585</v>
      </c>
      <c r="I107">
        <v>1.4658596515655518</v>
      </c>
      <c r="J107">
        <v>0.14629949629306793</v>
      </c>
      <c r="K107">
        <v>92.5</v>
      </c>
      <c r="L107">
        <v>-0.13950690627098083</v>
      </c>
      <c r="M107">
        <v>2.9349833726882935E-2</v>
      </c>
      <c r="N107">
        <v>0.14629949629306793</v>
      </c>
      <c r="O107">
        <v>0.26324915885925293</v>
      </c>
      <c r="P107">
        <v>0.4321058988571167</v>
      </c>
      <c r="Q107">
        <v>0.80607956647872925</v>
      </c>
      <c r="R107">
        <v>0.73292982578277588</v>
      </c>
      <c r="S107">
        <v>7.3149748146533966E-2</v>
      </c>
      <c r="T107">
        <v>-6.9753453135490417E-2</v>
      </c>
      <c r="U107">
        <v>1.4674916863441467E-2</v>
      </c>
      <c r="V107">
        <v>7.3149748146533966E-2</v>
      </c>
      <c r="W107">
        <v>0.13162457942962646</v>
      </c>
      <c r="X107">
        <v>0.21605294942855835</v>
      </c>
      <c r="Y107">
        <v>259</v>
      </c>
      <c r="Z107">
        <v>6.1395090073347092E-2</v>
      </c>
      <c r="AA107">
        <v>1</v>
      </c>
    </row>
    <row r="108" spans="1:27" x14ac:dyDescent="0.25">
      <c r="A108" t="s">
        <v>22</v>
      </c>
      <c r="B108" t="s">
        <v>22</v>
      </c>
      <c r="C108" t="s">
        <v>86</v>
      </c>
      <c r="D108">
        <v>11</v>
      </c>
      <c r="E108">
        <v>2</v>
      </c>
      <c r="F108">
        <v>2</v>
      </c>
      <c r="G108">
        <v>253</v>
      </c>
      <c r="H108">
        <v>1.5985078811645508</v>
      </c>
      <c r="I108">
        <v>1.3471646904945374</v>
      </c>
      <c r="J108">
        <v>0.25134319067001343</v>
      </c>
      <c r="K108">
        <v>96.5</v>
      </c>
      <c r="L108">
        <v>-3.4325141459703445E-2</v>
      </c>
      <c r="M108">
        <v>0.13445001840591431</v>
      </c>
      <c r="N108">
        <v>0.25134319067001343</v>
      </c>
      <c r="O108">
        <v>0.36823636293411255</v>
      </c>
      <c r="P108">
        <v>0.53701150417327881</v>
      </c>
      <c r="Q108">
        <v>0.79925394058227539</v>
      </c>
      <c r="R108">
        <v>0.67358231544494629</v>
      </c>
      <c r="S108">
        <v>0.12567159533500671</v>
      </c>
      <c r="T108">
        <v>-1.7162570729851723E-2</v>
      </c>
      <c r="U108">
        <v>6.7225009202957153E-2</v>
      </c>
      <c r="V108">
        <v>0.12567159533500671</v>
      </c>
      <c r="W108">
        <v>0.18411818146705627</v>
      </c>
      <c r="X108">
        <v>0.2685057520866394</v>
      </c>
      <c r="Y108">
        <v>259</v>
      </c>
      <c r="Z108">
        <v>6.1395090073347092E-2</v>
      </c>
      <c r="AA108">
        <v>1</v>
      </c>
    </row>
    <row r="109" spans="1:27" x14ac:dyDescent="0.25">
      <c r="A109" t="s">
        <v>22</v>
      </c>
      <c r="B109" t="s">
        <v>22</v>
      </c>
      <c r="C109" t="s">
        <v>86</v>
      </c>
      <c r="D109">
        <v>12</v>
      </c>
      <c r="E109">
        <v>2</v>
      </c>
      <c r="F109">
        <v>2</v>
      </c>
      <c r="G109">
        <v>253</v>
      </c>
      <c r="H109">
        <v>1.3288477659225464</v>
      </c>
      <c r="I109">
        <v>1.3036648035049438</v>
      </c>
      <c r="J109">
        <v>2.518298476934433E-2</v>
      </c>
      <c r="K109">
        <v>99</v>
      </c>
      <c r="L109">
        <v>-0.25820079445838928</v>
      </c>
      <c r="M109">
        <v>-9.0775363147258759E-2</v>
      </c>
      <c r="N109">
        <v>2.518298476934433E-2</v>
      </c>
      <c r="O109">
        <v>0.14114134013652802</v>
      </c>
      <c r="P109">
        <v>0.30856677889823914</v>
      </c>
      <c r="Q109">
        <v>0.66442388296127319</v>
      </c>
      <c r="R109">
        <v>0.65183240175247192</v>
      </c>
      <c r="S109">
        <v>1.2591492384672165E-2</v>
      </c>
      <c r="T109">
        <v>-0.12910039722919464</v>
      </c>
      <c r="U109">
        <v>-4.5387681573629379E-2</v>
      </c>
      <c r="V109">
        <v>1.2591492384672165E-2</v>
      </c>
      <c r="W109">
        <v>7.0570670068264008E-2</v>
      </c>
      <c r="X109">
        <v>0.15428338944911957</v>
      </c>
      <c r="Y109">
        <v>259</v>
      </c>
      <c r="Z109">
        <v>6.1395090073347092E-2</v>
      </c>
      <c r="AA109">
        <v>1</v>
      </c>
    </row>
    <row r="110" spans="1:27" x14ac:dyDescent="0.25">
      <c r="A110" t="s">
        <v>22</v>
      </c>
      <c r="B110" t="s">
        <v>22</v>
      </c>
      <c r="C110" t="s">
        <v>86</v>
      </c>
      <c r="D110">
        <v>13</v>
      </c>
      <c r="E110">
        <v>2</v>
      </c>
      <c r="F110">
        <v>2</v>
      </c>
      <c r="G110">
        <v>253</v>
      </c>
      <c r="H110">
        <v>1.1168689727783203</v>
      </c>
      <c r="I110">
        <v>1.1102997064590454</v>
      </c>
      <c r="J110">
        <v>6.5693259239196777E-3</v>
      </c>
      <c r="K110">
        <v>101</v>
      </c>
      <c r="L110">
        <v>-0.27971270680427551</v>
      </c>
      <c r="M110">
        <v>-0.11057495325803757</v>
      </c>
      <c r="N110">
        <v>6.5693259239196777E-3</v>
      </c>
      <c r="O110">
        <v>0.12371360510587692</v>
      </c>
      <c r="P110">
        <v>0.29285135865211487</v>
      </c>
      <c r="Q110">
        <v>0.55843448638916016</v>
      </c>
      <c r="R110">
        <v>0.55514985322952271</v>
      </c>
      <c r="S110">
        <v>3.2846629619598389E-3</v>
      </c>
      <c r="T110">
        <v>-0.13985635340213776</v>
      </c>
      <c r="U110">
        <v>-5.5287476629018784E-2</v>
      </c>
      <c r="V110">
        <v>3.2846629619598389E-3</v>
      </c>
      <c r="W110">
        <v>6.1856802552938461E-2</v>
      </c>
      <c r="X110">
        <v>0.14642567932605743</v>
      </c>
      <c r="Y110">
        <v>259</v>
      </c>
      <c r="Z110">
        <v>6.1395090073347092E-2</v>
      </c>
      <c r="AA110">
        <v>1</v>
      </c>
    </row>
    <row r="111" spans="1:27" x14ac:dyDescent="0.25">
      <c r="A111" t="s">
        <v>22</v>
      </c>
      <c r="B111" t="s">
        <v>22</v>
      </c>
      <c r="C111" t="s">
        <v>86</v>
      </c>
      <c r="D111">
        <v>14</v>
      </c>
      <c r="E111">
        <v>2</v>
      </c>
      <c r="F111">
        <v>2</v>
      </c>
      <c r="G111">
        <v>253</v>
      </c>
      <c r="H111">
        <v>1.3328728675842285</v>
      </c>
      <c r="I111">
        <v>0.5514000141993165</v>
      </c>
      <c r="J111">
        <v>0.78147280216217041</v>
      </c>
      <c r="K111">
        <v>100</v>
      </c>
      <c r="L111">
        <v>0.49719569087028503</v>
      </c>
      <c r="M111">
        <v>0.66514891386032104</v>
      </c>
      <c r="N111">
        <v>0.78147280216217041</v>
      </c>
      <c r="O111">
        <v>0.89779669046401978</v>
      </c>
      <c r="P111">
        <v>1.0657498836517334</v>
      </c>
      <c r="Q111">
        <v>0.66643643379211426</v>
      </c>
      <c r="R111">
        <v>0.27570000290870667</v>
      </c>
      <c r="S111">
        <v>0.39073640108108521</v>
      </c>
      <c r="T111">
        <v>0.24859784543514252</v>
      </c>
      <c r="U111">
        <v>0.33257445693016052</v>
      </c>
      <c r="V111">
        <v>0.39073640108108521</v>
      </c>
      <c r="W111">
        <v>0.44889834523200989</v>
      </c>
      <c r="X111">
        <v>0.5328749418258667</v>
      </c>
      <c r="Y111">
        <v>259</v>
      </c>
      <c r="Z111">
        <v>6.1395090073347092E-2</v>
      </c>
      <c r="AA111">
        <v>1</v>
      </c>
    </row>
    <row r="112" spans="1:27" x14ac:dyDescent="0.25">
      <c r="A112" t="s">
        <v>22</v>
      </c>
      <c r="B112" t="s">
        <v>22</v>
      </c>
      <c r="C112" t="s">
        <v>86</v>
      </c>
      <c r="D112">
        <v>15</v>
      </c>
      <c r="E112">
        <v>2</v>
      </c>
      <c r="F112">
        <v>2</v>
      </c>
      <c r="G112">
        <v>253</v>
      </c>
      <c r="H112">
        <v>1.196835994720459</v>
      </c>
      <c r="I112">
        <v>0.53234991105273366</v>
      </c>
      <c r="J112">
        <v>0.66448605060577393</v>
      </c>
      <c r="K112">
        <v>103.5</v>
      </c>
      <c r="L112">
        <v>0.37875747680664063</v>
      </c>
      <c r="M112">
        <v>0.54756820201873779</v>
      </c>
      <c r="N112">
        <v>0.66448605060577393</v>
      </c>
      <c r="O112">
        <v>0.78140389919281006</v>
      </c>
      <c r="P112">
        <v>0.95021462440490723</v>
      </c>
      <c r="Q112">
        <v>0.59841799736022949</v>
      </c>
      <c r="R112">
        <v>0.26617494225502014</v>
      </c>
      <c r="S112">
        <v>0.33224302530288696</v>
      </c>
      <c r="T112">
        <v>0.18937873840332031</v>
      </c>
      <c r="U112">
        <v>0.2737841010093689</v>
      </c>
      <c r="V112">
        <v>0.33224302530288696</v>
      </c>
      <c r="W112">
        <v>0.39070194959640503</v>
      </c>
      <c r="X112">
        <v>0.47510731220245361</v>
      </c>
      <c r="Y112">
        <v>259</v>
      </c>
      <c r="Z112">
        <v>6.1395090073347092E-2</v>
      </c>
      <c r="AA112">
        <v>1</v>
      </c>
    </row>
    <row r="113" spans="1:27" x14ac:dyDescent="0.25">
      <c r="A113" t="s">
        <v>22</v>
      </c>
      <c r="B113" t="s">
        <v>22</v>
      </c>
      <c r="C113" t="s">
        <v>86</v>
      </c>
      <c r="D113">
        <v>16</v>
      </c>
      <c r="E113">
        <v>2</v>
      </c>
      <c r="F113">
        <v>2</v>
      </c>
      <c r="G113">
        <v>253</v>
      </c>
      <c r="H113">
        <v>0.79239398241043091</v>
      </c>
      <c r="I113">
        <v>0.5004599061794579</v>
      </c>
      <c r="J113">
        <v>0.29193407297134399</v>
      </c>
      <c r="K113">
        <v>102.5</v>
      </c>
      <c r="L113">
        <v>7.489317562431097E-3</v>
      </c>
      <c r="M113">
        <v>0.17554157972335815</v>
      </c>
      <c r="N113">
        <v>0.29193407297134399</v>
      </c>
      <c r="O113">
        <v>0.40832656621932983</v>
      </c>
      <c r="P113">
        <v>0.57637882232666016</v>
      </c>
      <c r="Q113">
        <v>0.39619699120521545</v>
      </c>
      <c r="R113">
        <v>0.25022995471954346</v>
      </c>
      <c r="S113">
        <v>0.145967036485672</v>
      </c>
      <c r="T113">
        <v>3.7446587812155485E-3</v>
      </c>
      <c r="U113">
        <v>8.7770789861679077E-2</v>
      </c>
      <c r="V113">
        <v>0.145967036485672</v>
      </c>
      <c r="W113">
        <v>0.20416328310966492</v>
      </c>
      <c r="X113">
        <v>0.28818941116333008</v>
      </c>
      <c r="Y113">
        <v>259</v>
      </c>
      <c r="Z113">
        <v>6.1395090073347092E-2</v>
      </c>
      <c r="AA113">
        <v>1</v>
      </c>
    </row>
    <row r="114" spans="1:27" x14ac:dyDescent="0.25">
      <c r="A114" t="s">
        <v>22</v>
      </c>
      <c r="B114" t="s">
        <v>22</v>
      </c>
      <c r="C114" t="s">
        <v>86</v>
      </c>
      <c r="D114">
        <v>17</v>
      </c>
      <c r="E114">
        <v>2</v>
      </c>
      <c r="F114">
        <v>2</v>
      </c>
      <c r="G114">
        <v>253</v>
      </c>
      <c r="H114">
        <v>0.58202385902404785</v>
      </c>
      <c r="I114">
        <v>5.1105000544339418E-2</v>
      </c>
      <c r="J114">
        <v>0.53091883659362793</v>
      </c>
      <c r="K114">
        <v>100</v>
      </c>
      <c r="L114">
        <v>0.24678224325180054</v>
      </c>
      <c r="M114">
        <v>0.41465243697166443</v>
      </c>
      <c r="N114">
        <v>0.53091883659362793</v>
      </c>
      <c r="O114">
        <v>0.64718520641326904</v>
      </c>
      <c r="P114">
        <v>0.81505542993545532</v>
      </c>
      <c r="Q114">
        <v>0.29101192951202393</v>
      </c>
      <c r="R114">
        <v>2.5552500039339066E-2</v>
      </c>
      <c r="S114">
        <v>0.26545941829681396</v>
      </c>
      <c r="T114">
        <v>0.12339112162590027</v>
      </c>
      <c r="U114">
        <v>0.20732621848583221</v>
      </c>
      <c r="V114">
        <v>0.26545941829681396</v>
      </c>
      <c r="W114">
        <v>0.32359260320663452</v>
      </c>
      <c r="X114">
        <v>0.40752771496772766</v>
      </c>
      <c r="Y114">
        <v>259</v>
      </c>
      <c r="Z114">
        <v>6.1395090073347092E-2</v>
      </c>
      <c r="AA114">
        <v>1</v>
      </c>
    </row>
    <row r="115" spans="1:27" x14ac:dyDescent="0.25">
      <c r="A115" t="s">
        <v>22</v>
      </c>
      <c r="B115" t="s">
        <v>22</v>
      </c>
      <c r="C115" t="s">
        <v>86</v>
      </c>
      <c r="D115">
        <v>18</v>
      </c>
      <c r="E115">
        <v>2</v>
      </c>
      <c r="F115">
        <v>2</v>
      </c>
      <c r="G115">
        <v>253</v>
      </c>
      <c r="H115">
        <v>0.26191455125808716</v>
      </c>
      <c r="I115">
        <v>3.7560001015663147E-2</v>
      </c>
      <c r="J115">
        <v>0.22435453534126282</v>
      </c>
      <c r="K115">
        <v>95.5</v>
      </c>
      <c r="L115">
        <v>-6.270609050989151E-2</v>
      </c>
      <c r="M115">
        <v>0.10689165443181992</v>
      </c>
      <c r="N115">
        <v>0.22435453534126282</v>
      </c>
      <c r="O115">
        <v>0.34181740880012512</v>
      </c>
      <c r="P115">
        <v>0.51141518354415894</v>
      </c>
      <c r="Q115">
        <v>0.13095727562904358</v>
      </c>
      <c r="R115">
        <v>1.8780000507831573E-2</v>
      </c>
      <c r="S115">
        <v>0.11217726767063141</v>
      </c>
      <c r="T115">
        <v>-3.1353045254945755E-2</v>
      </c>
      <c r="U115">
        <v>5.3445827215909958E-2</v>
      </c>
      <c r="V115">
        <v>0.11217726767063141</v>
      </c>
      <c r="W115">
        <v>0.17090870440006256</v>
      </c>
      <c r="X115">
        <v>0.25570759177207947</v>
      </c>
      <c r="Y115">
        <v>259</v>
      </c>
      <c r="Z115">
        <v>6.1395090073347092E-2</v>
      </c>
      <c r="AA115">
        <v>1</v>
      </c>
    </row>
    <row r="116" spans="1:27" x14ac:dyDescent="0.25">
      <c r="A116" t="s">
        <v>22</v>
      </c>
      <c r="B116" t="s">
        <v>22</v>
      </c>
      <c r="C116" t="s">
        <v>86</v>
      </c>
      <c r="D116">
        <v>19</v>
      </c>
      <c r="E116">
        <v>2</v>
      </c>
      <c r="F116">
        <v>2</v>
      </c>
      <c r="G116">
        <v>253</v>
      </c>
      <c r="H116">
        <v>2.4851420894265175E-2</v>
      </c>
      <c r="I116">
        <v>2.7404999826103449E-2</v>
      </c>
      <c r="J116">
        <v>-2.5535793974995613E-3</v>
      </c>
      <c r="K116">
        <v>94</v>
      </c>
      <c r="L116">
        <v>-0.28833234310150146</v>
      </c>
      <c r="M116">
        <v>-0.11949193477630615</v>
      </c>
      <c r="N116">
        <v>-2.5535793974995613E-3</v>
      </c>
      <c r="O116">
        <v>0.11438477784395218</v>
      </c>
      <c r="P116">
        <v>0.28322517871856689</v>
      </c>
      <c r="Q116">
        <v>1.2425710447132587E-2</v>
      </c>
      <c r="R116">
        <v>1.3702499680221081E-2</v>
      </c>
      <c r="S116">
        <v>-1.2767896987497807E-3</v>
      </c>
      <c r="T116">
        <v>-0.14416617155075073</v>
      </c>
      <c r="U116">
        <v>-5.9745967388153076E-2</v>
      </c>
      <c r="V116">
        <v>-1.2767896987497807E-3</v>
      </c>
      <c r="W116">
        <v>5.7192388921976089E-2</v>
      </c>
      <c r="X116">
        <v>0.14161258935928345</v>
      </c>
      <c r="Y116">
        <v>259</v>
      </c>
      <c r="Z116">
        <v>6.1395090073347092E-2</v>
      </c>
      <c r="AA116">
        <v>1</v>
      </c>
    </row>
    <row r="117" spans="1:27" x14ac:dyDescent="0.25">
      <c r="A117" t="s">
        <v>22</v>
      </c>
      <c r="B117" t="s">
        <v>22</v>
      </c>
      <c r="C117" t="s">
        <v>86</v>
      </c>
      <c r="D117">
        <v>20</v>
      </c>
      <c r="E117">
        <v>2</v>
      </c>
      <c r="F117">
        <v>2</v>
      </c>
      <c r="G117">
        <v>253</v>
      </c>
      <c r="H117">
        <v>-2.7985586784780025E-3</v>
      </c>
      <c r="I117">
        <v>2.7090000454336405E-2</v>
      </c>
      <c r="J117">
        <v>-2.9888559132814407E-2</v>
      </c>
      <c r="K117">
        <v>91.5</v>
      </c>
      <c r="L117">
        <v>-0.31440499424934387</v>
      </c>
      <c r="M117">
        <v>-0.14631037414073944</v>
      </c>
      <c r="N117">
        <v>-2.9888559132814407E-2</v>
      </c>
      <c r="O117">
        <v>8.6533255875110626E-2</v>
      </c>
      <c r="P117">
        <v>0.25462785363197327</v>
      </c>
      <c r="Q117">
        <v>-1.3992793392390013E-3</v>
      </c>
      <c r="R117">
        <v>1.3544999994337559E-2</v>
      </c>
      <c r="S117">
        <v>-1.4944279566407204E-2</v>
      </c>
      <c r="T117">
        <v>-0.15720249712467194</v>
      </c>
      <c r="U117">
        <v>-7.315518707036972E-2</v>
      </c>
      <c r="V117">
        <v>-1.4944279566407204E-2</v>
      </c>
      <c r="W117">
        <v>4.3266627937555313E-2</v>
      </c>
      <c r="X117">
        <v>0.12731392681598663</v>
      </c>
      <c r="Y117">
        <v>259</v>
      </c>
      <c r="Z117">
        <v>6.1395090073347092E-2</v>
      </c>
      <c r="AA117">
        <v>1</v>
      </c>
    </row>
    <row r="118" spans="1:27" x14ac:dyDescent="0.25">
      <c r="A118" t="s">
        <v>22</v>
      </c>
      <c r="B118" t="s">
        <v>22</v>
      </c>
      <c r="C118" t="s">
        <v>86</v>
      </c>
      <c r="D118">
        <v>21</v>
      </c>
      <c r="E118">
        <v>2</v>
      </c>
      <c r="F118">
        <v>2</v>
      </c>
      <c r="G118">
        <v>253</v>
      </c>
      <c r="H118">
        <v>6.2475502490997314E-3</v>
      </c>
      <c r="I118">
        <v>3.2669998705387115E-2</v>
      </c>
      <c r="J118">
        <v>-2.6422448456287384E-2</v>
      </c>
      <c r="K118">
        <v>86.5</v>
      </c>
      <c r="L118">
        <v>-0.31017956137657166</v>
      </c>
      <c r="M118">
        <v>-0.1425335705280304</v>
      </c>
      <c r="N118">
        <v>-2.6422448456287384E-2</v>
      </c>
      <c r="O118">
        <v>8.9688666164875031E-2</v>
      </c>
      <c r="P118">
        <v>0.25733467936515808</v>
      </c>
      <c r="Q118">
        <v>3.1237751245498657E-3</v>
      </c>
      <c r="R118">
        <v>1.6334999352693558E-2</v>
      </c>
      <c r="S118">
        <v>-1.3211224228143692E-2</v>
      </c>
      <c r="T118">
        <v>-0.15508978068828583</v>
      </c>
      <c r="U118">
        <v>-7.1266785264015198E-2</v>
      </c>
      <c r="V118">
        <v>-1.3211224228143692E-2</v>
      </c>
      <c r="W118">
        <v>4.4844333082437515E-2</v>
      </c>
      <c r="X118">
        <v>0.12866733968257904</v>
      </c>
      <c r="Y118">
        <v>259</v>
      </c>
      <c r="Z118">
        <v>6.1395090073347092E-2</v>
      </c>
      <c r="AA118">
        <v>1</v>
      </c>
    </row>
    <row r="119" spans="1:27" x14ac:dyDescent="0.25">
      <c r="A119" t="s">
        <v>22</v>
      </c>
      <c r="B119" t="s">
        <v>22</v>
      </c>
      <c r="C119" t="s">
        <v>86</v>
      </c>
      <c r="D119">
        <v>22</v>
      </c>
      <c r="E119">
        <v>2</v>
      </c>
      <c r="F119">
        <v>2</v>
      </c>
      <c r="G119">
        <v>253</v>
      </c>
      <c r="H119">
        <v>6.8588908761739731E-3</v>
      </c>
      <c r="I119">
        <v>3.1710000708699226E-2</v>
      </c>
      <c r="J119">
        <v>-2.4851109832525253E-2</v>
      </c>
      <c r="K119">
        <v>84</v>
      </c>
      <c r="L119">
        <v>-0.30943301320075989</v>
      </c>
      <c r="M119">
        <v>-0.14129972457885742</v>
      </c>
      <c r="N119">
        <v>-2.4851109832525253E-2</v>
      </c>
      <c r="O119">
        <v>9.1597497463226318E-2</v>
      </c>
      <c r="P119">
        <v>0.25973078608512878</v>
      </c>
      <c r="Q119">
        <v>3.4294454380869865E-3</v>
      </c>
      <c r="R119">
        <v>1.5854999423027039E-2</v>
      </c>
      <c r="S119">
        <v>-1.2425554916262627E-2</v>
      </c>
      <c r="T119">
        <v>-0.15471650660037994</v>
      </c>
      <c r="U119">
        <v>-7.0649862289428711E-2</v>
      </c>
      <c r="V119">
        <v>-1.2425554916262627E-2</v>
      </c>
      <c r="W119">
        <v>4.5798748731613159E-2</v>
      </c>
      <c r="X119">
        <v>0.12986539304256439</v>
      </c>
      <c r="Y119">
        <v>259</v>
      </c>
      <c r="Z119">
        <v>6.1395090073347092E-2</v>
      </c>
      <c r="AA119">
        <v>1</v>
      </c>
    </row>
    <row r="120" spans="1:27" x14ac:dyDescent="0.25">
      <c r="A120" t="s">
        <v>22</v>
      </c>
      <c r="B120" t="s">
        <v>22</v>
      </c>
      <c r="C120" t="s">
        <v>86</v>
      </c>
      <c r="D120">
        <v>23</v>
      </c>
      <c r="E120">
        <v>2</v>
      </c>
      <c r="F120">
        <v>2</v>
      </c>
      <c r="G120">
        <v>253</v>
      </c>
      <c r="H120">
        <v>5.4822005331516266E-3</v>
      </c>
      <c r="I120">
        <v>3.0570000410079956E-2</v>
      </c>
      <c r="J120">
        <v>-2.5087799876928329E-2</v>
      </c>
      <c r="K120">
        <v>84</v>
      </c>
      <c r="L120">
        <v>-0.31077468395233154</v>
      </c>
      <c r="M120">
        <v>-0.14198856055736542</v>
      </c>
      <c r="N120">
        <v>-2.5087799876928329E-2</v>
      </c>
      <c r="O120">
        <v>9.1812953352928162E-2</v>
      </c>
      <c r="P120">
        <v>0.26059907674789429</v>
      </c>
      <c r="Q120">
        <v>2.7411002665758133E-3</v>
      </c>
      <c r="R120">
        <v>1.5285000205039978E-2</v>
      </c>
      <c r="S120">
        <v>-1.2543899938464165E-2</v>
      </c>
      <c r="T120">
        <v>-0.15538734197616577</v>
      </c>
      <c r="U120">
        <v>-7.0994280278682709E-2</v>
      </c>
      <c r="V120">
        <v>-1.2543899938464165E-2</v>
      </c>
      <c r="W120">
        <v>4.5906476676464081E-2</v>
      </c>
      <c r="X120">
        <v>0.13029953837394714</v>
      </c>
      <c r="Y120">
        <v>259</v>
      </c>
      <c r="Z120">
        <v>6.1395090073347092E-2</v>
      </c>
      <c r="AA120">
        <v>1</v>
      </c>
    </row>
    <row r="121" spans="1:27" x14ac:dyDescent="0.25">
      <c r="A121" t="s">
        <v>22</v>
      </c>
      <c r="B121" t="s">
        <v>22</v>
      </c>
      <c r="C121" t="s">
        <v>86</v>
      </c>
      <c r="D121">
        <v>24</v>
      </c>
      <c r="E121">
        <v>2</v>
      </c>
      <c r="F121">
        <v>2</v>
      </c>
      <c r="G121">
        <v>253</v>
      </c>
      <c r="H121">
        <v>6.5382085740566254E-3</v>
      </c>
      <c r="I121">
        <v>2.9759999364614487E-2</v>
      </c>
      <c r="J121">
        <v>-2.3221790790557861E-2</v>
      </c>
      <c r="K121">
        <v>81.5</v>
      </c>
      <c r="L121">
        <v>-0.3122870922088623</v>
      </c>
      <c r="M121">
        <v>-0.14150497317314148</v>
      </c>
      <c r="N121">
        <v>-2.3221790790557861E-2</v>
      </c>
      <c r="O121">
        <v>9.506138414144516E-2</v>
      </c>
      <c r="P121">
        <v>0.26584351062774658</v>
      </c>
      <c r="Q121">
        <v>3.2691042870283127E-3</v>
      </c>
      <c r="R121">
        <v>1.4879999682307243E-2</v>
      </c>
      <c r="S121">
        <v>-1.1610895395278931E-2</v>
      </c>
      <c r="T121">
        <v>-0.15614354610443115</v>
      </c>
      <c r="U121">
        <v>-7.075248658657074E-2</v>
      </c>
      <c r="V121">
        <v>-1.1610895395278931E-2</v>
      </c>
      <c r="W121">
        <v>4.753069207072258E-2</v>
      </c>
      <c r="X121">
        <v>0.13292175531387329</v>
      </c>
      <c r="Y121">
        <v>259</v>
      </c>
      <c r="Z121">
        <v>6.1395090073347092E-2</v>
      </c>
      <c r="AA121">
        <v>1</v>
      </c>
    </row>
    <row r="122" spans="1:27" x14ac:dyDescent="0.25">
      <c r="A122" t="s">
        <v>22</v>
      </c>
      <c r="B122" t="s">
        <v>22</v>
      </c>
      <c r="C122" t="s">
        <v>87</v>
      </c>
      <c r="D122">
        <v>1</v>
      </c>
      <c r="E122">
        <v>12</v>
      </c>
      <c r="F122">
        <v>12</v>
      </c>
      <c r="G122">
        <v>253</v>
      </c>
      <c r="H122">
        <v>2.7936801910400391</v>
      </c>
      <c r="I122">
        <v>2.6682799467816949</v>
      </c>
      <c r="J122">
        <v>0.12540020048618317</v>
      </c>
      <c r="K122">
        <v>58.569721221923828</v>
      </c>
      <c r="L122">
        <v>-0.28383055329322815</v>
      </c>
      <c r="M122">
        <v>-4.2053710669279099E-2</v>
      </c>
      <c r="N122">
        <v>0.12540020048618317</v>
      </c>
      <c r="O122">
        <v>0.29285410046577454</v>
      </c>
      <c r="P122">
        <v>0.53463095426559448</v>
      </c>
      <c r="Q122">
        <v>0.23280668258666992</v>
      </c>
      <c r="R122">
        <v>0.22235666215419769</v>
      </c>
      <c r="S122">
        <v>1.0450016707181931E-2</v>
      </c>
      <c r="T122">
        <v>-2.3652546107769012E-2</v>
      </c>
      <c r="U122">
        <v>-3.504475811496377E-3</v>
      </c>
      <c r="V122">
        <v>1.0450016707181931E-2</v>
      </c>
      <c r="W122">
        <v>2.4404508993029594E-2</v>
      </c>
      <c r="X122">
        <v>4.4552579522132874E-2</v>
      </c>
      <c r="Y122">
        <v>259</v>
      </c>
      <c r="Z122">
        <v>6.1395090073347092E-2</v>
      </c>
      <c r="AA122">
        <v>1</v>
      </c>
    </row>
    <row r="123" spans="1:27" x14ac:dyDescent="0.25">
      <c r="A123" t="s">
        <v>22</v>
      </c>
      <c r="B123" t="s">
        <v>22</v>
      </c>
      <c r="C123" t="s">
        <v>87</v>
      </c>
      <c r="D123">
        <v>2</v>
      </c>
      <c r="E123">
        <v>12</v>
      </c>
      <c r="F123">
        <v>12</v>
      </c>
      <c r="G123">
        <v>253</v>
      </c>
      <c r="H123">
        <v>2.8784670829772949</v>
      </c>
      <c r="I123">
        <v>2.9304424952715635</v>
      </c>
      <c r="J123">
        <v>-5.1975429058074951E-2</v>
      </c>
      <c r="K123">
        <v>57.864646911621094</v>
      </c>
      <c r="L123">
        <v>-0.46248963475227356</v>
      </c>
      <c r="M123">
        <v>-0.21995452046394348</v>
      </c>
      <c r="N123">
        <v>-5.1975429058074951E-2</v>
      </c>
      <c r="O123">
        <v>0.11600365489721298</v>
      </c>
      <c r="P123">
        <v>0.35853877663612366</v>
      </c>
      <c r="Q123">
        <v>0.23987226188182831</v>
      </c>
      <c r="R123">
        <v>0.24420353770256042</v>
      </c>
      <c r="S123">
        <v>-4.3312855996191502E-3</v>
      </c>
      <c r="T123">
        <v>-3.8540802896022797E-2</v>
      </c>
      <c r="U123">
        <v>-1.8329543992877007E-2</v>
      </c>
      <c r="V123">
        <v>-4.3312855996191502E-3</v>
      </c>
      <c r="W123">
        <v>9.666970930993557E-3</v>
      </c>
      <c r="X123">
        <v>2.9878230765461922E-2</v>
      </c>
      <c r="Y123">
        <v>259</v>
      </c>
      <c r="Z123">
        <v>6.1395090073347092E-2</v>
      </c>
      <c r="AA123">
        <v>1</v>
      </c>
    </row>
    <row r="124" spans="1:27" x14ac:dyDescent="0.25">
      <c r="A124" t="s">
        <v>22</v>
      </c>
      <c r="B124" t="s">
        <v>22</v>
      </c>
      <c r="C124" t="s">
        <v>87</v>
      </c>
      <c r="D124">
        <v>3</v>
      </c>
      <c r="E124">
        <v>12</v>
      </c>
      <c r="F124">
        <v>12</v>
      </c>
      <c r="G124">
        <v>253</v>
      </c>
      <c r="H124">
        <v>2.8227474689483643</v>
      </c>
      <c r="I124">
        <v>2.9522476186975837</v>
      </c>
      <c r="J124">
        <v>-0.12950004637241364</v>
      </c>
      <c r="K124">
        <v>57.647899627685547</v>
      </c>
      <c r="L124">
        <v>-0.54465377330780029</v>
      </c>
      <c r="M124">
        <v>-0.29937759041786194</v>
      </c>
      <c r="N124">
        <v>-0.12950004637241364</v>
      </c>
      <c r="O124">
        <v>4.037749394774437E-2</v>
      </c>
      <c r="P124">
        <v>0.28565368056297302</v>
      </c>
      <c r="Q124">
        <v>0.23522895574569702</v>
      </c>
      <c r="R124">
        <v>0.24602063000202179</v>
      </c>
      <c r="S124">
        <v>-1.079167053103447E-2</v>
      </c>
      <c r="T124">
        <v>-4.5387815684080124E-2</v>
      </c>
      <c r="U124">
        <v>-2.4948133155703545E-2</v>
      </c>
      <c r="V124">
        <v>-1.079167053103447E-2</v>
      </c>
      <c r="W124">
        <v>3.3647911623120308E-3</v>
      </c>
      <c r="X124">
        <v>2.3804472759366035E-2</v>
      </c>
      <c r="Y124">
        <v>259</v>
      </c>
      <c r="Z124">
        <v>6.1395090073347092E-2</v>
      </c>
      <c r="AA124">
        <v>1</v>
      </c>
    </row>
    <row r="125" spans="1:27" x14ac:dyDescent="0.25">
      <c r="A125" t="s">
        <v>22</v>
      </c>
      <c r="B125" t="s">
        <v>22</v>
      </c>
      <c r="C125" t="s">
        <v>87</v>
      </c>
      <c r="D125">
        <v>4</v>
      </c>
      <c r="E125">
        <v>12</v>
      </c>
      <c r="F125">
        <v>12</v>
      </c>
      <c r="G125">
        <v>253</v>
      </c>
      <c r="H125">
        <v>3.0814530849456787</v>
      </c>
      <c r="I125">
        <v>3.3939324012026191</v>
      </c>
      <c r="J125">
        <v>-0.31247922778129578</v>
      </c>
      <c r="K125">
        <v>60.182224273681641</v>
      </c>
      <c r="L125">
        <v>-0.72313570976257324</v>
      </c>
      <c r="M125">
        <v>-0.48051652312278748</v>
      </c>
      <c r="N125">
        <v>-0.31247922778129578</v>
      </c>
      <c r="O125">
        <v>-0.14444191753864288</v>
      </c>
      <c r="P125">
        <v>9.8177254199981689E-2</v>
      </c>
      <c r="Q125">
        <v>0.2567877471446991</v>
      </c>
      <c r="R125">
        <v>0.2828277051448822</v>
      </c>
      <c r="S125">
        <v>-2.6039935648441315E-2</v>
      </c>
      <c r="T125">
        <v>-6.0261309146881104E-2</v>
      </c>
      <c r="U125">
        <v>-4.0043044835329056E-2</v>
      </c>
      <c r="V125">
        <v>-2.6039935648441315E-2</v>
      </c>
      <c r="W125">
        <v>-1.2036826461553574E-2</v>
      </c>
      <c r="X125">
        <v>8.1814378499984741E-3</v>
      </c>
      <c r="Y125">
        <v>259</v>
      </c>
      <c r="Z125">
        <v>6.1395090073347092E-2</v>
      </c>
      <c r="AA125">
        <v>1</v>
      </c>
    </row>
    <row r="126" spans="1:27" x14ac:dyDescent="0.25">
      <c r="A126" t="s">
        <v>22</v>
      </c>
      <c r="B126" t="s">
        <v>22</v>
      </c>
      <c r="C126" t="s">
        <v>87</v>
      </c>
      <c r="D126">
        <v>5</v>
      </c>
      <c r="E126">
        <v>12</v>
      </c>
      <c r="F126">
        <v>12</v>
      </c>
      <c r="G126">
        <v>253</v>
      </c>
      <c r="H126">
        <v>3.1720883846282959</v>
      </c>
      <c r="I126">
        <v>3.5287774195894599</v>
      </c>
      <c r="J126">
        <v>-0.35668906569480896</v>
      </c>
      <c r="K126">
        <v>60.466346740722656</v>
      </c>
      <c r="L126">
        <v>-0.76673948764801025</v>
      </c>
      <c r="M126">
        <v>-0.52447837591171265</v>
      </c>
      <c r="N126">
        <v>-0.35668906569480896</v>
      </c>
      <c r="O126">
        <v>-0.18889977037906647</v>
      </c>
      <c r="P126">
        <v>5.3361326456069946E-2</v>
      </c>
      <c r="Q126">
        <v>0.26434069871902466</v>
      </c>
      <c r="R126">
        <v>0.29406479001045227</v>
      </c>
      <c r="S126">
        <v>-2.9724089428782463E-2</v>
      </c>
      <c r="T126">
        <v>-6.3894957304000854E-2</v>
      </c>
      <c r="U126">
        <v>-4.3706532567739487E-2</v>
      </c>
      <c r="V126">
        <v>-2.9724089428782463E-2</v>
      </c>
      <c r="W126">
        <v>-1.5741648152470589E-2</v>
      </c>
      <c r="X126">
        <v>4.4467770494520664E-3</v>
      </c>
      <c r="Y126">
        <v>259</v>
      </c>
      <c r="Z126">
        <v>6.1395090073347092E-2</v>
      </c>
      <c r="AA126">
        <v>1</v>
      </c>
    </row>
    <row r="127" spans="1:27" x14ac:dyDescent="0.25">
      <c r="A127" t="s">
        <v>22</v>
      </c>
      <c r="B127" t="s">
        <v>22</v>
      </c>
      <c r="C127" t="s">
        <v>87</v>
      </c>
      <c r="D127">
        <v>6</v>
      </c>
      <c r="E127">
        <v>12</v>
      </c>
      <c r="F127">
        <v>12</v>
      </c>
      <c r="G127">
        <v>253</v>
      </c>
      <c r="H127">
        <v>3.8899796009063721</v>
      </c>
      <c r="I127">
        <v>3.912674437277019</v>
      </c>
      <c r="J127">
        <v>-2.2694952785968781E-2</v>
      </c>
      <c r="K127">
        <v>60.857276916503906</v>
      </c>
      <c r="L127">
        <v>-0.43069747090339661</v>
      </c>
      <c r="M127">
        <v>-0.18964627385139465</v>
      </c>
      <c r="N127">
        <v>-2.2694952785968781E-2</v>
      </c>
      <c r="O127">
        <v>0.14425636827945709</v>
      </c>
      <c r="P127">
        <v>0.38530755043029785</v>
      </c>
      <c r="Q127">
        <v>0.32416495680809021</v>
      </c>
      <c r="R127">
        <v>0.32605621218681335</v>
      </c>
      <c r="S127">
        <v>-1.8912460654973984E-3</v>
      </c>
      <c r="T127">
        <v>-3.5891454666852951E-2</v>
      </c>
      <c r="U127">
        <v>-1.5803856775164604E-2</v>
      </c>
      <c r="V127">
        <v>-1.8912460654973984E-3</v>
      </c>
      <c r="W127">
        <v>1.2021363712847233E-2</v>
      </c>
      <c r="X127">
        <v>3.2108962535858154E-2</v>
      </c>
      <c r="Y127">
        <v>259</v>
      </c>
      <c r="Z127">
        <v>6.1395090073347092E-2</v>
      </c>
      <c r="AA127">
        <v>1</v>
      </c>
    </row>
    <row r="128" spans="1:27" x14ac:dyDescent="0.25">
      <c r="A128" t="s">
        <v>22</v>
      </c>
      <c r="B128" t="s">
        <v>22</v>
      </c>
      <c r="C128" t="s">
        <v>87</v>
      </c>
      <c r="D128">
        <v>7</v>
      </c>
      <c r="E128">
        <v>12</v>
      </c>
      <c r="F128">
        <v>12</v>
      </c>
      <c r="G128">
        <v>253</v>
      </c>
      <c r="H128">
        <v>4.5050959587097168</v>
      </c>
      <c r="I128">
        <v>4.6860742308199406</v>
      </c>
      <c r="J128">
        <v>-0.18097841739654541</v>
      </c>
      <c r="K128">
        <v>61.682964324951172</v>
      </c>
      <c r="L128">
        <v>-0.58779525756835938</v>
      </c>
      <c r="M128">
        <v>-0.3474445641040802</v>
      </c>
      <c r="N128">
        <v>-0.18097841739654541</v>
      </c>
      <c r="O128">
        <v>-1.4512264169752598E-2</v>
      </c>
      <c r="P128">
        <v>0.22583842277526855</v>
      </c>
      <c r="Q128">
        <v>0.37542465329170227</v>
      </c>
      <c r="R128">
        <v>0.39050617814064026</v>
      </c>
      <c r="S128">
        <v>-1.5081535093486309E-2</v>
      </c>
      <c r="T128">
        <v>-4.8982936888933182E-2</v>
      </c>
      <c r="U128">
        <v>-2.8953714296221733E-2</v>
      </c>
      <c r="V128">
        <v>-1.5081535093486309E-2</v>
      </c>
      <c r="W128">
        <v>-1.2093553086742759E-3</v>
      </c>
      <c r="X128">
        <v>1.8819868564605713E-2</v>
      </c>
      <c r="Y128">
        <v>259</v>
      </c>
      <c r="Z128">
        <v>6.1395090073347092E-2</v>
      </c>
      <c r="AA128">
        <v>1</v>
      </c>
    </row>
    <row r="129" spans="1:27" x14ac:dyDescent="0.25">
      <c r="A129" t="s">
        <v>22</v>
      </c>
      <c r="B129" t="s">
        <v>22</v>
      </c>
      <c r="C129" t="s">
        <v>87</v>
      </c>
      <c r="D129">
        <v>8</v>
      </c>
      <c r="E129">
        <v>12</v>
      </c>
      <c r="F129">
        <v>12</v>
      </c>
      <c r="G129">
        <v>253</v>
      </c>
      <c r="H129">
        <v>5.3845376968383789</v>
      </c>
      <c r="I129">
        <v>5.0608064457774162</v>
      </c>
      <c r="J129">
        <v>0.32373139262199402</v>
      </c>
      <c r="K129">
        <v>62.370445251464844</v>
      </c>
      <c r="L129">
        <v>-7.6449491083621979E-2</v>
      </c>
      <c r="M129">
        <v>0.15998062491416931</v>
      </c>
      <c r="N129">
        <v>0.32373139262199402</v>
      </c>
      <c r="O129">
        <v>0.48748216032981873</v>
      </c>
      <c r="P129">
        <v>0.72391229867935181</v>
      </c>
      <c r="Q129">
        <v>0.44871148467063904</v>
      </c>
      <c r="R129">
        <v>0.42173385620117188</v>
      </c>
      <c r="S129">
        <v>2.6977615430951118E-2</v>
      </c>
      <c r="T129">
        <v>-6.3707907684147358E-3</v>
      </c>
      <c r="U129">
        <v>1.3331718742847443E-2</v>
      </c>
      <c r="V129">
        <v>2.6977615430951118E-2</v>
      </c>
      <c r="W129">
        <v>4.0623512119054794E-2</v>
      </c>
      <c r="X129">
        <v>6.0326024889945984E-2</v>
      </c>
      <c r="Y129">
        <v>259</v>
      </c>
      <c r="Z129">
        <v>6.1395090073347092E-2</v>
      </c>
      <c r="AA129">
        <v>1</v>
      </c>
    </row>
    <row r="130" spans="1:27" x14ac:dyDescent="0.25">
      <c r="A130" t="s">
        <v>22</v>
      </c>
      <c r="B130" t="s">
        <v>22</v>
      </c>
      <c r="C130" t="s">
        <v>87</v>
      </c>
      <c r="D130">
        <v>9</v>
      </c>
      <c r="E130">
        <v>12</v>
      </c>
      <c r="F130">
        <v>12</v>
      </c>
      <c r="G130">
        <v>253</v>
      </c>
      <c r="H130">
        <v>5.8104848861694336</v>
      </c>
      <c r="I130">
        <v>5.7363791055977345</v>
      </c>
      <c r="J130">
        <v>7.4105545878410339E-2</v>
      </c>
      <c r="K130">
        <v>64.553390502929688</v>
      </c>
      <c r="L130">
        <v>-0.32566598057746887</v>
      </c>
      <c r="M130">
        <v>-8.9477725327014923E-2</v>
      </c>
      <c r="N130">
        <v>7.4105545878410339E-2</v>
      </c>
      <c r="O130">
        <v>0.237688809633255</v>
      </c>
      <c r="P130">
        <v>0.47387707233428955</v>
      </c>
      <c r="Q130">
        <v>0.48420706391334534</v>
      </c>
      <c r="R130">
        <v>0.47803160548210144</v>
      </c>
      <c r="S130">
        <v>6.1754621565341949E-3</v>
      </c>
      <c r="T130">
        <v>-2.7138831093907356E-2</v>
      </c>
      <c r="U130">
        <v>-7.456477265805006E-3</v>
      </c>
      <c r="V130">
        <v>6.1754621565341949E-3</v>
      </c>
      <c r="W130">
        <v>1.9807400181889534E-2</v>
      </c>
      <c r="X130">
        <v>3.9489757269620895E-2</v>
      </c>
      <c r="Y130">
        <v>259</v>
      </c>
      <c r="Z130">
        <v>6.1395090073347092E-2</v>
      </c>
      <c r="AA130">
        <v>1</v>
      </c>
    </row>
    <row r="131" spans="1:27" x14ac:dyDescent="0.25">
      <c r="A131" t="s">
        <v>22</v>
      </c>
      <c r="B131" t="s">
        <v>22</v>
      </c>
      <c r="C131" t="s">
        <v>87</v>
      </c>
      <c r="D131">
        <v>10</v>
      </c>
      <c r="E131">
        <v>12</v>
      </c>
      <c r="F131">
        <v>12</v>
      </c>
      <c r="G131">
        <v>253</v>
      </c>
      <c r="H131">
        <v>6.2602272033691406</v>
      </c>
      <c r="I131">
        <v>6.0390567928552628</v>
      </c>
      <c r="J131">
        <v>0.22117064893245697</v>
      </c>
      <c r="K131">
        <v>67.333831787109375</v>
      </c>
      <c r="L131">
        <v>-0.17753013968467712</v>
      </c>
      <c r="M131">
        <v>5.8025520294904709E-2</v>
      </c>
      <c r="N131">
        <v>0.22117064893245697</v>
      </c>
      <c r="O131">
        <v>0.38431578874588013</v>
      </c>
      <c r="P131">
        <v>0.61987143754959106</v>
      </c>
      <c r="Q131">
        <v>0.52168560028076172</v>
      </c>
      <c r="R131">
        <v>0.50325471162796021</v>
      </c>
      <c r="S131">
        <v>1.8430886790156364E-2</v>
      </c>
      <c r="T131">
        <v>-1.4794178307056427E-2</v>
      </c>
      <c r="U131">
        <v>4.8354598693549633E-3</v>
      </c>
      <c r="V131">
        <v>1.8430886790156364E-2</v>
      </c>
      <c r="W131">
        <v>3.2026316970586777E-2</v>
      </c>
      <c r="X131">
        <v>5.1655951887369156E-2</v>
      </c>
      <c r="Y131">
        <v>259</v>
      </c>
      <c r="Z131">
        <v>6.1395090073347092E-2</v>
      </c>
      <c r="AA131">
        <v>1</v>
      </c>
    </row>
    <row r="132" spans="1:27" x14ac:dyDescent="0.25">
      <c r="A132" t="s">
        <v>22</v>
      </c>
      <c r="B132" t="s">
        <v>22</v>
      </c>
      <c r="C132" t="s">
        <v>87</v>
      </c>
      <c r="D132">
        <v>11</v>
      </c>
      <c r="E132">
        <v>12</v>
      </c>
      <c r="F132">
        <v>12</v>
      </c>
      <c r="G132">
        <v>253</v>
      </c>
      <c r="H132">
        <v>6.3739523887634277</v>
      </c>
      <c r="I132">
        <v>5.8269893042743206</v>
      </c>
      <c r="J132">
        <v>0.54696309566497803</v>
      </c>
      <c r="K132">
        <v>69.700180053710938</v>
      </c>
      <c r="L132">
        <v>0.14814379811286926</v>
      </c>
      <c r="M132">
        <v>0.38376948237419128</v>
      </c>
      <c r="N132">
        <v>0.54696309566497803</v>
      </c>
      <c r="O132">
        <v>0.71015673875808716</v>
      </c>
      <c r="P132">
        <v>0.9457823634147644</v>
      </c>
      <c r="Q132">
        <v>0.53116267919540405</v>
      </c>
      <c r="R132">
        <v>0.48558244109153748</v>
      </c>
      <c r="S132">
        <v>4.5580256730318069E-2</v>
      </c>
      <c r="T132">
        <v>1.234531681984663E-2</v>
      </c>
      <c r="U132">
        <v>3.1980790197849274E-2</v>
      </c>
      <c r="V132">
        <v>4.5580256730318069E-2</v>
      </c>
      <c r="W132">
        <v>5.9179726988077164E-2</v>
      </c>
      <c r="X132">
        <v>7.8815199434757233E-2</v>
      </c>
      <c r="Y132">
        <v>259</v>
      </c>
      <c r="Z132">
        <v>6.1395090073347092E-2</v>
      </c>
      <c r="AA132">
        <v>1</v>
      </c>
    </row>
    <row r="133" spans="1:27" x14ac:dyDescent="0.25">
      <c r="A133" t="s">
        <v>22</v>
      </c>
      <c r="B133" t="s">
        <v>22</v>
      </c>
      <c r="C133" t="s">
        <v>87</v>
      </c>
      <c r="D133">
        <v>12</v>
      </c>
      <c r="E133">
        <v>12</v>
      </c>
      <c r="F133">
        <v>12</v>
      </c>
      <c r="G133">
        <v>253</v>
      </c>
      <c r="H133">
        <v>6.0991134643554687</v>
      </c>
      <c r="I133">
        <v>6.3614815771579742</v>
      </c>
      <c r="J133">
        <v>-0.26236835122108459</v>
      </c>
      <c r="K133">
        <v>74.272186279296875</v>
      </c>
      <c r="L133">
        <v>-0.66206413507461548</v>
      </c>
      <c r="M133">
        <v>-0.42592063546180725</v>
      </c>
      <c r="N133">
        <v>-0.26236835122108459</v>
      </c>
      <c r="O133">
        <v>-9.8816074430942535E-2</v>
      </c>
      <c r="P133">
        <v>0.13732744753360748</v>
      </c>
      <c r="Q133">
        <v>0.50825947523117065</v>
      </c>
      <c r="R133">
        <v>0.53012347221374512</v>
      </c>
      <c r="S133">
        <v>-2.1864028647542E-2</v>
      </c>
      <c r="T133">
        <v>-5.5172011256217957E-2</v>
      </c>
      <c r="U133">
        <v>-3.5493385046720505E-2</v>
      </c>
      <c r="V133">
        <v>-2.1864028647542E-2</v>
      </c>
      <c r="W133">
        <v>-8.2346731796860695E-3</v>
      </c>
      <c r="X133">
        <v>1.1443953961133957E-2</v>
      </c>
      <c r="Y133">
        <v>259</v>
      </c>
      <c r="Z133">
        <v>6.1395090073347092E-2</v>
      </c>
      <c r="AA133">
        <v>1</v>
      </c>
    </row>
    <row r="134" spans="1:27" x14ac:dyDescent="0.25">
      <c r="A134" t="s">
        <v>22</v>
      </c>
      <c r="B134" t="s">
        <v>22</v>
      </c>
      <c r="C134" t="s">
        <v>87</v>
      </c>
      <c r="D134">
        <v>13</v>
      </c>
      <c r="E134">
        <v>12</v>
      </c>
      <c r="F134">
        <v>12</v>
      </c>
      <c r="G134">
        <v>253</v>
      </c>
      <c r="H134">
        <v>6.0114216804504395</v>
      </c>
      <c r="I134">
        <v>5.9005840420722961</v>
      </c>
      <c r="J134">
        <v>0.11083744466304779</v>
      </c>
      <c r="K134">
        <v>76.391403198242188</v>
      </c>
      <c r="L134">
        <v>-0.28930646181106567</v>
      </c>
      <c r="M134">
        <v>-5.289820209145546E-2</v>
      </c>
      <c r="N134">
        <v>0.11083744466304779</v>
      </c>
      <c r="O134">
        <v>0.27457308769226074</v>
      </c>
      <c r="P134">
        <v>0.51098138093948364</v>
      </c>
      <c r="Q134">
        <v>0.50095182657241821</v>
      </c>
      <c r="R134">
        <v>0.49171534180641174</v>
      </c>
      <c r="S134">
        <v>9.2364540323615074E-3</v>
      </c>
      <c r="T134">
        <v>-2.4108871817588806E-2</v>
      </c>
      <c r="U134">
        <v>-4.4081835076212883E-3</v>
      </c>
      <c r="V134">
        <v>9.2364540323615074E-3</v>
      </c>
      <c r="W134">
        <v>2.2881090641021729E-2</v>
      </c>
      <c r="X134">
        <v>4.258178174495697E-2</v>
      </c>
      <c r="Y134">
        <v>259</v>
      </c>
      <c r="Z134">
        <v>6.1395090073347092E-2</v>
      </c>
      <c r="AA134">
        <v>1</v>
      </c>
    </row>
    <row r="135" spans="1:27" x14ac:dyDescent="0.25">
      <c r="A135" t="s">
        <v>22</v>
      </c>
      <c r="B135" t="s">
        <v>22</v>
      </c>
      <c r="C135" t="s">
        <v>87</v>
      </c>
      <c r="D135">
        <v>14</v>
      </c>
      <c r="E135">
        <v>12</v>
      </c>
      <c r="F135">
        <v>12</v>
      </c>
      <c r="G135">
        <v>253</v>
      </c>
      <c r="H135">
        <v>6.4285869598388672</v>
      </c>
      <c r="I135">
        <v>5.4921268802136183</v>
      </c>
      <c r="J135">
        <v>0.93646007776260376</v>
      </c>
      <c r="K135">
        <v>75.416061401367188</v>
      </c>
      <c r="L135">
        <v>0.53708010911941528</v>
      </c>
      <c r="M135">
        <v>0.77303701639175415</v>
      </c>
      <c r="N135">
        <v>0.93646007776260376</v>
      </c>
      <c r="O135">
        <v>1.0998830795288086</v>
      </c>
      <c r="P135">
        <v>1.335840106010437</v>
      </c>
      <c r="Q135">
        <v>0.53571557998657227</v>
      </c>
      <c r="R135">
        <v>0.45767724514007568</v>
      </c>
      <c r="S135">
        <v>7.8038342297077179E-2</v>
      </c>
      <c r="T135">
        <v>4.4756677001714706E-2</v>
      </c>
      <c r="U135">
        <v>6.4419753849506378E-2</v>
      </c>
      <c r="V135">
        <v>7.8038342297077179E-2</v>
      </c>
      <c r="W135">
        <v>9.1656923294067383E-2</v>
      </c>
      <c r="X135">
        <v>0.11132001131772995</v>
      </c>
      <c r="Y135">
        <v>259</v>
      </c>
      <c r="Z135">
        <v>6.1395090073347092E-2</v>
      </c>
      <c r="AA135">
        <v>1</v>
      </c>
    </row>
    <row r="136" spans="1:27" x14ac:dyDescent="0.25">
      <c r="A136" t="s">
        <v>22</v>
      </c>
      <c r="B136" t="s">
        <v>22</v>
      </c>
      <c r="C136" t="s">
        <v>87</v>
      </c>
      <c r="D136">
        <v>15</v>
      </c>
      <c r="E136">
        <v>12</v>
      </c>
      <c r="F136">
        <v>12</v>
      </c>
      <c r="G136">
        <v>253</v>
      </c>
      <c r="H136">
        <v>6.3304429054260254</v>
      </c>
      <c r="I136">
        <v>4.9915568423457444</v>
      </c>
      <c r="J136">
        <v>1.3388862609863281</v>
      </c>
      <c r="K136">
        <v>77.107246398925781</v>
      </c>
      <c r="L136">
        <v>0.93918061256408691</v>
      </c>
      <c r="M136">
        <v>1.1753299236297607</v>
      </c>
      <c r="N136">
        <v>1.3388862609863281</v>
      </c>
      <c r="O136">
        <v>1.5024425983428955</v>
      </c>
      <c r="P136">
        <v>1.7385919094085693</v>
      </c>
      <c r="Q136">
        <v>0.52753692865371704</v>
      </c>
      <c r="R136">
        <v>0.41596308350563049</v>
      </c>
      <c r="S136">
        <v>0.11157385259866714</v>
      </c>
      <c r="T136">
        <v>7.8265048563480377E-2</v>
      </c>
      <c r="U136">
        <v>9.7944162786006927E-2</v>
      </c>
      <c r="V136">
        <v>0.11157385259866714</v>
      </c>
      <c r="W136">
        <v>0.12520354986190796</v>
      </c>
      <c r="X136">
        <v>0.14488266408443451</v>
      </c>
      <c r="Y136">
        <v>259</v>
      </c>
      <c r="Z136">
        <v>6.1395090073347092E-2</v>
      </c>
      <c r="AA136">
        <v>1</v>
      </c>
    </row>
    <row r="137" spans="1:27" x14ac:dyDescent="0.25">
      <c r="A137" t="s">
        <v>22</v>
      </c>
      <c r="B137" t="s">
        <v>22</v>
      </c>
      <c r="C137" t="s">
        <v>87</v>
      </c>
      <c r="D137">
        <v>16</v>
      </c>
      <c r="E137">
        <v>12</v>
      </c>
      <c r="F137">
        <v>12</v>
      </c>
      <c r="G137">
        <v>253</v>
      </c>
      <c r="H137">
        <v>5.7059078216552734</v>
      </c>
      <c r="I137">
        <v>4.8951943214051425</v>
      </c>
      <c r="J137">
        <v>0.81071341037750244</v>
      </c>
      <c r="K137">
        <v>75.626884460449219</v>
      </c>
      <c r="L137">
        <v>0.41172167658805847</v>
      </c>
      <c r="M137">
        <v>0.64744919538497925</v>
      </c>
      <c r="N137">
        <v>0.81071341037750244</v>
      </c>
      <c r="O137">
        <v>0.97397762537002563</v>
      </c>
      <c r="P137">
        <v>1.209705114364624</v>
      </c>
      <c r="Q137">
        <v>0.47549232840538025</v>
      </c>
      <c r="R137">
        <v>0.40793284773826599</v>
      </c>
      <c r="S137">
        <v>6.755945086479187E-2</v>
      </c>
      <c r="T137">
        <v>3.4310139715671539E-2</v>
      </c>
      <c r="U137">
        <v>5.3954098373651505E-2</v>
      </c>
      <c r="V137">
        <v>6.755945086479187E-2</v>
      </c>
      <c r="W137">
        <v>8.1164799630641937E-2</v>
      </c>
      <c r="X137">
        <v>0.1008087620139122</v>
      </c>
      <c r="Y137">
        <v>259</v>
      </c>
      <c r="Z137">
        <v>6.1395090073347092E-2</v>
      </c>
      <c r="AA137">
        <v>1</v>
      </c>
    </row>
    <row r="138" spans="1:27" x14ac:dyDescent="0.25">
      <c r="A138" t="s">
        <v>22</v>
      </c>
      <c r="B138" t="s">
        <v>22</v>
      </c>
      <c r="C138" t="s">
        <v>87</v>
      </c>
      <c r="D138">
        <v>17</v>
      </c>
      <c r="E138">
        <v>12</v>
      </c>
      <c r="F138">
        <v>12</v>
      </c>
      <c r="G138">
        <v>253</v>
      </c>
      <c r="H138">
        <v>4.9272289276123047</v>
      </c>
      <c r="I138">
        <v>4.198609409853816</v>
      </c>
      <c r="J138">
        <v>0.72861975431442261</v>
      </c>
      <c r="K138">
        <v>71.870124816894531</v>
      </c>
      <c r="L138">
        <v>0.33009400963783264</v>
      </c>
      <c r="M138">
        <v>0.56554627418518066</v>
      </c>
      <c r="N138">
        <v>0.72861975431442261</v>
      </c>
      <c r="O138">
        <v>0.89169323444366455</v>
      </c>
      <c r="P138">
        <v>1.127145528793335</v>
      </c>
      <c r="Q138">
        <v>0.41060242056846619</v>
      </c>
      <c r="R138">
        <v>0.34988412261009216</v>
      </c>
      <c r="S138">
        <v>6.0718312859535217E-2</v>
      </c>
      <c r="T138">
        <v>2.7507834136486053E-2</v>
      </c>
      <c r="U138">
        <v>4.7128856182098389E-2</v>
      </c>
      <c r="V138">
        <v>6.0718312859535217E-2</v>
      </c>
      <c r="W138">
        <v>7.4307769536972046E-2</v>
      </c>
      <c r="X138">
        <v>9.3928791582584381E-2</v>
      </c>
      <c r="Y138">
        <v>259</v>
      </c>
      <c r="Z138">
        <v>6.1395090073347092E-2</v>
      </c>
      <c r="AA138">
        <v>1</v>
      </c>
    </row>
    <row r="139" spans="1:27" x14ac:dyDescent="0.25">
      <c r="A139" t="s">
        <v>22</v>
      </c>
      <c r="B139" t="s">
        <v>22</v>
      </c>
      <c r="C139" t="s">
        <v>87</v>
      </c>
      <c r="D139">
        <v>18</v>
      </c>
      <c r="E139">
        <v>12</v>
      </c>
      <c r="F139">
        <v>12</v>
      </c>
      <c r="G139">
        <v>253</v>
      </c>
      <c r="H139">
        <v>4.4829049110412598</v>
      </c>
      <c r="I139">
        <v>4.1193519006483257</v>
      </c>
      <c r="J139">
        <v>0.36355277895927429</v>
      </c>
      <c r="K139">
        <v>69.969093322753906</v>
      </c>
      <c r="L139">
        <v>-3.5614188760519028E-2</v>
      </c>
      <c r="M139">
        <v>0.20021688938140869</v>
      </c>
      <c r="N139">
        <v>0.36355277895927429</v>
      </c>
      <c r="O139">
        <v>0.52688866853713989</v>
      </c>
      <c r="P139">
        <v>0.76271975040435791</v>
      </c>
      <c r="Q139">
        <v>0.37357541918754578</v>
      </c>
      <c r="R139">
        <v>0.34327933192253113</v>
      </c>
      <c r="S139">
        <v>3.0296064913272858E-2</v>
      </c>
      <c r="T139">
        <v>-2.9678491409868002E-3</v>
      </c>
      <c r="U139">
        <v>1.6684740781784058E-2</v>
      </c>
      <c r="V139">
        <v>3.0296064913272858E-2</v>
      </c>
      <c r="W139">
        <v>4.3907389044761658E-2</v>
      </c>
      <c r="X139">
        <v>6.3559979200363159E-2</v>
      </c>
      <c r="Y139">
        <v>259</v>
      </c>
      <c r="Z139">
        <v>6.1395090073347092E-2</v>
      </c>
      <c r="AA139">
        <v>1</v>
      </c>
    </row>
    <row r="140" spans="1:27" x14ac:dyDescent="0.25">
      <c r="A140" t="s">
        <v>22</v>
      </c>
      <c r="B140" t="s">
        <v>22</v>
      </c>
      <c r="C140" t="s">
        <v>87</v>
      </c>
      <c r="D140">
        <v>19</v>
      </c>
      <c r="E140">
        <v>12</v>
      </c>
      <c r="F140">
        <v>12</v>
      </c>
      <c r="G140">
        <v>253</v>
      </c>
      <c r="H140">
        <v>3.5240006446838379</v>
      </c>
      <c r="I140">
        <v>3.3361297291703522</v>
      </c>
      <c r="J140">
        <v>0.18787100911140442</v>
      </c>
      <c r="K140">
        <v>66.988662719726562</v>
      </c>
      <c r="L140">
        <v>-0.21156105399131775</v>
      </c>
      <c r="M140">
        <v>2.4426644667983055E-2</v>
      </c>
      <c r="N140">
        <v>0.18787100911140442</v>
      </c>
      <c r="O140">
        <v>0.35131537914276123</v>
      </c>
      <c r="P140">
        <v>0.58730310201644897</v>
      </c>
      <c r="Q140">
        <v>0.29366672039031982</v>
      </c>
      <c r="R140">
        <v>0.27801081538200378</v>
      </c>
      <c r="S140">
        <v>1.5655918046832085E-2</v>
      </c>
      <c r="T140">
        <v>-1.7630087211728096E-2</v>
      </c>
      <c r="U140">
        <v>2.0355537999421358E-3</v>
      </c>
      <c r="V140">
        <v>1.5655918046832085E-2</v>
      </c>
      <c r="W140">
        <v>2.9276281595230103E-2</v>
      </c>
      <c r="X140">
        <v>4.8941925168037415E-2</v>
      </c>
      <c r="Y140">
        <v>259</v>
      </c>
      <c r="Z140">
        <v>6.1395090073347092E-2</v>
      </c>
      <c r="AA140">
        <v>1</v>
      </c>
    </row>
    <row r="141" spans="1:27" x14ac:dyDescent="0.25">
      <c r="A141" t="s">
        <v>22</v>
      </c>
      <c r="B141" t="s">
        <v>22</v>
      </c>
      <c r="C141" t="s">
        <v>87</v>
      </c>
      <c r="D141">
        <v>20</v>
      </c>
      <c r="E141">
        <v>12</v>
      </c>
      <c r="F141">
        <v>12</v>
      </c>
      <c r="G141">
        <v>253</v>
      </c>
      <c r="H141">
        <v>3.3017735481262207</v>
      </c>
      <c r="I141">
        <v>3.1043223128654063</v>
      </c>
      <c r="J141">
        <v>0.1974511444568634</v>
      </c>
      <c r="K141">
        <v>62.924907684326172</v>
      </c>
      <c r="L141">
        <v>-0.20121560990810394</v>
      </c>
      <c r="M141">
        <v>3.4319940954446793E-2</v>
      </c>
      <c r="N141">
        <v>0.1974511444568634</v>
      </c>
      <c r="O141">
        <v>0.36058235168457031</v>
      </c>
      <c r="P141">
        <v>0.59611791372299194</v>
      </c>
      <c r="Q141">
        <v>0.27514779567718506</v>
      </c>
      <c r="R141">
        <v>0.25869351625442505</v>
      </c>
      <c r="S141">
        <v>1.6454262658953667E-2</v>
      </c>
      <c r="T141">
        <v>-1.6767967492341995E-2</v>
      </c>
      <c r="U141">
        <v>2.8599950019270182E-3</v>
      </c>
      <c r="V141">
        <v>1.6454262658953667E-2</v>
      </c>
      <c r="W141">
        <v>3.004852868616581E-2</v>
      </c>
      <c r="X141">
        <v>4.9676492810249329E-2</v>
      </c>
      <c r="Y141">
        <v>259</v>
      </c>
      <c r="Z141">
        <v>6.1395090073347092E-2</v>
      </c>
      <c r="AA141">
        <v>1</v>
      </c>
    </row>
    <row r="142" spans="1:27" x14ac:dyDescent="0.25">
      <c r="A142" t="s">
        <v>22</v>
      </c>
      <c r="B142" t="s">
        <v>22</v>
      </c>
      <c r="C142" t="s">
        <v>87</v>
      </c>
      <c r="D142">
        <v>21</v>
      </c>
      <c r="E142">
        <v>12</v>
      </c>
      <c r="F142">
        <v>12</v>
      </c>
      <c r="G142">
        <v>253</v>
      </c>
      <c r="H142">
        <v>3.1059732437133789</v>
      </c>
      <c r="I142">
        <v>3.0800648033618927</v>
      </c>
      <c r="J142">
        <v>2.5908369570970535E-2</v>
      </c>
      <c r="K142">
        <v>60.577285766601563</v>
      </c>
      <c r="L142">
        <v>-0.37256708741188049</v>
      </c>
      <c r="M142">
        <v>-0.1371445506811142</v>
      </c>
      <c r="N142">
        <v>2.5908369570970535E-2</v>
      </c>
      <c r="O142">
        <v>0.18896129727363586</v>
      </c>
      <c r="P142">
        <v>0.42438381910324097</v>
      </c>
      <c r="Q142">
        <v>0.25883111357688904</v>
      </c>
      <c r="R142">
        <v>0.25667205452919006</v>
      </c>
      <c r="S142">
        <v>2.1590308751910925E-3</v>
      </c>
      <c r="T142">
        <v>-3.1047256663441658E-2</v>
      </c>
      <c r="U142">
        <v>-1.1428712867200375E-2</v>
      </c>
      <c r="V142">
        <v>2.1590308751910925E-3</v>
      </c>
      <c r="W142">
        <v>1.5746774151921272E-2</v>
      </c>
      <c r="X142">
        <v>3.5365317016839981E-2</v>
      </c>
      <c r="Y142">
        <v>259</v>
      </c>
      <c r="Z142">
        <v>6.1395090073347092E-2</v>
      </c>
      <c r="AA142">
        <v>1</v>
      </c>
    </row>
    <row r="143" spans="1:27" x14ac:dyDescent="0.25">
      <c r="A143" t="s">
        <v>22</v>
      </c>
      <c r="B143" t="s">
        <v>22</v>
      </c>
      <c r="C143" t="s">
        <v>87</v>
      </c>
      <c r="D143">
        <v>22</v>
      </c>
      <c r="E143">
        <v>12</v>
      </c>
      <c r="F143">
        <v>12</v>
      </c>
      <c r="G143">
        <v>253</v>
      </c>
      <c r="H143">
        <v>3.277137279510498</v>
      </c>
      <c r="I143">
        <v>3.0517946947365999</v>
      </c>
      <c r="J143">
        <v>0.22534264624118805</v>
      </c>
      <c r="K143">
        <v>59.344078063964844</v>
      </c>
      <c r="L143">
        <v>-0.17363965511322021</v>
      </c>
      <c r="M143">
        <v>6.208232045173645E-2</v>
      </c>
      <c r="N143">
        <v>0.22534264624118805</v>
      </c>
      <c r="O143">
        <v>0.38860297203063965</v>
      </c>
      <c r="P143">
        <v>0.6243249773979187</v>
      </c>
      <c r="Q143">
        <v>0.2730947732925415</v>
      </c>
      <c r="R143">
        <v>0.25431621074676514</v>
      </c>
      <c r="S143">
        <v>1.8778553232550621E-2</v>
      </c>
      <c r="T143">
        <v>-1.446997094899416E-2</v>
      </c>
      <c r="U143">
        <v>5.1735267043113708E-3</v>
      </c>
      <c r="V143">
        <v>1.8778553232550621E-2</v>
      </c>
      <c r="W143">
        <v>3.2383579760789871E-2</v>
      </c>
      <c r="X143">
        <v>5.2027080208063126E-2</v>
      </c>
      <c r="Y143">
        <v>259</v>
      </c>
      <c r="Z143">
        <v>6.1395090073347092E-2</v>
      </c>
      <c r="AA143">
        <v>1</v>
      </c>
    </row>
    <row r="144" spans="1:27" x14ac:dyDescent="0.25">
      <c r="A144" t="s">
        <v>22</v>
      </c>
      <c r="B144" t="s">
        <v>22</v>
      </c>
      <c r="C144" t="s">
        <v>87</v>
      </c>
      <c r="D144">
        <v>23</v>
      </c>
      <c r="E144">
        <v>12</v>
      </c>
      <c r="F144">
        <v>12</v>
      </c>
      <c r="G144">
        <v>253</v>
      </c>
      <c r="H144">
        <v>3.2099273204803467</v>
      </c>
      <c r="I144">
        <v>3.0391547037288547</v>
      </c>
      <c r="J144">
        <v>0.17077258229255676</v>
      </c>
      <c r="K144">
        <v>59.087947845458984</v>
      </c>
      <c r="L144">
        <v>-0.22904592752456665</v>
      </c>
      <c r="M144">
        <v>7.1700899861752987E-3</v>
      </c>
      <c r="N144">
        <v>0.17077258229255676</v>
      </c>
      <c r="O144">
        <v>0.33437508344650269</v>
      </c>
      <c r="P144">
        <v>0.57059109210968018</v>
      </c>
      <c r="Q144">
        <v>0.26749393343925476</v>
      </c>
      <c r="R144">
        <v>0.25326287746429443</v>
      </c>
      <c r="S144">
        <v>1.423104852437973E-2</v>
      </c>
      <c r="T144">
        <v>-1.9087160006165504E-2</v>
      </c>
      <c r="U144">
        <v>5.975075182504952E-4</v>
      </c>
      <c r="V144">
        <v>1.423104852437973E-2</v>
      </c>
      <c r="W144">
        <v>2.7864590287208557E-2</v>
      </c>
      <c r="X144">
        <v>4.7549258917570114E-2</v>
      </c>
      <c r="Y144">
        <v>259</v>
      </c>
      <c r="Z144">
        <v>6.1395090073347092E-2</v>
      </c>
      <c r="AA144">
        <v>1</v>
      </c>
    </row>
    <row r="145" spans="1:27" x14ac:dyDescent="0.25">
      <c r="A145" t="s">
        <v>22</v>
      </c>
      <c r="B145" t="s">
        <v>22</v>
      </c>
      <c r="C145" t="s">
        <v>87</v>
      </c>
      <c r="D145">
        <v>24</v>
      </c>
      <c r="E145">
        <v>12</v>
      </c>
      <c r="F145">
        <v>12</v>
      </c>
      <c r="G145">
        <v>253</v>
      </c>
      <c r="H145">
        <v>3.0588736534118652</v>
      </c>
      <c r="I145">
        <v>2.9924997827038169</v>
      </c>
      <c r="J145">
        <v>6.6373966634273529E-2</v>
      </c>
      <c r="K145">
        <v>58.922569274902344</v>
      </c>
      <c r="L145">
        <v>-0.33385202288627625</v>
      </c>
      <c r="M145">
        <v>-9.7395263612270355E-2</v>
      </c>
      <c r="N145">
        <v>6.6373966634273529E-2</v>
      </c>
      <c r="O145">
        <v>0.23014320433139801</v>
      </c>
      <c r="P145">
        <v>0.4665999710559845</v>
      </c>
      <c r="Q145">
        <v>0.25490614771842957</v>
      </c>
      <c r="R145">
        <v>0.24937498569488525</v>
      </c>
      <c r="S145">
        <v>5.5311638861894608E-3</v>
      </c>
      <c r="T145">
        <v>-2.7821002528071404E-2</v>
      </c>
      <c r="U145">
        <v>-8.1162722781300545E-3</v>
      </c>
      <c r="V145">
        <v>5.5311638861894608E-3</v>
      </c>
      <c r="W145">
        <v>1.9178600981831551E-2</v>
      </c>
      <c r="X145">
        <v>3.8883332163095474E-2</v>
      </c>
      <c r="Y145">
        <v>259</v>
      </c>
      <c r="Z145">
        <v>6.1395090073347092E-2</v>
      </c>
      <c r="AA145">
        <v>1</v>
      </c>
    </row>
    <row r="146" spans="1:27" x14ac:dyDescent="0.25">
      <c r="A146" t="s">
        <v>22</v>
      </c>
      <c r="B146" t="s">
        <v>22</v>
      </c>
      <c r="C146" t="s">
        <v>88</v>
      </c>
      <c r="D146">
        <v>1</v>
      </c>
      <c r="E146">
        <v>8</v>
      </c>
      <c r="F146">
        <v>8</v>
      </c>
      <c r="G146">
        <v>250</v>
      </c>
      <c r="H146">
        <v>0.81735283136367798</v>
      </c>
      <c r="I146">
        <v>0.86291750334203243</v>
      </c>
      <c r="J146">
        <v>-4.5564662665128708E-2</v>
      </c>
      <c r="K146">
        <v>59.764663696289063</v>
      </c>
      <c r="L146">
        <v>-0.1231754943728447</v>
      </c>
      <c r="M146">
        <v>-7.7322386205196381E-2</v>
      </c>
      <c r="N146">
        <v>-4.5564662665128708E-2</v>
      </c>
      <c r="O146">
        <v>-1.3806940987706184E-2</v>
      </c>
      <c r="P146">
        <v>3.2046165317296982E-2</v>
      </c>
      <c r="Q146">
        <v>0.10216910392045975</v>
      </c>
      <c r="R146">
        <v>0.10786468535661697</v>
      </c>
      <c r="S146">
        <v>-5.6955828331410885E-3</v>
      </c>
      <c r="T146">
        <v>-1.5396936796605587E-2</v>
      </c>
      <c r="U146">
        <v>-9.6652982756495476E-3</v>
      </c>
      <c r="V146">
        <v>-5.6955828331410885E-3</v>
      </c>
      <c r="W146">
        <v>-1.725867623463273E-3</v>
      </c>
      <c r="X146">
        <v>4.0057706646621227E-3</v>
      </c>
      <c r="Y146">
        <v>259</v>
      </c>
      <c r="Z146">
        <v>6.1395090073347092E-2</v>
      </c>
      <c r="AA146">
        <v>1</v>
      </c>
    </row>
    <row r="147" spans="1:27" x14ac:dyDescent="0.25">
      <c r="A147" t="s">
        <v>22</v>
      </c>
      <c r="B147" t="s">
        <v>22</v>
      </c>
      <c r="C147" t="s">
        <v>88</v>
      </c>
      <c r="D147">
        <v>2</v>
      </c>
      <c r="E147">
        <v>8</v>
      </c>
      <c r="F147">
        <v>8</v>
      </c>
      <c r="G147">
        <v>250</v>
      </c>
      <c r="H147">
        <v>0.79030048847198486</v>
      </c>
      <c r="I147">
        <v>0.81141750514507294</v>
      </c>
      <c r="J147">
        <v>-2.1117039024829865E-2</v>
      </c>
      <c r="K147">
        <v>59.774238586425781</v>
      </c>
      <c r="L147">
        <v>-9.8709985613822937E-2</v>
      </c>
      <c r="M147">
        <v>-5.2867446094751358E-2</v>
      </c>
      <c r="N147">
        <v>-2.1117039024829865E-2</v>
      </c>
      <c r="O147">
        <v>1.0633367113769054E-2</v>
      </c>
      <c r="P147">
        <v>5.6475911289453506E-2</v>
      </c>
      <c r="Q147">
        <v>9.8787561058998108E-2</v>
      </c>
      <c r="R147">
        <v>0.10142719000577927</v>
      </c>
      <c r="S147">
        <v>-2.6396298781037331E-3</v>
      </c>
      <c r="T147">
        <v>-1.2338748201727867E-2</v>
      </c>
      <c r="U147">
        <v>-6.6084307618439198E-3</v>
      </c>
      <c r="V147">
        <v>-2.6396298781037331E-3</v>
      </c>
      <c r="W147">
        <v>1.3291708892211318E-3</v>
      </c>
      <c r="X147">
        <v>7.0594889111816883E-3</v>
      </c>
      <c r="Y147">
        <v>259</v>
      </c>
      <c r="Z147">
        <v>6.1395090073347092E-2</v>
      </c>
      <c r="AA147">
        <v>1</v>
      </c>
    </row>
    <row r="148" spans="1:27" x14ac:dyDescent="0.25">
      <c r="A148" t="s">
        <v>22</v>
      </c>
      <c r="B148" t="s">
        <v>22</v>
      </c>
      <c r="C148" t="s">
        <v>88</v>
      </c>
      <c r="D148">
        <v>3</v>
      </c>
      <c r="E148">
        <v>8</v>
      </c>
      <c r="F148">
        <v>8</v>
      </c>
      <c r="G148">
        <v>250</v>
      </c>
      <c r="H148">
        <v>0.77487218379974365</v>
      </c>
      <c r="I148">
        <v>0.80597751215100288</v>
      </c>
      <c r="J148">
        <v>-3.1105300411581993E-2</v>
      </c>
      <c r="K148">
        <v>58.336799621582031</v>
      </c>
      <c r="L148">
        <v>-0.1086568608880043</v>
      </c>
      <c r="M148">
        <v>-6.283877044916153E-2</v>
      </c>
      <c r="N148">
        <v>-3.1105300411581993E-2</v>
      </c>
      <c r="O148">
        <v>6.2816834542900324E-4</v>
      </c>
      <c r="P148">
        <v>4.6446256339550018E-2</v>
      </c>
      <c r="Q148">
        <v>9.6859022974967957E-2</v>
      </c>
      <c r="R148">
        <v>0.10074719041585922</v>
      </c>
      <c r="S148">
        <v>-3.8881625514477491E-3</v>
      </c>
      <c r="T148">
        <v>-1.3582107611000538E-2</v>
      </c>
      <c r="U148">
        <v>-7.8548463061451912E-3</v>
      </c>
      <c r="V148">
        <v>-3.8881625514477491E-3</v>
      </c>
      <c r="W148">
        <v>7.8521043178625405E-5</v>
      </c>
      <c r="X148">
        <v>5.8057820424437523E-3</v>
      </c>
      <c r="Y148">
        <v>259</v>
      </c>
      <c r="Z148">
        <v>6.1395090073347092E-2</v>
      </c>
      <c r="AA148">
        <v>1</v>
      </c>
    </row>
    <row r="149" spans="1:27" x14ac:dyDescent="0.25">
      <c r="A149" t="s">
        <v>22</v>
      </c>
      <c r="B149" t="s">
        <v>22</v>
      </c>
      <c r="C149" t="s">
        <v>88</v>
      </c>
      <c r="D149">
        <v>4</v>
      </c>
      <c r="E149">
        <v>8</v>
      </c>
      <c r="F149">
        <v>8</v>
      </c>
      <c r="G149">
        <v>250</v>
      </c>
      <c r="H149">
        <v>0.80098879337310791</v>
      </c>
      <c r="I149">
        <v>0.80068500619381666</v>
      </c>
      <c r="J149">
        <v>3.0379064264707267E-4</v>
      </c>
      <c r="K149">
        <v>57.644161224365234</v>
      </c>
      <c r="L149">
        <v>-7.7237389981746674E-2</v>
      </c>
      <c r="M149">
        <v>-3.1425431370735168E-2</v>
      </c>
      <c r="N149">
        <v>3.0379064264707267E-4</v>
      </c>
      <c r="O149">
        <v>3.2033011317253113E-2</v>
      </c>
      <c r="P149">
        <v>7.7844969928264618E-2</v>
      </c>
      <c r="Q149">
        <v>0.10012359917163849</v>
      </c>
      <c r="R149">
        <v>0.10008562356233597</v>
      </c>
      <c r="S149">
        <v>3.7973830330884084E-5</v>
      </c>
      <c r="T149">
        <v>-9.6546737477183342E-3</v>
      </c>
      <c r="U149">
        <v>-3.9281789213418961E-3</v>
      </c>
      <c r="V149">
        <v>3.7973830330884084E-5</v>
      </c>
      <c r="W149">
        <v>4.0041264146566391E-3</v>
      </c>
      <c r="X149">
        <v>9.7306212410330772E-3</v>
      </c>
      <c r="Y149">
        <v>259</v>
      </c>
      <c r="Z149">
        <v>6.1395090073347092E-2</v>
      </c>
      <c r="AA149">
        <v>1</v>
      </c>
    </row>
    <row r="150" spans="1:27" x14ac:dyDescent="0.25">
      <c r="A150" t="s">
        <v>22</v>
      </c>
      <c r="B150" t="s">
        <v>22</v>
      </c>
      <c r="C150" t="s">
        <v>88</v>
      </c>
      <c r="D150">
        <v>5</v>
      </c>
      <c r="E150">
        <v>8</v>
      </c>
      <c r="F150">
        <v>8</v>
      </c>
      <c r="G150">
        <v>250</v>
      </c>
      <c r="H150">
        <v>0.84864985942840576</v>
      </c>
      <c r="I150">
        <v>0.83926999662071466</v>
      </c>
      <c r="J150">
        <v>9.3798870220780373E-3</v>
      </c>
      <c r="K150">
        <v>57.597446441650391</v>
      </c>
      <c r="L150">
        <v>-6.8164259195327759E-2</v>
      </c>
      <c r="M150">
        <v>-2.2350547835230827E-2</v>
      </c>
      <c r="N150">
        <v>9.3798870220780373E-3</v>
      </c>
      <c r="O150">
        <v>4.1110321879386902E-2</v>
      </c>
      <c r="P150">
        <v>8.6924031376838684E-2</v>
      </c>
      <c r="Q150">
        <v>0.10608123242855072</v>
      </c>
      <c r="R150">
        <v>0.10490874946117401</v>
      </c>
      <c r="S150">
        <v>1.1724858777597547E-3</v>
      </c>
      <c r="T150">
        <v>-8.5205323994159698E-3</v>
      </c>
      <c r="U150">
        <v>-2.7938184794038534E-3</v>
      </c>
      <c r="V150">
        <v>1.1724858777597547E-3</v>
      </c>
      <c r="W150">
        <v>5.1387902349233627E-3</v>
      </c>
      <c r="X150">
        <v>1.0865503922104836E-2</v>
      </c>
      <c r="Y150">
        <v>259</v>
      </c>
      <c r="Z150">
        <v>6.1395090073347092E-2</v>
      </c>
      <c r="AA150">
        <v>1</v>
      </c>
    </row>
    <row r="151" spans="1:27" x14ac:dyDescent="0.25">
      <c r="A151" t="s">
        <v>22</v>
      </c>
      <c r="B151" t="s">
        <v>22</v>
      </c>
      <c r="C151" t="s">
        <v>88</v>
      </c>
      <c r="D151">
        <v>6</v>
      </c>
      <c r="E151">
        <v>8</v>
      </c>
      <c r="F151">
        <v>8</v>
      </c>
      <c r="G151">
        <v>250</v>
      </c>
      <c r="H151">
        <v>1.2510172128677368</v>
      </c>
      <c r="I151">
        <v>1.2481646863743663</v>
      </c>
      <c r="J151">
        <v>2.8525199741125107E-3</v>
      </c>
      <c r="K151">
        <v>56.947444915771484</v>
      </c>
      <c r="L151">
        <v>-7.468114048242569E-2</v>
      </c>
      <c r="M151">
        <v>-2.88736242800951E-2</v>
      </c>
      <c r="N151">
        <v>2.8525199741125107E-3</v>
      </c>
      <c r="O151">
        <v>3.4578666090965271E-2</v>
      </c>
      <c r="P151">
        <v>8.0386176705360413E-2</v>
      </c>
      <c r="Q151">
        <v>0.1563771516084671</v>
      </c>
      <c r="R151">
        <v>0.15602058172225952</v>
      </c>
      <c r="S151">
        <v>3.5656499676406384E-4</v>
      </c>
      <c r="T151">
        <v>-9.3351425603032112E-3</v>
      </c>
      <c r="U151">
        <v>-3.6092030350118876E-3</v>
      </c>
      <c r="V151">
        <v>3.5656499676406384E-4</v>
      </c>
      <c r="W151">
        <v>4.3223332613706589E-3</v>
      </c>
      <c r="X151">
        <v>1.0048272088170052E-2</v>
      </c>
      <c r="Y151">
        <v>259</v>
      </c>
      <c r="Z151">
        <v>6.1395090073347092E-2</v>
      </c>
      <c r="AA151">
        <v>1</v>
      </c>
    </row>
    <row r="152" spans="1:27" x14ac:dyDescent="0.25">
      <c r="A152" t="s">
        <v>22</v>
      </c>
      <c r="B152" t="s">
        <v>22</v>
      </c>
      <c r="C152" t="s">
        <v>88</v>
      </c>
      <c r="D152">
        <v>7</v>
      </c>
      <c r="E152">
        <v>8</v>
      </c>
      <c r="F152">
        <v>8</v>
      </c>
      <c r="G152">
        <v>250</v>
      </c>
      <c r="H152">
        <v>1.5382771492004395</v>
      </c>
      <c r="I152">
        <v>1.5257495008409023</v>
      </c>
      <c r="J152">
        <v>1.2527652084827423E-2</v>
      </c>
      <c r="K152">
        <v>56.689971923828125</v>
      </c>
      <c r="L152">
        <v>-6.497221440076828E-2</v>
      </c>
      <c r="M152">
        <v>-1.9184663891792297E-2</v>
      </c>
      <c r="N152">
        <v>1.2527652084827423E-2</v>
      </c>
      <c r="O152">
        <v>4.4239968061447144E-2</v>
      </c>
      <c r="P152">
        <v>9.0027518570423126E-2</v>
      </c>
      <c r="Q152">
        <v>0.19228464365005493</v>
      </c>
      <c r="R152">
        <v>0.19071868062019348</v>
      </c>
      <c r="S152">
        <v>1.5659565106034279E-3</v>
      </c>
      <c r="T152">
        <v>-8.121526800096035E-3</v>
      </c>
      <c r="U152">
        <v>-2.3980829864740372E-3</v>
      </c>
      <c r="V152">
        <v>1.5659565106034279E-3</v>
      </c>
      <c r="W152">
        <v>5.5299960076808929E-3</v>
      </c>
      <c r="X152">
        <v>1.1253439821302891E-2</v>
      </c>
      <c r="Y152">
        <v>259</v>
      </c>
      <c r="Z152">
        <v>6.1395090073347092E-2</v>
      </c>
      <c r="AA152">
        <v>1</v>
      </c>
    </row>
    <row r="153" spans="1:27" x14ac:dyDescent="0.25">
      <c r="A153" t="s">
        <v>22</v>
      </c>
      <c r="B153" t="s">
        <v>22</v>
      </c>
      <c r="C153" t="s">
        <v>88</v>
      </c>
      <c r="D153">
        <v>8</v>
      </c>
      <c r="E153">
        <v>8</v>
      </c>
      <c r="F153">
        <v>8</v>
      </c>
      <c r="G153">
        <v>250</v>
      </c>
      <c r="H153">
        <v>1.8848128318786621</v>
      </c>
      <c r="I153">
        <v>1.8095396012067795</v>
      </c>
      <c r="J153">
        <v>7.5273208320140839E-2</v>
      </c>
      <c r="K153">
        <v>56.728786468505859</v>
      </c>
      <c r="L153">
        <v>-2.3170914500951767E-3</v>
      </c>
      <c r="M153">
        <v>4.3523885309696198E-2</v>
      </c>
      <c r="N153">
        <v>7.5273208320140839E-2</v>
      </c>
      <c r="O153">
        <v>0.10702253133058548</v>
      </c>
      <c r="P153">
        <v>0.15286350250244141</v>
      </c>
      <c r="Q153">
        <v>0.23560160398483276</v>
      </c>
      <c r="R153">
        <v>0.22619244456291199</v>
      </c>
      <c r="S153">
        <v>9.4091510400176048E-3</v>
      </c>
      <c r="T153">
        <v>-2.8963643126189709E-4</v>
      </c>
      <c r="U153">
        <v>5.4404856637120247E-3</v>
      </c>
      <c r="V153">
        <v>9.4091510400176048E-3</v>
      </c>
      <c r="W153">
        <v>1.3377816416323185E-2</v>
      </c>
      <c r="X153">
        <v>1.9107937812805176E-2</v>
      </c>
      <c r="Y153">
        <v>259</v>
      </c>
      <c r="Z153">
        <v>6.1395090073347092E-2</v>
      </c>
      <c r="AA153">
        <v>1</v>
      </c>
    </row>
    <row r="154" spans="1:27" x14ac:dyDescent="0.25">
      <c r="A154" t="s">
        <v>22</v>
      </c>
      <c r="B154" t="s">
        <v>22</v>
      </c>
      <c r="C154" t="s">
        <v>88</v>
      </c>
      <c r="D154">
        <v>9</v>
      </c>
      <c r="E154">
        <v>8</v>
      </c>
      <c r="F154">
        <v>8</v>
      </c>
      <c r="G154">
        <v>250</v>
      </c>
      <c r="H154">
        <v>2.2096230983734131</v>
      </c>
      <c r="I154">
        <v>2.1160094887018204</v>
      </c>
      <c r="J154">
        <v>9.3613617122173309E-2</v>
      </c>
      <c r="K154">
        <v>58.637977600097656</v>
      </c>
      <c r="L154">
        <v>1.5992838889360428E-2</v>
      </c>
      <c r="M154">
        <v>6.1851825565099716E-2</v>
      </c>
      <c r="N154">
        <v>9.3613617122173309E-2</v>
      </c>
      <c r="O154">
        <v>0.1253754049539566</v>
      </c>
      <c r="P154">
        <v>0.17123439908027649</v>
      </c>
      <c r="Q154">
        <v>0.27620288729667664</v>
      </c>
      <c r="R154">
        <v>0.2645011842250824</v>
      </c>
      <c r="S154">
        <v>1.1701702140271664E-2</v>
      </c>
      <c r="T154">
        <v>1.9991048611700535E-3</v>
      </c>
      <c r="U154">
        <v>7.7314781956374645E-3</v>
      </c>
      <c r="V154">
        <v>1.1701702140271664E-2</v>
      </c>
      <c r="W154">
        <v>1.5671925619244576E-2</v>
      </c>
      <c r="X154">
        <v>2.1404299885034561E-2</v>
      </c>
      <c r="Y154">
        <v>259</v>
      </c>
      <c r="Z154">
        <v>6.1395090073347092E-2</v>
      </c>
      <c r="AA154">
        <v>1</v>
      </c>
    </row>
    <row r="155" spans="1:27" x14ac:dyDescent="0.25">
      <c r="A155" t="s">
        <v>22</v>
      </c>
      <c r="B155" t="s">
        <v>22</v>
      </c>
      <c r="C155" t="s">
        <v>88</v>
      </c>
      <c r="D155">
        <v>10</v>
      </c>
      <c r="E155">
        <v>8</v>
      </c>
      <c r="F155">
        <v>8</v>
      </c>
      <c r="G155">
        <v>250</v>
      </c>
      <c r="H155">
        <v>2.37245774269104</v>
      </c>
      <c r="I155">
        <v>2.2831269949674606</v>
      </c>
      <c r="J155">
        <v>8.9330859482288361E-2</v>
      </c>
      <c r="K155">
        <v>61.879909515380859</v>
      </c>
      <c r="L155">
        <v>1.1541524901986122E-2</v>
      </c>
      <c r="M155">
        <v>5.7500094175338745E-2</v>
      </c>
      <c r="N155">
        <v>8.9330859482288361E-2</v>
      </c>
      <c r="O155">
        <v>0.12116162478923798</v>
      </c>
      <c r="P155">
        <v>0.16712018847465515</v>
      </c>
      <c r="Q155">
        <v>0.29655721783638</v>
      </c>
      <c r="R155">
        <v>0.28539088368415833</v>
      </c>
      <c r="S155">
        <v>1.1166357435286045E-2</v>
      </c>
      <c r="T155">
        <v>1.4426906127482653E-3</v>
      </c>
      <c r="U155">
        <v>7.1875117719173431E-3</v>
      </c>
      <c r="V155">
        <v>1.1166357435286045E-2</v>
      </c>
      <c r="W155">
        <v>1.5145203098654747E-2</v>
      </c>
      <c r="X155">
        <v>2.0890023559331894E-2</v>
      </c>
      <c r="Y155">
        <v>259</v>
      </c>
      <c r="Z155">
        <v>6.1395090073347092E-2</v>
      </c>
      <c r="AA155">
        <v>1</v>
      </c>
    </row>
    <row r="156" spans="1:27" x14ac:dyDescent="0.25">
      <c r="A156" t="s">
        <v>22</v>
      </c>
      <c r="B156" t="s">
        <v>22</v>
      </c>
      <c r="C156" t="s">
        <v>88</v>
      </c>
      <c r="D156">
        <v>11</v>
      </c>
      <c r="E156">
        <v>8</v>
      </c>
      <c r="F156">
        <v>8</v>
      </c>
      <c r="G156">
        <v>250</v>
      </c>
      <c r="H156">
        <v>2.5006446838378906</v>
      </c>
      <c r="I156">
        <v>2.4776469618082047</v>
      </c>
      <c r="J156">
        <v>2.2997800260782242E-2</v>
      </c>
      <c r="K156">
        <v>64.204216003417969</v>
      </c>
      <c r="L156">
        <v>-5.4896291345357895E-2</v>
      </c>
      <c r="M156">
        <v>-8.8758310303092003E-3</v>
      </c>
      <c r="N156">
        <v>2.2997800260782242E-2</v>
      </c>
      <c r="O156">
        <v>5.4871432483196259E-2</v>
      </c>
      <c r="P156">
        <v>0.10089189559221268</v>
      </c>
      <c r="Q156">
        <v>0.31258058547973633</v>
      </c>
      <c r="R156">
        <v>0.30970588326454163</v>
      </c>
      <c r="S156">
        <v>2.8747250325977802E-3</v>
      </c>
      <c r="T156">
        <v>-6.8620364181697369E-3</v>
      </c>
      <c r="U156">
        <v>-1.10947887878865E-3</v>
      </c>
      <c r="V156">
        <v>2.8747250325977802E-3</v>
      </c>
      <c r="W156">
        <v>6.8589290603995323E-3</v>
      </c>
      <c r="X156">
        <v>1.2611486949026585E-2</v>
      </c>
      <c r="Y156">
        <v>259</v>
      </c>
      <c r="Z156">
        <v>6.1395090073347092E-2</v>
      </c>
      <c r="AA156">
        <v>1</v>
      </c>
    </row>
    <row r="157" spans="1:27" x14ac:dyDescent="0.25">
      <c r="A157" t="s">
        <v>22</v>
      </c>
      <c r="B157" t="s">
        <v>22</v>
      </c>
      <c r="C157" t="s">
        <v>88</v>
      </c>
      <c r="D157">
        <v>12</v>
      </c>
      <c r="E157">
        <v>8</v>
      </c>
      <c r="F157">
        <v>8</v>
      </c>
      <c r="G157">
        <v>250</v>
      </c>
      <c r="H157">
        <v>2.5748896598815918</v>
      </c>
      <c r="I157">
        <v>2.6151944100856781</v>
      </c>
      <c r="J157">
        <v>-4.0304858237504959E-2</v>
      </c>
      <c r="K157">
        <v>67.353477478027344</v>
      </c>
      <c r="L157">
        <v>-0.1183357760310173</v>
      </c>
      <c r="M157">
        <v>-7.2234474122524261E-2</v>
      </c>
      <c r="N157">
        <v>-4.0304858237504959E-2</v>
      </c>
      <c r="O157">
        <v>-8.3752395585179329E-3</v>
      </c>
      <c r="P157">
        <v>3.7726055830717087E-2</v>
      </c>
      <c r="Q157">
        <v>0.32186120748519897</v>
      </c>
      <c r="R157">
        <v>0.32689929008483887</v>
      </c>
      <c r="S157">
        <v>-5.0381072796881199E-3</v>
      </c>
      <c r="T157">
        <v>-1.4791972003877163E-2</v>
      </c>
      <c r="U157">
        <v>-9.0293092653155327E-3</v>
      </c>
      <c r="V157">
        <v>-5.0381072796881199E-3</v>
      </c>
      <c r="W157">
        <v>-1.0469049448147416E-3</v>
      </c>
      <c r="X157">
        <v>4.7157569788396358E-3</v>
      </c>
      <c r="Y157">
        <v>259</v>
      </c>
      <c r="Z157">
        <v>6.1395090073347092E-2</v>
      </c>
      <c r="AA157">
        <v>1</v>
      </c>
    </row>
    <row r="158" spans="1:27" x14ac:dyDescent="0.25">
      <c r="A158" t="s">
        <v>22</v>
      </c>
      <c r="B158" t="s">
        <v>22</v>
      </c>
      <c r="C158" t="s">
        <v>88</v>
      </c>
      <c r="D158">
        <v>13</v>
      </c>
      <c r="E158">
        <v>8</v>
      </c>
      <c r="F158">
        <v>8</v>
      </c>
      <c r="G158">
        <v>250</v>
      </c>
      <c r="H158">
        <v>2.640045166015625</v>
      </c>
      <c r="I158">
        <v>2.6640219390392303</v>
      </c>
      <c r="J158">
        <v>-2.3976709693670273E-2</v>
      </c>
      <c r="K158">
        <v>70.166763305664063</v>
      </c>
      <c r="L158">
        <v>-0.10199236869812012</v>
      </c>
      <c r="M158">
        <v>-5.5900085717439651E-2</v>
      </c>
      <c r="N158">
        <v>-2.3976709693670273E-2</v>
      </c>
      <c r="O158">
        <v>7.9466653987765312E-3</v>
      </c>
      <c r="P158">
        <v>5.4038949310779572E-2</v>
      </c>
      <c r="Q158">
        <v>0.33000564575195313</v>
      </c>
      <c r="R158">
        <v>0.33300274610519409</v>
      </c>
      <c r="S158">
        <v>-2.9970887117087841E-3</v>
      </c>
      <c r="T158">
        <v>-1.2749046087265015E-2</v>
      </c>
      <c r="U158">
        <v>-6.9875107146799564E-3</v>
      </c>
      <c r="V158">
        <v>-2.9970887117087841E-3</v>
      </c>
      <c r="W158">
        <v>9.933331748470664E-4</v>
      </c>
      <c r="X158">
        <v>6.7548686638474464E-3</v>
      </c>
      <c r="Y158">
        <v>259</v>
      </c>
      <c r="Z158">
        <v>6.1395090073347092E-2</v>
      </c>
      <c r="AA158">
        <v>1</v>
      </c>
    </row>
    <row r="159" spans="1:27" x14ac:dyDescent="0.25">
      <c r="A159" t="s">
        <v>22</v>
      </c>
      <c r="B159" t="s">
        <v>22</v>
      </c>
      <c r="C159" t="s">
        <v>88</v>
      </c>
      <c r="D159">
        <v>14</v>
      </c>
      <c r="E159">
        <v>8</v>
      </c>
      <c r="F159">
        <v>8</v>
      </c>
      <c r="G159">
        <v>250</v>
      </c>
      <c r="H159">
        <v>2.6861362457275391</v>
      </c>
      <c r="I159">
        <v>2.7207219004631042</v>
      </c>
      <c r="J159">
        <v>-3.4585610032081604E-2</v>
      </c>
      <c r="K159">
        <v>72.305168151855469</v>
      </c>
      <c r="L159">
        <v>-0.1125091090798378</v>
      </c>
      <c r="M159">
        <v>-6.6471278667449951E-2</v>
      </c>
      <c r="N159">
        <v>-3.4585610032081604E-2</v>
      </c>
      <c r="O159">
        <v>-2.699944656342268E-3</v>
      </c>
      <c r="P159">
        <v>4.333789274096489E-2</v>
      </c>
      <c r="Q159">
        <v>0.33576703071594238</v>
      </c>
      <c r="R159">
        <v>0.34009024500846863</v>
      </c>
      <c r="S159">
        <v>-4.3232012540102005E-3</v>
      </c>
      <c r="T159">
        <v>-1.4063638634979725E-2</v>
      </c>
      <c r="U159">
        <v>-8.3089098334312439E-3</v>
      </c>
      <c r="V159">
        <v>-4.3232012540102005E-3</v>
      </c>
      <c r="W159">
        <v>-3.374930820427835E-4</v>
      </c>
      <c r="X159">
        <v>5.4172365926206112E-3</v>
      </c>
      <c r="Y159">
        <v>259</v>
      </c>
      <c r="Z159">
        <v>6.1395090073347092E-2</v>
      </c>
      <c r="AA159">
        <v>1</v>
      </c>
    </row>
    <row r="160" spans="1:27" x14ac:dyDescent="0.25">
      <c r="A160" t="s">
        <v>22</v>
      </c>
      <c r="B160" t="s">
        <v>22</v>
      </c>
      <c r="C160" t="s">
        <v>88</v>
      </c>
      <c r="D160">
        <v>15</v>
      </c>
      <c r="E160">
        <v>8</v>
      </c>
      <c r="F160">
        <v>8</v>
      </c>
      <c r="G160">
        <v>250</v>
      </c>
      <c r="H160">
        <v>2.6655817031860352</v>
      </c>
      <c r="I160">
        <v>2.6716269999742508</v>
      </c>
      <c r="J160">
        <v>-6.0453307814896107E-3</v>
      </c>
      <c r="K160">
        <v>74.590446472167969</v>
      </c>
      <c r="L160">
        <v>-8.3878993988037109E-2</v>
      </c>
      <c r="M160">
        <v>-3.789423406124115E-2</v>
      </c>
      <c r="N160">
        <v>-6.0453307814896107E-3</v>
      </c>
      <c r="O160">
        <v>2.5803573429584503E-2</v>
      </c>
      <c r="P160">
        <v>7.1788333356380463E-2</v>
      </c>
      <c r="Q160">
        <v>0.33319771289825439</v>
      </c>
      <c r="R160">
        <v>0.3339533805847168</v>
      </c>
      <c r="S160">
        <v>-7.5566634768620133E-4</v>
      </c>
      <c r="T160">
        <v>-1.0484874248504639E-2</v>
      </c>
      <c r="U160">
        <v>-4.7367792576551437E-3</v>
      </c>
      <c r="V160">
        <v>-7.5566634768620133E-4</v>
      </c>
      <c r="W160">
        <v>3.2254466786980629E-3</v>
      </c>
      <c r="X160">
        <v>8.9735416695475578E-3</v>
      </c>
      <c r="Y160">
        <v>259</v>
      </c>
      <c r="Z160">
        <v>6.1395090073347092E-2</v>
      </c>
      <c r="AA160">
        <v>1</v>
      </c>
    </row>
    <row r="161" spans="1:27" x14ac:dyDescent="0.25">
      <c r="A161" t="s">
        <v>22</v>
      </c>
      <c r="B161" t="s">
        <v>22</v>
      </c>
      <c r="C161" t="s">
        <v>88</v>
      </c>
      <c r="D161">
        <v>16</v>
      </c>
      <c r="E161">
        <v>8</v>
      </c>
      <c r="F161">
        <v>8</v>
      </c>
      <c r="G161">
        <v>250</v>
      </c>
      <c r="H161">
        <v>2.5390779972076416</v>
      </c>
      <c r="I161">
        <v>2.4716819748282433</v>
      </c>
      <c r="J161">
        <v>6.7396119236946106E-2</v>
      </c>
      <c r="K161">
        <v>76.049774169921875</v>
      </c>
      <c r="L161">
        <v>-1.0285462252795696E-2</v>
      </c>
      <c r="M161">
        <v>3.5609446465969086E-2</v>
      </c>
      <c r="N161">
        <v>6.7396119236946106E-2</v>
      </c>
      <c r="O161">
        <v>9.9182792007923126E-2</v>
      </c>
      <c r="P161">
        <v>0.14507770538330078</v>
      </c>
      <c r="Q161">
        <v>0.3173847496509552</v>
      </c>
      <c r="R161">
        <v>0.30896025896072388</v>
      </c>
      <c r="S161">
        <v>8.4245149046182632E-3</v>
      </c>
      <c r="T161">
        <v>-1.285682781599462E-3</v>
      </c>
      <c r="U161">
        <v>4.4511808082461357E-3</v>
      </c>
      <c r="V161">
        <v>8.4245149046182632E-3</v>
      </c>
      <c r="W161">
        <v>1.2397849000990391E-2</v>
      </c>
      <c r="X161">
        <v>1.8134713172912598E-2</v>
      </c>
      <c r="Y161">
        <v>259</v>
      </c>
      <c r="Z161">
        <v>6.1395090073347092E-2</v>
      </c>
      <c r="AA161">
        <v>1</v>
      </c>
    </row>
    <row r="162" spans="1:27" x14ac:dyDescent="0.25">
      <c r="A162" t="s">
        <v>22</v>
      </c>
      <c r="B162" t="s">
        <v>22</v>
      </c>
      <c r="C162" t="s">
        <v>88</v>
      </c>
      <c r="D162">
        <v>17</v>
      </c>
      <c r="E162">
        <v>8</v>
      </c>
      <c r="F162">
        <v>8</v>
      </c>
      <c r="G162">
        <v>250</v>
      </c>
      <c r="H162">
        <v>2.3000404834747314</v>
      </c>
      <c r="I162">
        <v>2.280049666762352</v>
      </c>
      <c r="J162">
        <v>1.9990721717476845E-2</v>
      </c>
      <c r="K162">
        <v>76.708480834960938</v>
      </c>
      <c r="L162">
        <v>-5.7589523494243622E-2</v>
      </c>
      <c r="M162">
        <v>-1.1754485778510571E-2</v>
      </c>
      <c r="N162">
        <v>1.9990721717476845E-2</v>
      </c>
      <c r="O162">
        <v>5.1735930144786835E-2</v>
      </c>
      <c r="P162">
        <v>9.757097065448761E-2</v>
      </c>
      <c r="Q162">
        <v>0.28750506043434143</v>
      </c>
      <c r="R162">
        <v>0.28500619530677795</v>
      </c>
      <c r="S162">
        <v>2.4988402146846056E-3</v>
      </c>
      <c r="T162">
        <v>-7.1986904367804527E-3</v>
      </c>
      <c r="U162">
        <v>-1.4693107223138213E-3</v>
      </c>
      <c r="V162">
        <v>2.4988402146846056E-3</v>
      </c>
      <c r="W162">
        <v>6.4669912680983543E-3</v>
      </c>
      <c r="X162">
        <v>1.2196371331810951E-2</v>
      </c>
      <c r="Y162">
        <v>259</v>
      </c>
      <c r="Z162">
        <v>6.1395090073347092E-2</v>
      </c>
      <c r="AA162">
        <v>1</v>
      </c>
    </row>
    <row r="163" spans="1:27" x14ac:dyDescent="0.25">
      <c r="A163" t="s">
        <v>22</v>
      </c>
      <c r="B163" t="s">
        <v>22</v>
      </c>
      <c r="C163" t="s">
        <v>88</v>
      </c>
      <c r="D163">
        <v>18</v>
      </c>
      <c r="E163">
        <v>8</v>
      </c>
      <c r="F163">
        <v>8</v>
      </c>
      <c r="G163">
        <v>250</v>
      </c>
      <c r="H163">
        <v>2.0953855514526367</v>
      </c>
      <c r="I163">
        <v>2.1067546233534813</v>
      </c>
      <c r="J163">
        <v>-1.1369171552360058E-2</v>
      </c>
      <c r="K163">
        <v>76.077140808105469</v>
      </c>
      <c r="L163">
        <v>-8.8984444737434387E-2</v>
      </c>
      <c r="M163">
        <v>-4.3128713965415955E-2</v>
      </c>
      <c r="N163">
        <v>-1.1369171552360058E-2</v>
      </c>
      <c r="O163">
        <v>2.039036899805069E-2</v>
      </c>
      <c r="P163">
        <v>6.6246099770069122E-2</v>
      </c>
      <c r="Q163">
        <v>0.26192319393157959</v>
      </c>
      <c r="R163">
        <v>0.26334431767463684</v>
      </c>
      <c r="S163">
        <v>-1.4211464440450072E-3</v>
      </c>
      <c r="T163">
        <v>-1.1123055592179298E-2</v>
      </c>
      <c r="U163">
        <v>-5.3910892456769943E-3</v>
      </c>
      <c r="V163">
        <v>-1.4211464440450072E-3</v>
      </c>
      <c r="W163">
        <v>2.5487961247563362E-3</v>
      </c>
      <c r="X163">
        <v>8.2807624712586403E-3</v>
      </c>
      <c r="Y163">
        <v>259</v>
      </c>
      <c r="Z163">
        <v>6.1395090073347092E-2</v>
      </c>
      <c r="AA163">
        <v>1</v>
      </c>
    </row>
    <row r="164" spans="1:27" x14ac:dyDescent="0.25">
      <c r="A164" t="s">
        <v>22</v>
      </c>
      <c r="B164" t="s">
        <v>22</v>
      </c>
      <c r="C164" t="s">
        <v>88</v>
      </c>
      <c r="D164">
        <v>19</v>
      </c>
      <c r="E164">
        <v>8</v>
      </c>
      <c r="F164">
        <v>8</v>
      </c>
      <c r="G164">
        <v>250</v>
      </c>
      <c r="H164">
        <v>1.3274933099746704</v>
      </c>
      <c r="I164">
        <v>1.319022286683321</v>
      </c>
      <c r="J164">
        <v>8.4710400551557541E-3</v>
      </c>
      <c r="K164">
        <v>74.626121520996094</v>
      </c>
      <c r="L164">
        <v>-6.9136194884777069E-2</v>
      </c>
      <c r="M164">
        <v>-2.3285210132598877E-2</v>
      </c>
      <c r="N164">
        <v>8.4710400551557541E-3</v>
      </c>
      <c r="O164">
        <v>4.0227290242910385E-2</v>
      </c>
      <c r="P164">
        <v>8.6078271269798279E-2</v>
      </c>
      <c r="Q164">
        <v>0.1659366637468338</v>
      </c>
      <c r="R164">
        <v>0.16487778723239899</v>
      </c>
      <c r="S164">
        <v>1.0588800068944693E-3</v>
      </c>
      <c r="T164">
        <v>-8.6420243605971336E-3</v>
      </c>
      <c r="U164">
        <v>-2.9106512665748596E-3</v>
      </c>
      <c r="V164">
        <v>1.0588800068944693E-3</v>
      </c>
      <c r="W164">
        <v>5.0284112803637981E-3</v>
      </c>
      <c r="X164">
        <v>1.0759783908724785E-2</v>
      </c>
      <c r="Y164">
        <v>259</v>
      </c>
      <c r="Z164">
        <v>6.1395090073347092E-2</v>
      </c>
      <c r="AA164">
        <v>1</v>
      </c>
    </row>
    <row r="165" spans="1:27" x14ac:dyDescent="0.25">
      <c r="A165" t="s">
        <v>22</v>
      </c>
      <c r="B165" t="s">
        <v>22</v>
      </c>
      <c r="C165" t="s">
        <v>88</v>
      </c>
      <c r="D165">
        <v>20</v>
      </c>
      <c r="E165">
        <v>8</v>
      </c>
      <c r="F165">
        <v>8</v>
      </c>
      <c r="G165">
        <v>250</v>
      </c>
      <c r="H165">
        <v>1.0394233465194702</v>
      </c>
      <c r="I165">
        <v>1.0223122909665108</v>
      </c>
      <c r="J165">
        <v>1.7111001536250114E-2</v>
      </c>
      <c r="K165">
        <v>70.675743103027344</v>
      </c>
      <c r="L165">
        <v>-6.0528919100761414E-2</v>
      </c>
      <c r="M165">
        <v>-1.4658625237643719E-2</v>
      </c>
      <c r="N165">
        <v>1.7111001536250114E-2</v>
      </c>
      <c r="O165">
        <v>4.8880629241466522E-2</v>
      </c>
      <c r="P165">
        <v>9.4750925898551941E-2</v>
      </c>
      <c r="Q165">
        <v>0.12992791831493378</v>
      </c>
      <c r="R165">
        <v>0.12778903543949127</v>
      </c>
      <c r="S165">
        <v>2.1388751920312643E-3</v>
      </c>
      <c r="T165">
        <v>-7.5661148875951767E-3</v>
      </c>
      <c r="U165">
        <v>-1.8323281547054648E-3</v>
      </c>
      <c r="V165">
        <v>2.1388751920312643E-3</v>
      </c>
      <c r="W165">
        <v>6.1100786551833153E-3</v>
      </c>
      <c r="X165">
        <v>1.1843865737318993E-2</v>
      </c>
      <c r="Y165">
        <v>259</v>
      </c>
      <c r="Z165">
        <v>6.1395090073347092E-2</v>
      </c>
      <c r="AA165">
        <v>1</v>
      </c>
    </row>
    <row r="166" spans="1:27" x14ac:dyDescent="0.25">
      <c r="A166" t="s">
        <v>22</v>
      </c>
      <c r="B166" t="s">
        <v>22</v>
      </c>
      <c r="C166" t="s">
        <v>88</v>
      </c>
      <c r="D166">
        <v>21</v>
      </c>
      <c r="E166">
        <v>8</v>
      </c>
      <c r="F166">
        <v>8</v>
      </c>
      <c r="G166">
        <v>250</v>
      </c>
      <c r="H166">
        <v>1.001549243927002</v>
      </c>
      <c r="I166">
        <v>0.95131228305399418</v>
      </c>
      <c r="J166">
        <v>5.0236951559782028E-2</v>
      </c>
      <c r="K166">
        <v>68.292083740234375</v>
      </c>
      <c r="L166">
        <v>-2.7367847040295601E-2</v>
      </c>
      <c r="M166">
        <v>1.8481696024537086E-2</v>
      </c>
      <c r="N166">
        <v>5.0236951559782028E-2</v>
      </c>
      <c r="O166">
        <v>8.1992208957672119E-2</v>
      </c>
      <c r="P166">
        <v>0.1278417557477951</v>
      </c>
      <c r="Q166">
        <v>0.12519365549087524</v>
      </c>
      <c r="R166">
        <v>0.11891403794288635</v>
      </c>
      <c r="S166">
        <v>6.2796189449727535E-3</v>
      </c>
      <c r="T166">
        <v>-3.4209808800369501E-3</v>
      </c>
      <c r="U166">
        <v>2.3102120030671358E-3</v>
      </c>
      <c r="V166">
        <v>6.2796189449727535E-3</v>
      </c>
      <c r="W166">
        <v>1.0249026119709015E-2</v>
      </c>
      <c r="X166">
        <v>1.5980219468474388E-2</v>
      </c>
      <c r="Y166">
        <v>259</v>
      </c>
      <c r="Z166">
        <v>6.1395090073347092E-2</v>
      </c>
      <c r="AA166">
        <v>1</v>
      </c>
    </row>
    <row r="167" spans="1:27" x14ac:dyDescent="0.25">
      <c r="A167" t="s">
        <v>22</v>
      </c>
      <c r="B167" t="s">
        <v>22</v>
      </c>
      <c r="C167" t="s">
        <v>88</v>
      </c>
      <c r="D167">
        <v>22</v>
      </c>
      <c r="E167">
        <v>8</v>
      </c>
      <c r="F167">
        <v>8</v>
      </c>
      <c r="G167">
        <v>250</v>
      </c>
      <c r="H167">
        <v>0.93200075626373291</v>
      </c>
      <c r="I167">
        <v>0.90810740180313587</v>
      </c>
      <c r="J167">
        <v>2.389335073530674E-2</v>
      </c>
      <c r="K167">
        <v>66.343132019042969</v>
      </c>
      <c r="L167">
        <v>-5.3697798401117325E-2</v>
      </c>
      <c r="M167">
        <v>-7.8563187271356583E-3</v>
      </c>
      <c r="N167">
        <v>2.389335073530674E-2</v>
      </c>
      <c r="O167">
        <v>5.5643022060394287E-2</v>
      </c>
      <c r="P167">
        <v>0.1014844998717308</v>
      </c>
      <c r="Q167">
        <v>0.11650009453296661</v>
      </c>
      <c r="R167">
        <v>0.11351342499256134</v>
      </c>
      <c r="S167">
        <v>2.9866688419133425E-3</v>
      </c>
      <c r="T167">
        <v>-6.7122248001396656E-3</v>
      </c>
      <c r="U167">
        <v>-9.8203984089195728E-4</v>
      </c>
      <c r="V167">
        <v>2.9866688419133425E-3</v>
      </c>
      <c r="W167">
        <v>6.9553777575492859E-3</v>
      </c>
      <c r="X167">
        <v>1.2685562483966351E-2</v>
      </c>
      <c r="Y167">
        <v>259</v>
      </c>
      <c r="Z167">
        <v>6.1395090073347092E-2</v>
      </c>
      <c r="AA167">
        <v>1</v>
      </c>
    </row>
    <row r="168" spans="1:27" x14ac:dyDescent="0.25">
      <c r="A168" t="s">
        <v>22</v>
      </c>
      <c r="B168" t="s">
        <v>22</v>
      </c>
      <c r="C168" t="s">
        <v>88</v>
      </c>
      <c r="D168">
        <v>23</v>
      </c>
      <c r="E168">
        <v>8</v>
      </c>
      <c r="F168">
        <v>8</v>
      </c>
      <c r="G168">
        <v>250</v>
      </c>
      <c r="H168">
        <v>0.89611458778381348</v>
      </c>
      <c r="I168">
        <v>0.85951999016106129</v>
      </c>
      <c r="J168">
        <v>3.6594569683074951E-2</v>
      </c>
      <c r="K168">
        <v>65.120231628417969</v>
      </c>
      <c r="L168">
        <v>-4.096270352602005E-2</v>
      </c>
      <c r="M168">
        <v>4.8587624914944172E-3</v>
      </c>
      <c r="N168">
        <v>3.6594569683074951E-2</v>
      </c>
      <c r="O168">
        <v>6.8330377340316772E-2</v>
      </c>
      <c r="P168">
        <v>0.11415184289216995</v>
      </c>
      <c r="Q168">
        <v>0.11201432347297668</v>
      </c>
      <c r="R168">
        <v>0.10744000226259232</v>
      </c>
      <c r="S168">
        <v>4.5743212103843689E-3</v>
      </c>
      <c r="T168">
        <v>-5.1203379407525063E-3</v>
      </c>
      <c r="U168">
        <v>6.0734531143680215E-4</v>
      </c>
      <c r="V168">
        <v>4.5743212103843689E-3</v>
      </c>
      <c r="W168">
        <v>8.5412971675395966E-3</v>
      </c>
      <c r="X168">
        <v>1.4268980361521244E-2</v>
      </c>
      <c r="Y168">
        <v>259</v>
      </c>
      <c r="Z168">
        <v>6.1395090073347092E-2</v>
      </c>
      <c r="AA168">
        <v>1</v>
      </c>
    </row>
    <row r="169" spans="1:27" x14ac:dyDescent="0.25">
      <c r="A169" t="s">
        <v>22</v>
      </c>
      <c r="B169" t="s">
        <v>22</v>
      </c>
      <c r="C169" t="s">
        <v>88</v>
      </c>
      <c r="D169">
        <v>24</v>
      </c>
      <c r="E169">
        <v>8</v>
      </c>
      <c r="F169">
        <v>8</v>
      </c>
      <c r="G169">
        <v>250</v>
      </c>
      <c r="H169">
        <v>0.86736840009689331</v>
      </c>
      <c r="I169">
        <v>0.83418500702828169</v>
      </c>
      <c r="J169">
        <v>3.3183369785547256E-2</v>
      </c>
      <c r="K169">
        <v>63.788398742675781</v>
      </c>
      <c r="L169">
        <v>-4.4422805309295654E-2</v>
      </c>
      <c r="M169">
        <v>1.4275525463744998E-3</v>
      </c>
      <c r="N169">
        <v>3.3183369785547256E-2</v>
      </c>
      <c r="O169">
        <v>6.4939185976982117E-2</v>
      </c>
      <c r="P169">
        <v>0.11078954488039017</v>
      </c>
      <c r="Q169">
        <v>0.10842105001211166</v>
      </c>
      <c r="R169">
        <v>0.10427312552928925</v>
      </c>
      <c r="S169">
        <v>4.1479212231934071E-3</v>
      </c>
      <c r="T169">
        <v>-5.5528506636619568E-3</v>
      </c>
      <c r="U169">
        <v>1.7844406829681247E-4</v>
      </c>
      <c r="V169">
        <v>4.1479212231934071E-3</v>
      </c>
      <c r="W169">
        <v>8.1173982471227646E-3</v>
      </c>
      <c r="X169">
        <v>1.3848693110048771E-2</v>
      </c>
      <c r="Y169">
        <v>259</v>
      </c>
      <c r="Z169">
        <v>6.1395090073347092E-2</v>
      </c>
      <c r="AA169">
        <v>1</v>
      </c>
    </row>
    <row r="170" spans="1:27" x14ac:dyDescent="0.25">
      <c r="A170" t="s">
        <v>22</v>
      </c>
      <c r="B170" t="s">
        <v>22</v>
      </c>
      <c r="C170" t="s">
        <v>89</v>
      </c>
      <c r="D170">
        <v>1</v>
      </c>
      <c r="E170">
        <v>2</v>
      </c>
      <c r="F170">
        <v>2</v>
      </c>
      <c r="G170">
        <v>250</v>
      </c>
      <c r="H170">
        <v>0.42586234211921692</v>
      </c>
      <c r="I170">
        <v>0.40632801502943039</v>
      </c>
      <c r="J170">
        <v>1.9534330815076828E-2</v>
      </c>
      <c r="K170">
        <v>62</v>
      </c>
      <c r="L170">
        <v>-3.495437279343605E-2</v>
      </c>
      <c r="M170">
        <v>-2.7620056644082069E-3</v>
      </c>
      <c r="N170">
        <v>1.9534330815076828E-2</v>
      </c>
      <c r="O170">
        <v>4.1830666363239288E-2</v>
      </c>
      <c r="P170">
        <v>7.4023038148880005E-2</v>
      </c>
      <c r="Q170">
        <v>0.21293117105960846</v>
      </c>
      <c r="R170">
        <v>0.20316401124000549</v>
      </c>
      <c r="S170">
        <v>9.767165407538414E-3</v>
      </c>
      <c r="T170">
        <v>-1.7477186396718025E-2</v>
      </c>
      <c r="U170">
        <v>-1.3810028322041035E-3</v>
      </c>
      <c r="V170">
        <v>9.767165407538414E-3</v>
      </c>
      <c r="W170">
        <v>2.0915333181619644E-2</v>
      </c>
      <c r="X170">
        <v>3.7011519074440002E-2</v>
      </c>
      <c r="Y170">
        <v>259</v>
      </c>
      <c r="Z170">
        <v>6.1395090073347092E-2</v>
      </c>
      <c r="AA170">
        <v>1</v>
      </c>
    </row>
    <row r="171" spans="1:27" x14ac:dyDescent="0.25">
      <c r="A171" t="s">
        <v>22</v>
      </c>
      <c r="B171" t="s">
        <v>22</v>
      </c>
      <c r="C171" t="s">
        <v>89</v>
      </c>
      <c r="D171">
        <v>2</v>
      </c>
      <c r="E171">
        <v>2</v>
      </c>
      <c r="F171">
        <v>2</v>
      </c>
      <c r="G171">
        <v>250</v>
      </c>
      <c r="H171">
        <v>0.39914369583129883</v>
      </c>
      <c r="I171">
        <v>0.39481598883867264</v>
      </c>
      <c r="J171">
        <v>4.3277004733681679E-3</v>
      </c>
      <c r="K171">
        <v>61.000003814697266</v>
      </c>
      <c r="L171">
        <v>-4.9956407397985458E-2</v>
      </c>
      <c r="M171">
        <v>-1.7884917557239532E-2</v>
      </c>
      <c r="N171">
        <v>4.3277004733681679E-3</v>
      </c>
      <c r="O171">
        <v>2.6540318503975868E-2</v>
      </c>
      <c r="P171">
        <v>5.8611810207366943E-2</v>
      </c>
      <c r="Q171">
        <v>0.19957184791564941</v>
      </c>
      <c r="R171">
        <v>0.19740799069404602</v>
      </c>
      <c r="S171">
        <v>2.1638502366840839E-3</v>
      </c>
      <c r="T171">
        <v>-2.4978203698992729E-2</v>
      </c>
      <c r="U171">
        <v>-8.9424587786197662E-3</v>
      </c>
      <c r="V171">
        <v>2.1638502366840839E-3</v>
      </c>
      <c r="W171">
        <v>1.3270159251987934E-2</v>
      </c>
      <c r="X171">
        <v>2.9305905103683472E-2</v>
      </c>
      <c r="Y171">
        <v>259</v>
      </c>
      <c r="Z171">
        <v>6.1395090073347092E-2</v>
      </c>
      <c r="AA171">
        <v>1</v>
      </c>
    </row>
    <row r="172" spans="1:27" x14ac:dyDescent="0.25">
      <c r="A172" t="s">
        <v>22</v>
      </c>
      <c r="B172" t="s">
        <v>22</v>
      </c>
      <c r="C172" t="s">
        <v>89</v>
      </c>
      <c r="D172">
        <v>3</v>
      </c>
      <c r="E172">
        <v>2</v>
      </c>
      <c r="F172">
        <v>2</v>
      </c>
      <c r="G172">
        <v>250</v>
      </c>
      <c r="H172">
        <v>0.3978106677532196</v>
      </c>
      <c r="I172">
        <v>0.38816000521183014</v>
      </c>
      <c r="J172">
        <v>9.6506699919700623E-3</v>
      </c>
      <c r="K172">
        <v>60.500003814697266</v>
      </c>
      <c r="L172">
        <v>-4.4386908411979675E-2</v>
      </c>
      <c r="M172">
        <v>-1.2461068108677864E-2</v>
      </c>
      <c r="N172">
        <v>9.6506699919700623E-3</v>
      </c>
      <c r="O172">
        <v>3.1762409955263138E-2</v>
      </c>
      <c r="P172">
        <v>6.36882483959198E-2</v>
      </c>
      <c r="Q172">
        <v>0.1989053338766098</v>
      </c>
      <c r="R172">
        <v>0.19407999515533447</v>
      </c>
      <c r="S172">
        <v>4.8253349959850311E-3</v>
      </c>
      <c r="T172">
        <v>-2.2193454205989838E-2</v>
      </c>
      <c r="U172">
        <v>-6.230534054338932E-3</v>
      </c>
      <c r="V172">
        <v>4.8253349959850311E-3</v>
      </c>
      <c r="W172">
        <v>1.5881204977631569E-2</v>
      </c>
      <c r="X172">
        <v>3.18441241979599E-2</v>
      </c>
      <c r="Y172">
        <v>259</v>
      </c>
      <c r="Z172">
        <v>6.1395090073347092E-2</v>
      </c>
      <c r="AA172">
        <v>1</v>
      </c>
    </row>
    <row r="173" spans="1:27" x14ac:dyDescent="0.25">
      <c r="A173" t="s">
        <v>22</v>
      </c>
      <c r="B173" t="s">
        <v>22</v>
      </c>
      <c r="C173" t="s">
        <v>89</v>
      </c>
      <c r="D173">
        <v>4</v>
      </c>
      <c r="E173">
        <v>2</v>
      </c>
      <c r="F173">
        <v>2</v>
      </c>
      <c r="G173">
        <v>250</v>
      </c>
      <c r="H173">
        <v>0.39780279994010925</v>
      </c>
      <c r="I173">
        <v>0.40624798834323883</v>
      </c>
      <c r="J173">
        <v>-8.445199579000473E-3</v>
      </c>
      <c r="K173">
        <v>59.999996185302734</v>
      </c>
      <c r="L173">
        <v>-6.2343396246433258E-2</v>
      </c>
      <c r="M173">
        <v>-3.0499903485178947E-2</v>
      </c>
      <c r="N173">
        <v>-8.445199579000473E-3</v>
      </c>
      <c r="O173">
        <v>1.3609505258500576E-2</v>
      </c>
      <c r="P173">
        <v>4.5452997088432312E-2</v>
      </c>
      <c r="Q173">
        <v>0.19890139997005463</v>
      </c>
      <c r="R173">
        <v>0.20312398672103882</v>
      </c>
      <c r="S173">
        <v>-4.2225997895002365E-3</v>
      </c>
      <c r="T173">
        <v>-3.1171698123216629E-2</v>
      </c>
      <c r="U173">
        <v>-1.5249951742589474E-2</v>
      </c>
      <c r="V173">
        <v>-4.2225997895002365E-3</v>
      </c>
      <c r="W173">
        <v>6.804752629250288E-3</v>
      </c>
      <c r="X173">
        <v>2.2726498544216156E-2</v>
      </c>
      <c r="Y173">
        <v>259</v>
      </c>
      <c r="Z173">
        <v>6.1395090073347092E-2</v>
      </c>
      <c r="AA173">
        <v>1</v>
      </c>
    </row>
    <row r="174" spans="1:27" x14ac:dyDescent="0.25">
      <c r="A174" t="s">
        <v>22</v>
      </c>
      <c r="B174" t="s">
        <v>22</v>
      </c>
      <c r="C174" t="s">
        <v>89</v>
      </c>
      <c r="D174">
        <v>5</v>
      </c>
      <c r="E174">
        <v>2</v>
      </c>
      <c r="F174">
        <v>2</v>
      </c>
      <c r="G174">
        <v>250</v>
      </c>
      <c r="H174">
        <v>0.40089589357376099</v>
      </c>
      <c r="I174">
        <v>0.40036001056432724</v>
      </c>
      <c r="J174">
        <v>5.3588999435305595E-4</v>
      </c>
      <c r="K174">
        <v>59.5</v>
      </c>
      <c r="L174">
        <v>-5.3268216550350189E-2</v>
      </c>
      <c r="M174">
        <v>-2.1480314433574677E-2</v>
      </c>
      <c r="N174">
        <v>5.3588999435305595E-4</v>
      </c>
      <c r="O174">
        <v>2.2552093490958214E-2</v>
      </c>
      <c r="P174">
        <v>5.4339997470378876E-2</v>
      </c>
      <c r="Q174">
        <v>0.20044794678688049</v>
      </c>
      <c r="R174">
        <v>0.20018000900745392</v>
      </c>
      <c r="S174">
        <v>2.6794499717652798E-4</v>
      </c>
      <c r="T174">
        <v>-2.6634108275175095E-2</v>
      </c>
      <c r="U174">
        <v>-1.0740157216787338E-2</v>
      </c>
      <c r="V174">
        <v>2.6794499717652798E-4</v>
      </c>
      <c r="W174">
        <v>1.1276046745479107E-2</v>
      </c>
      <c r="X174">
        <v>2.7169998735189438E-2</v>
      </c>
      <c r="Y174">
        <v>259</v>
      </c>
      <c r="Z174">
        <v>6.1395090073347092E-2</v>
      </c>
      <c r="AA174">
        <v>1</v>
      </c>
    </row>
    <row r="175" spans="1:27" x14ac:dyDescent="0.25">
      <c r="A175" t="s">
        <v>22</v>
      </c>
      <c r="B175" t="s">
        <v>22</v>
      </c>
      <c r="C175" t="s">
        <v>89</v>
      </c>
      <c r="D175">
        <v>6</v>
      </c>
      <c r="E175">
        <v>2</v>
      </c>
      <c r="F175">
        <v>2</v>
      </c>
      <c r="G175">
        <v>250</v>
      </c>
      <c r="H175">
        <v>0.44508832693099976</v>
      </c>
      <c r="I175">
        <v>0.45022399723529816</v>
      </c>
      <c r="J175">
        <v>-5.1356800831854343E-3</v>
      </c>
      <c r="K175">
        <v>59</v>
      </c>
      <c r="L175">
        <v>-5.8947421610355377E-2</v>
      </c>
      <c r="M175">
        <v>-2.7155008167028427E-2</v>
      </c>
      <c r="N175">
        <v>-5.1356800831854343E-3</v>
      </c>
      <c r="O175">
        <v>1.6883647069334984E-2</v>
      </c>
      <c r="P175">
        <v>4.8676058650016785E-2</v>
      </c>
      <c r="Q175">
        <v>0.22254416346549988</v>
      </c>
      <c r="R175">
        <v>0.22511199116706848</v>
      </c>
      <c r="S175">
        <v>-2.5678400415927172E-3</v>
      </c>
      <c r="T175">
        <v>-2.9473710805177689E-2</v>
      </c>
      <c r="U175">
        <v>-1.3577504083514214E-2</v>
      </c>
      <c r="V175">
        <v>-2.5678400415927172E-3</v>
      </c>
      <c r="W175">
        <v>8.4418235346674919E-3</v>
      </c>
      <c r="X175">
        <v>2.4338029325008392E-2</v>
      </c>
      <c r="Y175">
        <v>259</v>
      </c>
      <c r="Z175">
        <v>6.1395090073347092E-2</v>
      </c>
      <c r="AA175">
        <v>1</v>
      </c>
    </row>
    <row r="176" spans="1:27" x14ac:dyDescent="0.25">
      <c r="A176" t="s">
        <v>22</v>
      </c>
      <c r="B176" t="s">
        <v>22</v>
      </c>
      <c r="C176" t="s">
        <v>89</v>
      </c>
      <c r="D176">
        <v>7</v>
      </c>
      <c r="E176">
        <v>2</v>
      </c>
      <c r="F176">
        <v>2</v>
      </c>
      <c r="G176">
        <v>250</v>
      </c>
      <c r="H176">
        <v>0.71295374631881714</v>
      </c>
      <c r="I176">
        <v>0.71833572536706924</v>
      </c>
      <c r="J176">
        <v>-5.3819697350263596E-3</v>
      </c>
      <c r="K176">
        <v>58.5</v>
      </c>
      <c r="L176">
        <v>-5.9229101985692978E-2</v>
      </c>
      <c r="M176">
        <v>-2.7415778487920761E-2</v>
      </c>
      <c r="N176">
        <v>-5.3819697350263596E-3</v>
      </c>
      <c r="O176">
        <v>1.6651839017868042E-2</v>
      </c>
      <c r="P176">
        <v>4.8465162515640259E-2</v>
      </c>
      <c r="Q176">
        <v>0.35647687315940857</v>
      </c>
      <c r="R176">
        <v>0.35916787385940552</v>
      </c>
      <c r="S176">
        <v>-2.6909848675131798E-3</v>
      </c>
      <c r="T176">
        <v>-2.9614550992846489E-2</v>
      </c>
      <c r="U176">
        <v>-1.3707889243960381E-2</v>
      </c>
      <c r="V176">
        <v>-2.6909848675131798E-3</v>
      </c>
      <c r="W176">
        <v>8.325919508934021E-3</v>
      </c>
      <c r="X176">
        <v>2.4232581257820129E-2</v>
      </c>
      <c r="Y176">
        <v>259</v>
      </c>
      <c r="Z176">
        <v>6.1395090073347092E-2</v>
      </c>
      <c r="AA176">
        <v>1</v>
      </c>
    </row>
    <row r="177" spans="1:27" x14ac:dyDescent="0.25">
      <c r="A177" t="s">
        <v>22</v>
      </c>
      <c r="B177" t="s">
        <v>22</v>
      </c>
      <c r="C177" t="s">
        <v>89</v>
      </c>
      <c r="D177">
        <v>8</v>
      </c>
      <c r="E177">
        <v>2</v>
      </c>
      <c r="F177">
        <v>2</v>
      </c>
      <c r="G177">
        <v>250</v>
      </c>
      <c r="H177">
        <v>1.0828351974487305</v>
      </c>
      <c r="I177">
        <v>0.96558369696140289</v>
      </c>
      <c r="J177">
        <v>0.11725150048732758</v>
      </c>
      <c r="K177">
        <v>59</v>
      </c>
      <c r="L177">
        <v>6.3432283699512482E-2</v>
      </c>
      <c r="M177">
        <v>9.5229111611843109E-2</v>
      </c>
      <c r="N177">
        <v>0.11725150048732758</v>
      </c>
      <c r="O177">
        <v>0.13927388191223145</v>
      </c>
      <c r="P177">
        <v>0.17107070982456207</v>
      </c>
      <c r="Q177">
        <v>0.54141759872436523</v>
      </c>
      <c r="R177">
        <v>0.48279184103012085</v>
      </c>
      <c r="S177">
        <v>5.8625750243663788E-2</v>
      </c>
      <c r="T177">
        <v>3.1716141849756241E-2</v>
      </c>
      <c r="U177">
        <v>4.7614555805921555E-2</v>
      </c>
      <c r="V177">
        <v>5.8625750243663788E-2</v>
      </c>
      <c r="W177">
        <v>6.9636940956115723E-2</v>
      </c>
      <c r="X177">
        <v>8.5535354912281036E-2</v>
      </c>
      <c r="Y177">
        <v>259</v>
      </c>
      <c r="Z177">
        <v>6.1395090073347092E-2</v>
      </c>
      <c r="AA177">
        <v>1</v>
      </c>
    </row>
    <row r="178" spans="1:27" x14ac:dyDescent="0.25">
      <c r="A178" t="s">
        <v>22</v>
      </c>
      <c r="B178" t="s">
        <v>22</v>
      </c>
      <c r="C178" t="s">
        <v>89</v>
      </c>
      <c r="D178">
        <v>9</v>
      </c>
      <c r="E178">
        <v>2</v>
      </c>
      <c r="F178">
        <v>2</v>
      </c>
      <c r="G178">
        <v>250</v>
      </c>
      <c r="H178">
        <v>1.1713283061981201</v>
      </c>
      <c r="I178">
        <v>1.3296399563550949</v>
      </c>
      <c r="J178">
        <v>-0.15831166505813599</v>
      </c>
      <c r="K178">
        <v>62.5</v>
      </c>
      <c r="L178">
        <v>-0.21249917149543762</v>
      </c>
      <c r="M178">
        <v>-0.18048475682735443</v>
      </c>
      <c r="N178">
        <v>-0.15831166505813599</v>
      </c>
      <c r="O178">
        <v>-0.13613857328891754</v>
      </c>
      <c r="P178">
        <v>-0.10412415862083435</v>
      </c>
      <c r="Q178">
        <v>0.58566415309906006</v>
      </c>
      <c r="R178">
        <v>0.66481995582580566</v>
      </c>
      <c r="S178">
        <v>-7.9155832529067993E-2</v>
      </c>
      <c r="T178">
        <v>-0.10624958574771881</v>
      </c>
      <c r="U178">
        <v>-9.0242378413677216E-2</v>
      </c>
      <c r="V178">
        <v>-7.9155832529067993E-2</v>
      </c>
      <c r="W178">
        <v>-6.8069286644458771E-2</v>
      </c>
      <c r="X178">
        <v>-5.2062079310417175E-2</v>
      </c>
      <c r="Y178">
        <v>259</v>
      </c>
      <c r="Z178">
        <v>6.1395090073347092E-2</v>
      </c>
      <c r="AA178">
        <v>1</v>
      </c>
    </row>
    <row r="179" spans="1:27" x14ac:dyDescent="0.25">
      <c r="A179" t="s">
        <v>22</v>
      </c>
      <c r="B179" t="s">
        <v>22</v>
      </c>
      <c r="C179" t="s">
        <v>89</v>
      </c>
      <c r="D179">
        <v>10</v>
      </c>
      <c r="E179">
        <v>2</v>
      </c>
      <c r="F179">
        <v>2</v>
      </c>
      <c r="G179">
        <v>250</v>
      </c>
      <c r="H179">
        <v>1.4020335674285889</v>
      </c>
      <c r="I179">
        <v>1.3915430009365082</v>
      </c>
      <c r="J179">
        <v>1.0490589775145054E-2</v>
      </c>
      <c r="K179">
        <v>65</v>
      </c>
      <c r="L179">
        <v>-4.4067546725273132E-2</v>
      </c>
      <c r="M179">
        <v>-1.1834156699478626E-2</v>
      </c>
      <c r="N179">
        <v>1.0490589775145054E-2</v>
      </c>
      <c r="O179">
        <v>3.2815337181091309E-2</v>
      </c>
      <c r="P179">
        <v>6.5048724412918091E-2</v>
      </c>
      <c r="Q179">
        <v>0.70101678371429443</v>
      </c>
      <c r="R179">
        <v>0.69577151536941528</v>
      </c>
      <c r="S179">
        <v>5.2452948875725269E-3</v>
      </c>
      <c r="T179">
        <v>-2.2033773362636566E-2</v>
      </c>
      <c r="U179">
        <v>-5.9170783497393131E-3</v>
      </c>
      <c r="V179">
        <v>5.2452948875725269E-3</v>
      </c>
      <c r="W179">
        <v>1.6407668590545654E-2</v>
      </c>
      <c r="X179">
        <v>3.2524362206459045E-2</v>
      </c>
      <c r="Y179">
        <v>259</v>
      </c>
      <c r="Z179">
        <v>6.1395090073347092E-2</v>
      </c>
      <c r="AA179">
        <v>1</v>
      </c>
    </row>
    <row r="180" spans="1:27" x14ac:dyDescent="0.25">
      <c r="A180" t="s">
        <v>22</v>
      </c>
      <c r="B180" t="s">
        <v>22</v>
      </c>
      <c r="C180" t="s">
        <v>89</v>
      </c>
      <c r="D180">
        <v>11</v>
      </c>
      <c r="E180">
        <v>2</v>
      </c>
      <c r="F180">
        <v>2</v>
      </c>
      <c r="G180">
        <v>250</v>
      </c>
      <c r="H180">
        <v>1.4005751609802246</v>
      </c>
      <c r="I180">
        <v>1.4150719940662384</v>
      </c>
      <c r="J180">
        <v>-1.4496838673949242E-2</v>
      </c>
      <c r="K180">
        <v>66</v>
      </c>
      <c r="L180">
        <v>-6.8966396152973175E-2</v>
      </c>
      <c r="M180">
        <v>-3.6785341799259186E-2</v>
      </c>
      <c r="N180">
        <v>-1.4496838673949242E-2</v>
      </c>
      <c r="O180">
        <v>7.7916639856994152E-3</v>
      </c>
      <c r="P180">
        <v>3.997272253036499E-2</v>
      </c>
      <c r="Q180">
        <v>0.7002875804901123</v>
      </c>
      <c r="R180">
        <v>0.70753598213195801</v>
      </c>
      <c r="S180">
        <v>-7.2484193369746208E-3</v>
      </c>
      <c r="T180">
        <v>-3.4483198076486588E-2</v>
      </c>
      <c r="U180">
        <v>-1.8392670899629593E-2</v>
      </c>
      <c r="V180">
        <v>-7.2484193369746208E-3</v>
      </c>
      <c r="W180">
        <v>3.8958319928497076E-3</v>
      </c>
      <c r="X180">
        <v>1.9986361265182495E-2</v>
      </c>
      <c r="Y180">
        <v>259</v>
      </c>
      <c r="Z180">
        <v>6.1395090073347092E-2</v>
      </c>
      <c r="AA180">
        <v>1</v>
      </c>
    </row>
    <row r="181" spans="1:27" x14ac:dyDescent="0.25">
      <c r="A181" t="s">
        <v>22</v>
      </c>
      <c r="B181" t="s">
        <v>22</v>
      </c>
      <c r="C181" t="s">
        <v>89</v>
      </c>
      <c r="D181">
        <v>12</v>
      </c>
      <c r="E181">
        <v>2</v>
      </c>
      <c r="F181">
        <v>2</v>
      </c>
      <c r="G181">
        <v>250</v>
      </c>
      <c r="H181">
        <v>1.4417183399200439</v>
      </c>
      <c r="I181">
        <v>1.4208160489797592</v>
      </c>
      <c r="J181">
        <v>2.0902238786220551E-2</v>
      </c>
      <c r="K181">
        <v>66.5</v>
      </c>
      <c r="L181">
        <v>-3.3552993088960648E-2</v>
      </c>
      <c r="M181">
        <v>-1.3804014306515455E-3</v>
      </c>
      <c r="N181">
        <v>2.0902238786220551E-2</v>
      </c>
      <c r="O181">
        <v>4.3184880167245865E-2</v>
      </c>
      <c r="P181">
        <v>7.5357474386692047E-2</v>
      </c>
      <c r="Q181">
        <v>0.72085916996002197</v>
      </c>
      <c r="R181">
        <v>0.71040803194046021</v>
      </c>
      <c r="S181">
        <v>1.0451119393110275E-2</v>
      </c>
      <c r="T181">
        <v>-1.6776496544480324E-2</v>
      </c>
      <c r="U181">
        <v>-6.9020071532577276E-4</v>
      </c>
      <c r="V181">
        <v>1.0451119393110275E-2</v>
      </c>
      <c r="W181">
        <v>2.1592440083622932E-2</v>
      </c>
      <c r="X181">
        <v>3.7678737193346024E-2</v>
      </c>
      <c r="Y181">
        <v>259</v>
      </c>
      <c r="Z181">
        <v>6.1395090073347092E-2</v>
      </c>
      <c r="AA181">
        <v>1</v>
      </c>
    </row>
    <row r="182" spans="1:27" x14ac:dyDescent="0.25">
      <c r="A182" t="s">
        <v>22</v>
      </c>
      <c r="B182" t="s">
        <v>22</v>
      </c>
      <c r="C182" t="s">
        <v>89</v>
      </c>
      <c r="D182">
        <v>13</v>
      </c>
      <c r="E182">
        <v>2</v>
      </c>
      <c r="F182">
        <v>2</v>
      </c>
      <c r="G182">
        <v>250</v>
      </c>
      <c r="H182">
        <v>1.4851080179214478</v>
      </c>
      <c r="I182">
        <v>1.3681119084358215</v>
      </c>
      <c r="J182">
        <v>0.11699610203504562</v>
      </c>
      <c r="K182">
        <v>70</v>
      </c>
      <c r="L182">
        <v>6.3185587525367737E-2</v>
      </c>
      <c r="M182">
        <v>9.4977274537086487E-2</v>
      </c>
      <c r="N182">
        <v>0.11699610203504562</v>
      </c>
      <c r="O182">
        <v>0.13901492953300476</v>
      </c>
      <c r="P182">
        <v>0.17080661654472351</v>
      </c>
      <c r="Q182">
        <v>0.74255400896072388</v>
      </c>
      <c r="R182">
        <v>0.68405592441558838</v>
      </c>
      <c r="S182">
        <v>5.8498051017522812E-2</v>
      </c>
      <c r="T182">
        <v>3.1592793762683868E-2</v>
      </c>
      <c r="U182">
        <v>4.7488637268543243E-2</v>
      </c>
      <c r="V182">
        <v>5.8498051017522812E-2</v>
      </c>
      <c r="W182">
        <v>6.950746476650238E-2</v>
      </c>
      <c r="X182">
        <v>8.5403308272361755E-2</v>
      </c>
      <c r="Y182">
        <v>259</v>
      </c>
      <c r="Z182">
        <v>6.1395090073347092E-2</v>
      </c>
      <c r="AA182">
        <v>1</v>
      </c>
    </row>
    <row r="183" spans="1:27" x14ac:dyDescent="0.25">
      <c r="A183" t="s">
        <v>22</v>
      </c>
      <c r="B183" t="s">
        <v>22</v>
      </c>
      <c r="C183" t="s">
        <v>89</v>
      </c>
      <c r="D183">
        <v>14</v>
      </c>
      <c r="E183">
        <v>2</v>
      </c>
      <c r="F183">
        <v>2</v>
      </c>
      <c r="G183">
        <v>250</v>
      </c>
      <c r="H183">
        <v>1.516619086265564</v>
      </c>
      <c r="I183">
        <v>1.3158319294452667</v>
      </c>
      <c r="J183">
        <v>0.20078718662261963</v>
      </c>
      <c r="K183">
        <v>74.5</v>
      </c>
      <c r="L183">
        <v>0.14677514135837555</v>
      </c>
      <c r="M183">
        <v>0.17868590354919434</v>
      </c>
      <c r="N183">
        <v>0.20078718662261963</v>
      </c>
      <c r="O183">
        <v>0.22288846969604492</v>
      </c>
      <c r="P183">
        <v>0.25479921698570251</v>
      </c>
      <c r="Q183">
        <v>0.75830954313278198</v>
      </c>
      <c r="R183">
        <v>0.65791594982147217</v>
      </c>
      <c r="S183">
        <v>0.10039359331130981</v>
      </c>
      <c r="T183">
        <v>7.3387570679187775E-2</v>
      </c>
      <c r="U183">
        <v>8.9342951774597168E-2</v>
      </c>
      <c r="V183">
        <v>0.10039359331130981</v>
      </c>
      <c r="W183">
        <v>0.11144423484802246</v>
      </c>
      <c r="X183">
        <v>0.12739960849285126</v>
      </c>
      <c r="Y183">
        <v>259</v>
      </c>
      <c r="Z183">
        <v>6.1395090073347092E-2</v>
      </c>
      <c r="AA183">
        <v>1</v>
      </c>
    </row>
    <row r="184" spans="1:27" x14ac:dyDescent="0.25">
      <c r="A184" t="s">
        <v>22</v>
      </c>
      <c r="B184" t="s">
        <v>22</v>
      </c>
      <c r="C184" t="s">
        <v>89</v>
      </c>
      <c r="D184">
        <v>15</v>
      </c>
      <c r="E184">
        <v>2</v>
      </c>
      <c r="F184">
        <v>2</v>
      </c>
      <c r="G184">
        <v>250</v>
      </c>
      <c r="H184">
        <v>1.4784823656082153</v>
      </c>
      <c r="I184">
        <v>1.2106393873691559</v>
      </c>
      <c r="J184">
        <v>0.26784294843673706</v>
      </c>
      <c r="K184">
        <v>74.5</v>
      </c>
      <c r="L184">
        <v>0.21385325491428375</v>
      </c>
      <c r="M184">
        <v>0.2457507997751236</v>
      </c>
      <c r="N184">
        <v>0.26784294843673706</v>
      </c>
      <c r="O184">
        <v>0.28993508219718933</v>
      </c>
      <c r="P184">
        <v>0.32183262705802917</v>
      </c>
      <c r="Q184">
        <v>0.73924118280410767</v>
      </c>
      <c r="R184">
        <v>0.60531967878341675</v>
      </c>
      <c r="S184">
        <v>0.13392147421836853</v>
      </c>
      <c r="T184">
        <v>0.10692662745714188</v>
      </c>
      <c r="U184">
        <v>0.1228753998875618</v>
      </c>
      <c r="V184">
        <v>0.13392147421836853</v>
      </c>
      <c r="W184">
        <v>0.14496754109859467</v>
      </c>
      <c r="X184">
        <v>0.16091631352901459</v>
      </c>
      <c r="Y184">
        <v>259</v>
      </c>
      <c r="Z184">
        <v>6.1395090073347092E-2</v>
      </c>
      <c r="AA184">
        <v>1</v>
      </c>
    </row>
    <row r="185" spans="1:27" x14ac:dyDescent="0.25">
      <c r="A185" t="s">
        <v>22</v>
      </c>
      <c r="B185" t="s">
        <v>22</v>
      </c>
      <c r="C185" t="s">
        <v>89</v>
      </c>
      <c r="D185">
        <v>16</v>
      </c>
      <c r="E185">
        <v>2</v>
      </c>
      <c r="F185">
        <v>2</v>
      </c>
      <c r="G185">
        <v>250</v>
      </c>
      <c r="H185">
        <v>1.5236581563949585</v>
      </c>
      <c r="I185">
        <v>1.2039513885974884</v>
      </c>
      <c r="J185">
        <v>0.31970676779747009</v>
      </c>
      <c r="K185">
        <v>80</v>
      </c>
      <c r="L185">
        <v>0.26524654030799866</v>
      </c>
      <c r="M185">
        <v>0.29742208123207092</v>
      </c>
      <c r="N185">
        <v>0.31970676779747009</v>
      </c>
      <c r="O185">
        <v>0.34199145436286926</v>
      </c>
      <c r="P185">
        <v>0.37416699528694153</v>
      </c>
      <c r="Q185">
        <v>0.76182907819747925</v>
      </c>
      <c r="R185">
        <v>0.60197567939758301</v>
      </c>
      <c r="S185">
        <v>0.15985338389873505</v>
      </c>
      <c r="T185">
        <v>0.13262327015399933</v>
      </c>
      <c r="U185">
        <v>0.14871104061603546</v>
      </c>
      <c r="V185">
        <v>0.15985338389873505</v>
      </c>
      <c r="W185">
        <v>0.17099572718143463</v>
      </c>
      <c r="X185">
        <v>0.18708349764347076</v>
      </c>
      <c r="Y185">
        <v>259</v>
      </c>
      <c r="Z185">
        <v>6.1395090073347092E-2</v>
      </c>
      <c r="AA185">
        <v>1</v>
      </c>
    </row>
    <row r="186" spans="1:27" x14ac:dyDescent="0.25">
      <c r="A186" t="s">
        <v>22</v>
      </c>
      <c r="B186" t="s">
        <v>22</v>
      </c>
      <c r="C186" t="s">
        <v>89</v>
      </c>
      <c r="D186">
        <v>17</v>
      </c>
      <c r="E186">
        <v>2</v>
      </c>
      <c r="F186">
        <v>2</v>
      </c>
      <c r="G186">
        <v>250</v>
      </c>
      <c r="H186">
        <v>1.5166449546813965</v>
      </c>
      <c r="I186">
        <v>1.1472634375095367</v>
      </c>
      <c r="J186">
        <v>0.36938151717185974</v>
      </c>
      <c r="K186">
        <v>83</v>
      </c>
      <c r="L186">
        <v>0.31329390406608582</v>
      </c>
      <c r="M186">
        <v>0.34643092751502991</v>
      </c>
      <c r="N186">
        <v>0.36938151717185974</v>
      </c>
      <c r="O186">
        <v>0.39233210682868958</v>
      </c>
      <c r="P186">
        <v>0.42546913027763367</v>
      </c>
      <c r="Q186">
        <v>0.75832247734069824</v>
      </c>
      <c r="R186">
        <v>0.57363170385360718</v>
      </c>
      <c r="S186">
        <v>0.18469075858592987</v>
      </c>
      <c r="T186">
        <v>0.15664695203304291</v>
      </c>
      <c r="U186">
        <v>0.17321546375751495</v>
      </c>
      <c r="V186">
        <v>0.18469075858592987</v>
      </c>
      <c r="W186">
        <v>0.19616605341434479</v>
      </c>
      <c r="X186">
        <v>0.21273456513881683</v>
      </c>
      <c r="Y186">
        <v>259</v>
      </c>
      <c r="Z186">
        <v>6.1395090073347092E-2</v>
      </c>
      <c r="AA186">
        <v>1</v>
      </c>
    </row>
    <row r="187" spans="1:27" x14ac:dyDescent="0.25">
      <c r="A187" t="s">
        <v>22</v>
      </c>
      <c r="B187" t="s">
        <v>22</v>
      </c>
      <c r="C187" t="s">
        <v>89</v>
      </c>
      <c r="D187">
        <v>18</v>
      </c>
      <c r="E187">
        <v>2</v>
      </c>
      <c r="F187">
        <v>2</v>
      </c>
      <c r="G187">
        <v>250</v>
      </c>
      <c r="H187">
        <v>1.0462758541107178</v>
      </c>
      <c r="I187">
        <v>0.93569549918174744</v>
      </c>
      <c r="J187">
        <v>0.11058035492897034</v>
      </c>
      <c r="K187">
        <v>79.5</v>
      </c>
      <c r="L187">
        <v>5.5546402931213379E-2</v>
      </c>
      <c r="M187">
        <v>8.8060908019542694E-2</v>
      </c>
      <c r="N187">
        <v>0.11058035492897034</v>
      </c>
      <c r="O187">
        <v>0.13309979438781738</v>
      </c>
      <c r="P187">
        <v>0.16561430692672729</v>
      </c>
      <c r="Q187">
        <v>0.52313792705535889</v>
      </c>
      <c r="R187">
        <v>0.46784776449203491</v>
      </c>
      <c r="S187">
        <v>5.5290177464485168E-2</v>
      </c>
      <c r="T187">
        <v>2.7773201465606689E-2</v>
      </c>
      <c r="U187">
        <v>4.4030454009771347E-2</v>
      </c>
      <c r="V187">
        <v>5.5290177464485168E-2</v>
      </c>
      <c r="W187">
        <v>6.6549897193908691E-2</v>
      </c>
      <c r="X187">
        <v>8.2807153463363647E-2</v>
      </c>
      <c r="Y187">
        <v>259</v>
      </c>
      <c r="Z187">
        <v>6.1395090073347092E-2</v>
      </c>
      <c r="AA187">
        <v>1</v>
      </c>
    </row>
    <row r="188" spans="1:27" x14ac:dyDescent="0.25">
      <c r="A188" t="s">
        <v>22</v>
      </c>
      <c r="B188" t="s">
        <v>22</v>
      </c>
      <c r="C188" t="s">
        <v>89</v>
      </c>
      <c r="D188">
        <v>19</v>
      </c>
      <c r="E188">
        <v>2</v>
      </c>
      <c r="F188">
        <v>2</v>
      </c>
      <c r="G188">
        <v>250</v>
      </c>
      <c r="H188">
        <v>0.66328012943267822</v>
      </c>
      <c r="I188">
        <v>0.67064771056175232</v>
      </c>
      <c r="J188">
        <v>-7.3675708845257759E-3</v>
      </c>
      <c r="K188">
        <v>75</v>
      </c>
      <c r="L188">
        <v>-6.2683112919330597E-2</v>
      </c>
      <c r="M188">
        <v>-3.000224195420742E-2</v>
      </c>
      <c r="N188">
        <v>-7.3675708845257759E-3</v>
      </c>
      <c r="O188">
        <v>1.5267100185155869E-2</v>
      </c>
      <c r="P188">
        <v>4.7947969287633896E-2</v>
      </c>
      <c r="Q188">
        <v>0.33164006471633911</v>
      </c>
      <c r="R188">
        <v>0.33532387018203735</v>
      </c>
      <c r="S188">
        <v>-3.683785442262888E-3</v>
      </c>
      <c r="T188">
        <v>-3.1341556459665298E-2</v>
      </c>
      <c r="U188">
        <v>-1.500112097710371E-2</v>
      </c>
      <c r="V188">
        <v>-3.683785442262888E-3</v>
      </c>
      <c r="W188">
        <v>7.6335500925779343E-3</v>
      </c>
      <c r="X188">
        <v>2.3973984643816948E-2</v>
      </c>
      <c r="Y188">
        <v>259</v>
      </c>
      <c r="Z188">
        <v>6.1395090073347092E-2</v>
      </c>
      <c r="AA188">
        <v>1</v>
      </c>
    </row>
    <row r="189" spans="1:27" x14ac:dyDescent="0.25">
      <c r="A189" t="s">
        <v>22</v>
      </c>
      <c r="B189" t="s">
        <v>22</v>
      </c>
      <c r="C189" t="s">
        <v>89</v>
      </c>
      <c r="D189">
        <v>20</v>
      </c>
      <c r="E189">
        <v>2</v>
      </c>
      <c r="F189">
        <v>2</v>
      </c>
      <c r="G189">
        <v>250</v>
      </c>
      <c r="H189">
        <v>0.60687220096588135</v>
      </c>
      <c r="I189">
        <v>0.60495997965335846</v>
      </c>
      <c r="J189">
        <v>1.9122101366519928E-3</v>
      </c>
      <c r="K189">
        <v>72.5</v>
      </c>
      <c r="L189">
        <v>-5.3705800324678421E-2</v>
      </c>
      <c r="M189">
        <v>-2.0846229046583176E-2</v>
      </c>
      <c r="N189">
        <v>1.9122101366519928E-3</v>
      </c>
      <c r="O189">
        <v>2.4670649319887161E-2</v>
      </c>
      <c r="P189">
        <v>5.7530220597982407E-2</v>
      </c>
      <c r="Q189">
        <v>0.30343610048294067</v>
      </c>
      <c r="R189">
        <v>0.30247998237609863</v>
      </c>
      <c r="S189">
        <v>9.561050683259964E-4</v>
      </c>
      <c r="T189">
        <v>-2.6852900162339211E-2</v>
      </c>
      <c r="U189">
        <v>-1.0423114523291588E-2</v>
      </c>
      <c r="V189">
        <v>9.561050683259964E-4</v>
      </c>
      <c r="W189">
        <v>1.2335324659943581E-2</v>
      </c>
      <c r="X189">
        <v>2.8765110298991203E-2</v>
      </c>
      <c r="Y189">
        <v>259</v>
      </c>
      <c r="Z189">
        <v>6.1395090073347092E-2</v>
      </c>
      <c r="AA189">
        <v>1</v>
      </c>
    </row>
    <row r="190" spans="1:27" x14ac:dyDescent="0.25">
      <c r="A190" t="s">
        <v>22</v>
      </c>
      <c r="B190" t="s">
        <v>22</v>
      </c>
      <c r="C190" t="s">
        <v>89</v>
      </c>
      <c r="D190">
        <v>21</v>
      </c>
      <c r="E190">
        <v>2</v>
      </c>
      <c r="F190">
        <v>2</v>
      </c>
      <c r="G190">
        <v>250</v>
      </c>
      <c r="H190">
        <v>0.58156293630599976</v>
      </c>
      <c r="I190">
        <v>0.57262401282787323</v>
      </c>
      <c r="J190">
        <v>8.9389411732554436E-3</v>
      </c>
      <c r="K190">
        <v>69.5</v>
      </c>
      <c r="L190">
        <v>-4.6472866088151932E-2</v>
      </c>
      <c r="M190">
        <v>-1.3735121116042137E-2</v>
      </c>
      <c r="N190">
        <v>8.9389411732554436E-3</v>
      </c>
      <c r="O190">
        <v>3.1613003462553024E-2</v>
      </c>
      <c r="P190">
        <v>6.435074657201767E-2</v>
      </c>
      <c r="Q190">
        <v>0.29078146815299988</v>
      </c>
      <c r="R190">
        <v>0.28631201386451721</v>
      </c>
      <c r="S190">
        <v>4.4694705866277218E-3</v>
      </c>
      <c r="T190">
        <v>-2.3236433044075966E-2</v>
      </c>
      <c r="U190">
        <v>-6.8675605580210686E-3</v>
      </c>
      <c r="V190">
        <v>4.4694705866277218E-3</v>
      </c>
      <c r="W190">
        <v>1.5806501731276512E-2</v>
      </c>
      <c r="X190">
        <v>3.2175373286008835E-2</v>
      </c>
      <c r="Y190">
        <v>259</v>
      </c>
      <c r="Z190">
        <v>6.1395090073347092E-2</v>
      </c>
      <c r="AA190">
        <v>1</v>
      </c>
    </row>
    <row r="191" spans="1:27" x14ac:dyDescent="0.25">
      <c r="A191" t="s">
        <v>22</v>
      </c>
      <c r="B191" t="s">
        <v>22</v>
      </c>
      <c r="C191" t="s">
        <v>89</v>
      </c>
      <c r="D191">
        <v>22</v>
      </c>
      <c r="E191">
        <v>2</v>
      </c>
      <c r="F191">
        <v>2</v>
      </c>
      <c r="G191">
        <v>250</v>
      </c>
      <c r="H191">
        <v>0.5370909571647644</v>
      </c>
      <c r="I191">
        <v>0.53414399921894073</v>
      </c>
      <c r="J191">
        <v>2.946930006146431E-3</v>
      </c>
      <c r="K191">
        <v>67.5</v>
      </c>
      <c r="L191">
        <v>-5.1251493394374847E-2</v>
      </c>
      <c r="M191">
        <v>-1.9230624660849571E-2</v>
      </c>
      <c r="N191">
        <v>2.946930006146431E-3</v>
      </c>
      <c r="O191">
        <v>2.5124484673142433E-2</v>
      </c>
      <c r="P191">
        <v>5.7145353406667709E-2</v>
      </c>
      <c r="Q191">
        <v>0.2685454785823822</v>
      </c>
      <c r="R191">
        <v>0.26707199215888977</v>
      </c>
      <c r="S191">
        <v>1.4734650030732155E-3</v>
      </c>
      <c r="T191">
        <v>-2.5625746697187424E-2</v>
      </c>
      <c r="U191">
        <v>-9.6153123304247856E-3</v>
      </c>
      <c r="V191">
        <v>1.4734650030732155E-3</v>
      </c>
      <c r="W191">
        <v>1.2562242336571217E-2</v>
      </c>
      <c r="X191">
        <v>2.8572676703333855E-2</v>
      </c>
      <c r="Y191">
        <v>259</v>
      </c>
      <c r="Z191">
        <v>6.1395090073347092E-2</v>
      </c>
      <c r="AA191">
        <v>1</v>
      </c>
    </row>
    <row r="192" spans="1:27" x14ac:dyDescent="0.25">
      <c r="A192" t="s">
        <v>22</v>
      </c>
      <c r="B192" t="s">
        <v>22</v>
      </c>
      <c r="C192" t="s">
        <v>89</v>
      </c>
      <c r="D192">
        <v>23</v>
      </c>
      <c r="E192">
        <v>2</v>
      </c>
      <c r="F192">
        <v>2</v>
      </c>
      <c r="G192">
        <v>250</v>
      </c>
      <c r="H192">
        <v>0.51316648721694946</v>
      </c>
      <c r="I192">
        <v>0.52327200770378113</v>
      </c>
      <c r="J192">
        <v>-1.0105511173605919E-2</v>
      </c>
      <c r="K192">
        <v>66</v>
      </c>
      <c r="L192">
        <v>-6.4431354403495789E-2</v>
      </c>
      <c r="M192">
        <v>-3.2335206866264343E-2</v>
      </c>
      <c r="N192">
        <v>-1.0105511173605919E-2</v>
      </c>
      <c r="O192">
        <v>1.2124184519052505E-2</v>
      </c>
      <c r="P192">
        <v>4.4220332056283951E-2</v>
      </c>
      <c r="Q192">
        <v>0.25658324360847473</v>
      </c>
      <c r="R192">
        <v>0.26163601875305176</v>
      </c>
      <c r="S192">
        <v>-5.0527555868029594E-3</v>
      </c>
      <c r="T192">
        <v>-3.2215677201747894E-2</v>
      </c>
      <c r="U192">
        <v>-1.6167603433132172E-2</v>
      </c>
      <c r="V192">
        <v>-5.0527555868029594E-3</v>
      </c>
      <c r="W192">
        <v>6.0620922595262527E-3</v>
      </c>
      <c r="X192">
        <v>2.2110166028141975E-2</v>
      </c>
      <c r="Y192">
        <v>259</v>
      </c>
      <c r="Z192">
        <v>6.1395090073347092E-2</v>
      </c>
      <c r="AA192">
        <v>1</v>
      </c>
    </row>
    <row r="193" spans="1:27" x14ac:dyDescent="0.25">
      <c r="A193" t="s">
        <v>22</v>
      </c>
      <c r="B193" t="s">
        <v>22</v>
      </c>
      <c r="C193" t="s">
        <v>89</v>
      </c>
      <c r="D193">
        <v>24</v>
      </c>
      <c r="E193">
        <v>2</v>
      </c>
      <c r="F193">
        <v>2</v>
      </c>
      <c r="G193">
        <v>250</v>
      </c>
      <c r="H193">
        <v>0.46696180105209351</v>
      </c>
      <c r="I193">
        <v>0.4487759917974472</v>
      </c>
      <c r="J193">
        <v>1.8185820430517197E-2</v>
      </c>
      <c r="K193">
        <v>65</v>
      </c>
      <c r="L193">
        <v>-3.626684844493866E-2</v>
      </c>
      <c r="M193">
        <v>-4.0957708843052387E-3</v>
      </c>
      <c r="N193">
        <v>1.8185820430517197E-2</v>
      </c>
      <c r="O193">
        <v>4.0467411279678345E-2</v>
      </c>
      <c r="P193">
        <v>7.2638489305973053E-2</v>
      </c>
      <c r="Q193">
        <v>0.23348090052604675</v>
      </c>
      <c r="R193">
        <v>0.2243880033493042</v>
      </c>
      <c r="S193">
        <v>9.0929102152585983E-3</v>
      </c>
      <c r="T193">
        <v>-1.813342422246933E-2</v>
      </c>
      <c r="U193">
        <v>-2.0478854421526194E-3</v>
      </c>
      <c r="V193">
        <v>9.0929102152585983E-3</v>
      </c>
      <c r="W193">
        <v>2.0233705639839172E-2</v>
      </c>
      <c r="X193">
        <v>3.6319244652986526E-2</v>
      </c>
      <c r="Y193">
        <v>259</v>
      </c>
      <c r="Z193">
        <v>6.1395090073347092E-2</v>
      </c>
      <c r="AA193">
        <v>1</v>
      </c>
    </row>
    <row r="194" spans="1:27" x14ac:dyDescent="0.25">
      <c r="A194" t="s">
        <v>22</v>
      </c>
      <c r="B194" t="s">
        <v>22</v>
      </c>
      <c r="C194" t="s">
        <v>32</v>
      </c>
      <c r="D194">
        <v>1</v>
      </c>
      <c r="E194">
        <v>136.33333333333334</v>
      </c>
      <c r="F194">
        <v>223</v>
      </c>
      <c r="G194">
        <v>254</v>
      </c>
      <c r="H194">
        <v>64.155380249023438</v>
      </c>
      <c r="I194">
        <v>64.007323590650529</v>
      </c>
      <c r="J194">
        <v>0.1480594277381897</v>
      </c>
      <c r="K194">
        <v>63.07794189453125</v>
      </c>
      <c r="L194">
        <v>-0.43729391694068909</v>
      </c>
      <c r="M194">
        <v>-9.1462418437004089E-2</v>
      </c>
      <c r="N194">
        <v>0.1480594277381897</v>
      </c>
      <c r="O194">
        <v>0.38758125901222229</v>
      </c>
      <c r="P194">
        <v>0.73341274261474609</v>
      </c>
      <c r="Q194">
        <v>0.28769227862358093</v>
      </c>
      <c r="R194">
        <v>0.28702834248542786</v>
      </c>
      <c r="S194">
        <v>6.6394364694133401E-4</v>
      </c>
      <c r="T194">
        <v>-1.9609592854976654E-3</v>
      </c>
      <c r="U194">
        <v>-4.1014538146555424E-4</v>
      </c>
      <c r="V194">
        <v>6.6394364694133401E-4</v>
      </c>
      <c r="W194">
        <v>1.7380325589329004E-3</v>
      </c>
      <c r="X194">
        <v>3.2888464629650116E-3</v>
      </c>
      <c r="Y194">
        <v>259</v>
      </c>
      <c r="Z194">
        <v>6.1395090073347092E-2</v>
      </c>
      <c r="AA194">
        <v>1</v>
      </c>
    </row>
    <row r="195" spans="1:27" x14ac:dyDescent="0.25">
      <c r="A195" t="s">
        <v>22</v>
      </c>
      <c r="B195" t="s">
        <v>22</v>
      </c>
      <c r="C195" t="s">
        <v>32</v>
      </c>
      <c r="D195">
        <v>2</v>
      </c>
      <c r="E195">
        <v>136.33333333333334</v>
      </c>
      <c r="F195">
        <v>223</v>
      </c>
      <c r="G195">
        <v>254</v>
      </c>
      <c r="H195">
        <v>63.157157897949219</v>
      </c>
      <c r="I195">
        <v>63.046377004434667</v>
      </c>
      <c r="J195">
        <v>0.11078137159347534</v>
      </c>
      <c r="K195">
        <v>62.144401550292969</v>
      </c>
      <c r="L195">
        <v>-0.47457128763198853</v>
      </c>
      <c r="M195">
        <v>-0.12874019145965576</v>
      </c>
      <c r="N195">
        <v>0.11078137159347534</v>
      </c>
      <c r="O195">
        <v>0.35030293464660645</v>
      </c>
      <c r="P195">
        <v>0.69613403081893921</v>
      </c>
      <c r="Q195">
        <v>0.28321593999862671</v>
      </c>
      <c r="R195">
        <v>0.28271916508674622</v>
      </c>
      <c r="S195">
        <v>4.9677747301757336E-4</v>
      </c>
      <c r="T195">
        <v>-2.1281223744153976E-3</v>
      </c>
      <c r="U195">
        <v>-5.7731027482077479E-4</v>
      </c>
      <c r="V195">
        <v>4.9677747301757336E-4</v>
      </c>
      <c r="W195">
        <v>1.5708651626482606E-3</v>
      </c>
      <c r="X195">
        <v>3.1216773204505444E-3</v>
      </c>
      <c r="Y195">
        <v>259</v>
      </c>
      <c r="Z195">
        <v>6.1395090073347092E-2</v>
      </c>
      <c r="AA195">
        <v>1</v>
      </c>
    </row>
    <row r="196" spans="1:27" x14ac:dyDescent="0.25">
      <c r="A196" t="s">
        <v>22</v>
      </c>
      <c r="B196" t="s">
        <v>22</v>
      </c>
      <c r="C196" t="s">
        <v>32</v>
      </c>
      <c r="D196">
        <v>3</v>
      </c>
      <c r="E196">
        <v>136.33333333333334</v>
      </c>
      <c r="F196">
        <v>223</v>
      </c>
      <c r="G196">
        <v>254</v>
      </c>
      <c r="H196">
        <v>62.171401977539063</v>
      </c>
      <c r="I196">
        <v>61.923049334203824</v>
      </c>
      <c r="J196">
        <v>0.2483525276184082</v>
      </c>
      <c r="K196">
        <v>61.543251037597656</v>
      </c>
      <c r="L196">
        <v>-0.33659088611602783</v>
      </c>
      <c r="M196">
        <v>8.998422883450985E-3</v>
      </c>
      <c r="N196">
        <v>0.2483525276184082</v>
      </c>
      <c r="O196">
        <v>0.48770663142204285</v>
      </c>
      <c r="P196">
        <v>0.83329594135284424</v>
      </c>
      <c r="Q196">
        <v>0.2787955105304718</v>
      </c>
      <c r="R196">
        <v>0.27768182754516602</v>
      </c>
      <c r="S196">
        <v>1.113688456825912E-3</v>
      </c>
      <c r="T196">
        <v>-1.5093762194737792E-3</v>
      </c>
      <c r="U196">
        <v>4.0351671486860141E-5</v>
      </c>
      <c r="V196">
        <v>1.113688456825912E-3</v>
      </c>
      <c r="W196">
        <v>2.1870252676308155E-3</v>
      </c>
      <c r="X196">
        <v>3.7367530167102814E-3</v>
      </c>
      <c r="Y196">
        <v>259</v>
      </c>
      <c r="Z196">
        <v>6.1395090073347092E-2</v>
      </c>
      <c r="AA196">
        <v>1</v>
      </c>
    </row>
    <row r="197" spans="1:27" x14ac:dyDescent="0.25">
      <c r="A197" t="s">
        <v>22</v>
      </c>
      <c r="B197" t="s">
        <v>22</v>
      </c>
      <c r="C197" t="s">
        <v>32</v>
      </c>
      <c r="D197">
        <v>4</v>
      </c>
      <c r="E197">
        <v>136.33333333333334</v>
      </c>
      <c r="F197">
        <v>223</v>
      </c>
      <c r="G197">
        <v>254</v>
      </c>
      <c r="H197">
        <v>62.297557830810547</v>
      </c>
      <c r="I197">
        <v>62.212253743976667</v>
      </c>
      <c r="J197">
        <v>8.5302762687206268E-2</v>
      </c>
      <c r="K197">
        <v>60.809650421142578</v>
      </c>
      <c r="L197">
        <v>-0.50036710500717163</v>
      </c>
      <c r="M197">
        <v>-0.15434859693050385</v>
      </c>
      <c r="N197">
        <v>8.5302762687206268E-2</v>
      </c>
      <c r="O197">
        <v>0.32495412230491638</v>
      </c>
      <c r="P197">
        <v>0.67097258567810059</v>
      </c>
      <c r="Q197">
        <v>0.27936124801635742</v>
      </c>
      <c r="R197">
        <v>0.27897870540618896</v>
      </c>
      <c r="S197">
        <v>3.8252360536716878E-4</v>
      </c>
      <c r="T197">
        <v>-2.2437986917793751E-3</v>
      </c>
      <c r="U197">
        <v>-6.9214618997648358E-4</v>
      </c>
      <c r="V197">
        <v>3.8252360536716878E-4</v>
      </c>
      <c r="W197">
        <v>1.4571934007108212E-3</v>
      </c>
      <c r="X197">
        <v>3.0088457278907299E-3</v>
      </c>
      <c r="Y197">
        <v>259</v>
      </c>
      <c r="Z197">
        <v>6.1395090073347092E-2</v>
      </c>
      <c r="AA197">
        <v>1</v>
      </c>
    </row>
    <row r="198" spans="1:27" x14ac:dyDescent="0.25">
      <c r="A198" t="s">
        <v>22</v>
      </c>
      <c r="B198" t="s">
        <v>22</v>
      </c>
      <c r="C198" t="s">
        <v>32</v>
      </c>
      <c r="D198">
        <v>5</v>
      </c>
      <c r="E198">
        <v>136.33333333333334</v>
      </c>
      <c r="F198">
        <v>223</v>
      </c>
      <c r="G198">
        <v>254</v>
      </c>
      <c r="H198">
        <v>63.732772827148438</v>
      </c>
      <c r="I198">
        <v>63.66961078155267</v>
      </c>
      <c r="J198">
        <v>6.3163891434669495E-2</v>
      </c>
      <c r="K198">
        <v>59.975536346435547</v>
      </c>
      <c r="L198">
        <v>-0.52310401201248169</v>
      </c>
      <c r="M198">
        <v>-0.17673216760158539</v>
      </c>
      <c r="N198">
        <v>6.3163891434669495E-2</v>
      </c>
      <c r="O198">
        <v>0.30305996537208557</v>
      </c>
      <c r="P198">
        <v>0.64943176507949829</v>
      </c>
      <c r="Q198">
        <v>0.28579717874526978</v>
      </c>
      <c r="R198">
        <v>0.28551393747329712</v>
      </c>
      <c r="S198">
        <v>2.8324616141617298E-4</v>
      </c>
      <c r="T198">
        <v>-2.3457577917724848E-3</v>
      </c>
      <c r="U198">
        <v>-7.9252093564718962E-4</v>
      </c>
      <c r="V198">
        <v>2.8324616141617298E-4</v>
      </c>
      <c r="W198">
        <v>1.3590132584795356E-3</v>
      </c>
      <c r="X198">
        <v>2.9122501146048307E-3</v>
      </c>
      <c r="Y198">
        <v>259</v>
      </c>
      <c r="Z198">
        <v>6.1395090073347092E-2</v>
      </c>
      <c r="AA198">
        <v>1</v>
      </c>
    </row>
    <row r="199" spans="1:27" x14ac:dyDescent="0.25">
      <c r="A199" t="s">
        <v>22</v>
      </c>
      <c r="B199" t="s">
        <v>22</v>
      </c>
      <c r="C199" t="s">
        <v>32</v>
      </c>
      <c r="D199">
        <v>6</v>
      </c>
      <c r="E199">
        <v>136.33333333333334</v>
      </c>
      <c r="F199">
        <v>223</v>
      </c>
      <c r="G199">
        <v>254</v>
      </c>
      <c r="H199">
        <v>70.527420043945313</v>
      </c>
      <c r="I199">
        <v>70.561475328907065</v>
      </c>
      <c r="J199">
        <v>-3.4052729606628418E-2</v>
      </c>
      <c r="K199">
        <v>59.956626892089844</v>
      </c>
      <c r="L199">
        <v>-0.62080913782119751</v>
      </c>
      <c r="M199">
        <v>-0.27414870262145996</v>
      </c>
      <c r="N199">
        <v>-3.4052729606628418E-2</v>
      </c>
      <c r="O199">
        <v>0.20604324340820313</v>
      </c>
      <c r="P199">
        <v>0.55270367860794067</v>
      </c>
      <c r="Q199">
        <v>0.31626644730567932</v>
      </c>
      <c r="R199">
        <v>0.31641918420791626</v>
      </c>
      <c r="S199">
        <v>-1.5270282165147364E-4</v>
      </c>
      <c r="T199">
        <v>-2.783897565677762E-3</v>
      </c>
      <c r="U199">
        <v>-1.229366404004395E-3</v>
      </c>
      <c r="V199">
        <v>-1.5270282165147364E-4</v>
      </c>
      <c r="W199">
        <v>9.2396076070144773E-4</v>
      </c>
      <c r="X199">
        <v>2.478491747751832E-3</v>
      </c>
      <c r="Y199">
        <v>259</v>
      </c>
      <c r="Z199">
        <v>6.1395090073347092E-2</v>
      </c>
      <c r="AA199">
        <v>1</v>
      </c>
    </row>
    <row r="200" spans="1:27" x14ac:dyDescent="0.25">
      <c r="A200" t="s">
        <v>22</v>
      </c>
      <c r="B200" t="s">
        <v>22</v>
      </c>
      <c r="C200" t="s">
        <v>32</v>
      </c>
      <c r="D200">
        <v>7</v>
      </c>
      <c r="E200">
        <v>136.33333333333334</v>
      </c>
      <c r="F200">
        <v>223</v>
      </c>
      <c r="G200">
        <v>254</v>
      </c>
      <c r="H200">
        <v>79.994300842285156</v>
      </c>
      <c r="I200">
        <v>80.070515872910619</v>
      </c>
      <c r="J200">
        <v>-7.6213955879211426E-2</v>
      </c>
      <c r="K200">
        <v>60.162998199462891</v>
      </c>
      <c r="L200">
        <v>-0.6632809042930603</v>
      </c>
      <c r="M200">
        <v>-0.31643697619438171</v>
      </c>
      <c r="N200">
        <v>-7.6213955879211426E-2</v>
      </c>
      <c r="O200">
        <v>0.16400906443595886</v>
      </c>
      <c r="P200">
        <v>0.51085299253463745</v>
      </c>
      <c r="Q200">
        <v>0.35871884226799011</v>
      </c>
      <c r="R200">
        <v>0.3590606153011322</v>
      </c>
      <c r="S200">
        <v>-3.4176663029938936E-4</v>
      </c>
      <c r="T200">
        <v>-2.9743537306785583E-3</v>
      </c>
      <c r="U200">
        <v>-1.4189998619258404E-3</v>
      </c>
      <c r="V200">
        <v>-3.4176663029938936E-4</v>
      </c>
      <c r="W200">
        <v>7.3546665953472257E-4</v>
      </c>
      <c r="X200">
        <v>2.2908207029104233E-3</v>
      </c>
      <c r="Y200">
        <v>259</v>
      </c>
      <c r="Z200">
        <v>6.1395090073347092E-2</v>
      </c>
      <c r="AA200">
        <v>1</v>
      </c>
    </row>
    <row r="201" spans="1:27" x14ac:dyDescent="0.25">
      <c r="A201" t="s">
        <v>22</v>
      </c>
      <c r="B201" t="s">
        <v>22</v>
      </c>
      <c r="C201" t="s">
        <v>32</v>
      </c>
      <c r="D201">
        <v>8</v>
      </c>
      <c r="E201">
        <v>136.33333333333334</v>
      </c>
      <c r="F201">
        <v>223</v>
      </c>
      <c r="G201">
        <v>254</v>
      </c>
      <c r="H201">
        <v>87.069633483886719</v>
      </c>
      <c r="I201">
        <v>87.128310385470584</v>
      </c>
      <c r="J201">
        <v>-5.867714062333107E-2</v>
      </c>
      <c r="K201">
        <v>61.872013092041016</v>
      </c>
      <c r="L201">
        <v>-0.64385008811950684</v>
      </c>
      <c r="M201">
        <v>-0.29812517762184143</v>
      </c>
      <c r="N201">
        <v>-5.867714062333107E-2</v>
      </c>
      <c r="O201">
        <v>0.18077088892459869</v>
      </c>
      <c r="P201">
        <v>0.52649581432342529</v>
      </c>
      <c r="Q201">
        <v>0.39044678211212158</v>
      </c>
      <c r="R201">
        <v>0.39070990681648254</v>
      </c>
      <c r="S201">
        <v>-2.6312618865631521E-4</v>
      </c>
      <c r="T201">
        <v>-2.8872201219201088E-3</v>
      </c>
      <c r="U201">
        <v>-1.336884219199419E-3</v>
      </c>
      <c r="V201">
        <v>-2.6312618865631521E-4</v>
      </c>
      <c r="W201">
        <v>8.1063178367912769E-4</v>
      </c>
      <c r="X201">
        <v>2.3609676863998175E-3</v>
      </c>
      <c r="Y201">
        <v>259</v>
      </c>
      <c r="Z201">
        <v>6.1395090073347092E-2</v>
      </c>
      <c r="AA201">
        <v>1</v>
      </c>
    </row>
    <row r="202" spans="1:27" x14ac:dyDescent="0.25">
      <c r="A202" t="s">
        <v>22</v>
      </c>
      <c r="B202" t="s">
        <v>22</v>
      </c>
      <c r="C202" t="s">
        <v>32</v>
      </c>
      <c r="D202">
        <v>9</v>
      </c>
      <c r="E202">
        <v>136.33333333333334</v>
      </c>
      <c r="F202">
        <v>223</v>
      </c>
      <c r="G202">
        <v>254</v>
      </c>
      <c r="H202">
        <v>93.645317077636719</v>
      </c>
      <c r="I202">
        <v>93.889750878937775</v>
      </c>
      <c r="J202">
        <v>-0.24443352222442627</v>
      </c>
      <c r="K202">
        <v>64.868980407714844</v>
      </c>
      <c r="L202">
        <v>-0.82931405305862427</v>
      </c>
      <c r="M202">
        <v>-0.48376187682151794</v>
      </c>
      <c r="N202">
        <v>-0.24443352222442627</v>
      </c>
      <c r="O202">
        <v>-5.105157382786274E-3</v>
      </c>
      <c r="P202">
        <v>0.34044697880744934</v>
      </c>
      <c r="Q202">
        <v>0.41993415355682373</v>
      </c>
      <c r="R202">
        <v>0.42103028297424316</v>
      </c>
      <c r="S202">
        <v>-1.0961143998429179E-3</v>
      </c>
      <c r="T202">
        <v>-3.7188970018178225E-3</v>
      </c>
      <c r="U202">
        <v>-2.1693357266485691E-3</v>
      </c>
      <c r="V202">
        <v>-1.0961143998429179E-3</v>
      </c>
      <c r="W202">
        <v>-2.2893082132213749E-5</v>
      </c>
      <c r="X202">
        <v>1.5266680857166648E-3</v>
      </c>
      <c r="Y202">
        <v>259</v>
      </c>
      <c r="Z202">
        <v>6.1395090073347092E-2</v>
      </c>
      <c r="AA202">
        <v>1</v>
      </c>
    </row>
    <row r="203" spans="1:27" x14ac:dyDescent="0.25">
      <c r="A203" t="s">
        <v>22</v>
      </c>
      <c r="B203" t="s">
        <v>22</v>
      </c>
      <c r="C203" t="s">
        <v>32</v>
      </c>
      <c r="D203">
        <v>10</v>
      </c>
      <c r="E203">
        <v>136.33333333333334</v>
      </c>
      <c r="F203">
        <v>223</v>
      </c>
      <c r="G203">
        <v>254</v>
      </c>
      <c r="H203">
        <v>100.26324462890625</v>
      </c>
      <c r="I203">
        <v>100.1368582258292</v>
      </c>
      <c r="J203">
        <v>0.12638810276985168</v>
      </c>
      <c r="K203">
        <v>68.435256958007813</v>
      </c>
      <c r="L203">
        <v>-0.45853999257087708</v>
      </c>
      <c r="M203">
        <v>-0.11295973509550095</v>
      </c>
      <c r="N203">
        <v>0.12638810276985168</v>
      </c>
      <c r="O203">
        <v>0.36573594808578491</v>
      </c>
      <c r="P203">
        <v>0.71131622791290283</v>
      </c>
      <c r="Q203">
        <v>0.44961094856262207</v>
      </c>
      <c r="R203">
        <v>0.44904419779777527</v>
      </c>
      <c r="S203">
        <v>5.6676281383261085E-4</v>
      </c>
      <c r="T203">
        <v>-2.0562331192195415E-3</v>
      </c>
      <c r="U203">
        <v>-5.0654588267207146E-4</v>
      </c>
      <c r="V203">
        <v>5.6676281383261085E-4</v>
      </c>
      <c r="W203">
        <v>1.6400715103372931E-3</v>
      </c>
      <c r="X203">
        <v>3.1897588633000851E-3</v>
      </c>
      <c r="Y203">
        <v>259</v>
      </c>
      <c r="Z203">
        <v>6.1395090073347092E-2</v>
      </c>
      <c r="AA203">
        <v>1</v>
      </c>
    </row>
    <row r="204" spans="1:27" x14ac:dyDescent="0.25">
      <c r="A204" t="s">
        <v>22</v>
      </c>
      <c r="B204" t="s">
        <v>22</v>
      </c>
      <c r="C204" t="s">
        <v>32</v>
      </c>
      <c r="D204">
        <v>11</v>
      </c>
      <c r="E204">
        <v>136.33333333333334</v>
      </c>
      <c r="F204">
        <v>223</v>
      </c>
      <c r="G204">
        <v>254</v>
      </c>
      <c r="H204">
        <v>104.9510498046875</v>
      </c>
      <c r="I204">
        <v>104.75536420633337</v>
      </c>
      <c r="J204">
        <v>0.19568519294261932</v>
      </c>
      <c r="K204">
        <v>72.021507263183594</v>
      </c>
      <c r="L204">
        <v>-0.38950839638710022</v>
      </c>
      <c r="M204">
        <v>-4.3771278113126755E-2</v>
      </c>
      <c r="N204">
        <v>0.19568519294261932</v>
      </c>
      <c r="O204">
        <v>0.43514165282249451</v>
      </c>
      <c r="P204">
        <v>0.78087878227233887</v>
      </c>
      <c r="Q204">
        <v>0.47063252329826355</v>
      </c>
      <c r="R204">
        <v>0.46975499391555786</v>
      </c>
      <c r="S204">
        <v>8.7751209503039718E-4</v>
      </c>
      <c r="T204">
        <v>-1.7466744175180793E-3</v>
      </c>
      <c r="U204">
        <v>-1.9628375594038516E-4</v>
      </c>
      <c r="V204">
        <v>8.7751209503039718E-4</v>
      </c>
      <c r="W204">
        <v>1.9513078732416034E-3</v>
      </c>
      <c r="X204">
        <v>3.5016986075788736E-3</v>
      </c>
      <c r="Y204">
        <v>259</v>
      </c>
      <c r="Z204">
        <v>6.1395090073347092E-2</v>
      </c>
      <c r="AA204">
        <v>1</v>
      </c>
    </row>
    <row r="205" spans="1:27" x14ac:dyDescent="0.25">
      <c r="A205" t="s">
        <v>22</v>
      </c>
      <c r="B205" t="s">
        <v>22</v>
      </c>
      <c r="C205" t="s">
        <v>32</v>
      </c>
      <c r="D205">
        <v>12</v>
      </c>
      <c r="E205">
        <v>136.33333333333334</v>
      </c>
      <c r="F205">
        <v>223</v>
      </c>
      <c r="G205">
        <v>254</v>
      </c>
      <c r="H205">
        <v>108.31052398681641</v>
      </c>
      <c r="I205">
        <v>108.00863551933919</v>
      </c>
      <c r="J205">
        <v>0.30189141631126404</v>
      </c>
      <c r="K205">
        <v>75.573097229003906</v>
      </c>
      <c r="L205">
        <v>-0.28460624814033508</v>
      </c>
      <c r="M205">
        <v>6.1901330947875977E-2</v>
      </c>
      <c r="N205">
        <v>0.30189141631126404</v>
      </c>
      <c r="O205">
        <v>0.5418815016746521</v>
      </c>
      <c r="P205">
        <v>0.88838905096054077</v>
      </c>
      <c r="Q205">
        <v>0.4856974184513092</v>
      </c>
      <c r="R205">
        <v>0.48434364795684814</v>
      </c>
      <c r="S205">
        <v>1.3537731720134616E-3</v>
      </c>
      <c r="T205">
        <v>-1.2762611731886864E-3</v>
      </c>
      <c r="U205">
        <v>2.7758444775827229E-4</v>
      </c>
      <c r="V205">
        <v>1.3537731720134616E-3</v>
      </c>
      <c r="W205">
        <v>2.4299619253724813E-3</v>
      </c>
      <c r="X205">
        <v>3.9838072843849659E-3</v>
      </c>
      <c r="Y205">
        <v>259</v>
      </c>
      <c r="Z205">
        <v>6.1395090073347092E-2</v>
      </c>
      <c r="AA205">
        <v>1</v>
      </c>
    </row>
    <row r="206" spans="1:27" x14ac:dyDescent="0.25">
      <c r="A206" t="s">
        <v>22</v>
      </c>
      <c r="B206" t="s">
        <v>22</v>
      </c>
      <c r="C206" t="s">
        <v>32</v>
      </c>
      <c r="D206">
        <v>13</v>
      </c>
      <c r="E206">
        <v>136.33333333333334</v>
      </c>
      <c r="F206">
        <v>223</v>
      </c>
      <c r="G206">
        <v>254</v>
      </c>
      <c r="H206">
        <v>109.7977294921875</v>
      </c>
      <c r="I206">
        <v>109.13670601743313</v>
      </c>
      <c r="J206">
        <v>0.66102027893066406</v>
      </c>
      <c r="K206">
        <v>78.857666015625</v>
      </c>
      <c r="L206">
        <v>7.6268590986728668E-2</v>
      </c>
      <c r="M206">
        <v>0.42174461483955383</v>
      </c>
      <c r="N206">
        <v>0.66102027893066406</v>
      </c>
      <c r="O206">
        <v>0.9002959132194519</v>
      </c>
      <c r="P206">
        <v>1.2457720041275024</v>
      </c>
      <c r="Q206">
        <v>0.4923664927482605</v>
      </c>
      <c r="R206">
        <v>0.48940226435661316</v>
      </c>
      <c r="S206">
        <v>2.9642165172845125E-3</v>
      </c>
      <c r="T206">
        <v>3.4201162634417415E-4</v>
      </c>
      <c r="U206">
        <v>1.89123151358217E-3</v>
      </c>
      <c r="V206">
        <v>2.9642165172845125E-3</v>
      </c>
      <c r="W206">
        <v>4.0372014045715332E-3</v>
      </c>
      <c r="X206">
        <v>5.5864215828478336E-3</v>
      </c>
      <c r="Y206">
        <v>259</v>
      </c>
      <c r="Z206">
        <v>6.1395090073347092E-2</v>
      </c>
      <c r="AA206">
        <v>1</v>
      </c>
    </row>
    <row r="207" spans="1:27" x14ac:dyDescent="0.25">
      <c r="A207" t="s">
        <v>22</v>
      </c>
      <c r="B207" t="s">
        <v>22</v>
      </c>
      <c r="C207" t="s">
        <v>32</v>
      </c>
      <c r="D207">
        <v>14</v>
      </c>
      <c r="E207">
        <v>136.33333333333334</v>
      </c>
      <c r="F207">
        <v>223</v>
      </c>
      <c r="G207">
        <v>254</v>
      </c>
      <c r="H207">
        <v>112.14044189453125</v>
      </c>
      <c r="I207">
        <v>108.36863365744163</v>
      </c>
      <c r="J207">
        <v>3.7718067169189453</v>
      </c>
      <c r="K207">
        <v>81.8104248046875</v>
      </c>
      <c r="L207">
        <v>3.1864359378814697</v>
      </c>
      <c r="M207">
        <v>3.5322778224945068</v>
      </c>
      <c r="N207">
        <v>3.7718067169189453</v>
      </c>
      <c r="O207">
        <v>4.0113358497619629</v>
      </c>
      <c r="P207">
        <v>4.3571772575378418</v>
      </c>
      <c r="Q207">
        <v>0.50287193059921265</v>
      </c>
      <c r="R207">
        <v>0.48595800995826721</v>
      </c>
      <c r="S207">
        <v>1.691393181681633E-2</v>
      </c>
      <c r="T207">
        <v>1.4288950711488724E-2</v>
      </c>
      <c r="U207">
        <v>1.5839811414480209E-2</v>
      </c>
      <c r="V207">
        <v>1.691393181681633E-2</v>
      </c>
      <c r="W207">
        <v>1.7988052219152451E-2</v>
      </c>
      <c r="X207">
        <v>1.9538911059498787E-2</v>
      </c>
      <c r="Y207">
        <v>259</v>
      </c>
      <c r="Z207">
        <v>6.1395090073347092E-2</v>
      </c>
      <c r="AA207">
        <v>1</v>
      </c>
    </row>
    <row r="208" spans="1:27" x14ac:dyDescent="0.25">
      <c r="A208" t="s">
        <v>22</v>
      </c>
      <c r="B208" t="s">
        <v>22</v>
      </c>
      <c r="C208" t="s">
        <v>32</v>
      </c>
      <c r="D208">
        <v>15</v>
      </c>
      <c r="E208">
        <v>136.33333333333334</v>
      </c>
      <c r="F208">
        <v>223</v>
      </c>
      <c r="G208">
        <v>254</v>
      </c>
      <c r="H208">
        <v>113.19043731689453</v>
      </c>
      <c r="I208">
        <v>107.96786926666876</v>
      </c>
      <c r="J208">
        <v>5.2225685119628906</v>
      </c>
      <c r="K208">
        <v>83.647483825683594</v>
      </c>
      <c r="L208">
        <v>4.6363391876220703</v>
      </c>
      <c r="M208">
        <v>4.9826879501342773</v>
      </c>
      <c r="N208">
        <v>5.2225685119628906</v>
      </c>
      <c r="O208">
        <v>5.4624490737915039</v>
      </c>
      <c r="P208">
        <v>5.8087978363037109</v>
      </c>
      <c r="Q208">
        <v>0.5075804591178894</v>
      </c>
      <c r="R208">
        <v>0.48416084051132202</v>
      </c>
      <c r="S208">
        <v>2.3419590666890144E-2</v>
      </c>
      <c r="T208">
        <v>2.0790759474039078E-2</v>
      </c>
      <c r="U208">
        <v>2.2343892604112625E-2</v>
      </c>
      <c r="V208">
        <v>2.3419590666890144E-2</v>
      </c>
      <c r="W208">
        <v>2.4495286867022514E-2</v>
      </c>
      <c r="X208">
        <v>2.6048419997096062E-2</v>
      </c>
      <c r="Y208">
        <v>259</v>
      </c>
      <c r="Z208">
        <v>6.1395090073347092E-2</v>
      </c>
      <c r="AA208">
        <v>1</v>
      </c>
    </row>
    <row r="209" spans="1:27" x14ac:dyDescent="0.25">
      <c r="A209" t="s">
        <v>22</v>
      </c>
      <c r="B209" t="s">
        <v>22</v>
      </c>
      <c r="C209" t="s">
        <v>32</v>
      </c>
      <c r="D209">
        <v>16</v>
      </c>
      <c r="E209">
        <v>136.33333333333334</v>
      </c>
      <c r="F209">
        <v>223</v>
      </c>
      <c r="G209">
        <v>254</v>
      </c>
      <c r="H209">
        <v>111.76353454589844</v>
      </c>
      <c r="I209">
        <v>107.45342211971001</v>
      </c>
      <c r="J209">
        <v>4.3101153373718262</v>
      </c>
      <c r="K209">
        <v>84.933952331542969</v>
      </c>
      <c r="L209">
        <v>3.7240469455718994</v>
      </c>
      <c r="M209">
        <v>4.0703010559082031</v>
      </c>
      <c r="N209">
        <v>4.3101153373718262</v>
      </c>
      <c r="O209">
        <v>4.5499296188354492</v>
      </c>
      <c r="P209">
        <v>4.896183967590332</v>
      </c>
      <c r="Q209">
        <v>0.50118178129196167</v>
      </c>
      <c r="R209">
        <v>0.4818539023399353</v>
      </c>
      <c r="S209">
        <v>1.932787150144577E-2</v>
      </c>
      <c r="T209">
        <v>1.6699763014912605E-2</v>
      </c>
      <c r="U209">
        <v>1.8252471461892128E-2</v>
      </c>
      <c r="V209">
        <v>1.932787150144577E-2</v>
      </c>
      <c r="W209">
        <v>2.0403271540999413E-2</v>
      </c>
      <c r="X209">
        <v>2.1955981850624084E-2</v>
      </c>
      <c r="Y209">
        <v>259</v>
      </c>
      <c r="Z209">
        <v>6.1395090073347092E-2</v>
      </c>
      <c r="AA209">
        <v>1</v>
      </c>
    </row>
    <row r="210" spans="1:27" x14ac:dyDescent="0.25">
      <c r="A210" t="s">
        <v>22</v>
      </c>
      <c r="B210" t="s">
        <v>22</v>
      </c>
      <c r="C210" t="s">
        <v>32</v>
      </c>
      <c r="D210">
        <v>17</v>
      </c>
      <c r="E210">
        <v>136.33333333333334</v>
      </c>
      <c r="F210">
        <v>223</v>
      </c>
      <c r="G210">
        <v>254</v>
      </c>
      <c r="H210">
        <v>107.417724609375</v>
      </c>
      <c r="I210">
        <v>104.52124955072941</v>
      </c>
      <c r="J210">
        <v>2.8964755535125732</v>
      </c>
      <c r="K210">
        <v>84.459579467773438</v>
      </c>
      <c r="L210">
        <v>2.3105907440185547</v>
      </c>
      <c r="M210">
        <v>2.6567361354827881</v>
      </c>
      <c r="N210">
        <v>2.8964755535125732</v>
      </c>
      <c r="O210">
        <v>3.1362149715423584</v>
      </c>
      <c r="P210">
        <v>3.4823603630065918</v>
      </c>
      <c r="Q210">
        <v>0.48169383406639099</v>
      </c>
      <c r="R210">
        <v>0.46870514750480652</v>
      </c>
      <c r="S210">
        <v>1.298868004232645E-2</v>
      </c>
      <c r="T210">
        <v>1.0361393913626671E-2</v>
      </c>
      <c r="U210">
        <v>1.191361527889967E-2</v>
      </c>
      <c r="V210">
        <v>1.298868004232645E-2</v>
      </c>
      <c r="W210">
        <v>1.4063743874430656E-2</v>
      </c>
      <c r="X210">
        <v>1.561596617102623E-2</v>
      </c>
      <c r="Y210">
        <v>259</v>
      </c>
      <c r="Z210">
        <v>6.1395090073347092E-2</v>
      </c>
      <c r="AA210">
        <v>1</v>
      </c>
    </row>
    <row r="211" spans="1:27" x14ac:dyDescent="0.25">
      <c r="A211" t="s">
        <v>22</v>
      </c>
      <c r="B211" t="s">
        <v>22</v>
      </c>
      <c r="C211" t="s">
        <v>32</v>
      </c>
      <c r="D211">
        <v>18</v>
      </c>
      <c r="E211">
        <v>136.33333333333334</v>
      </c>
      <c r="F211">
        <v>223</v>
      </c>
      <c r="G211">
        <v>254</v>
      </c>
      <c r="H211">
        <v>101.09416961669922</v>
      </c>
      <c r="I211">
        <v>98.513051875993071</v>
      </c>
      <c r="J211">
        <v>2.5811176300048828</v>
      </c>
      <c r="K211">
        <v>83.000831604003906</v>
      </c>
      <c r="L211">
        <v>1.9947794675827026</v>
      </c>
      <c r="M211">
        <v>2.3411927223205566</v>
      </c>
      <c r="N211">
        <v>2.5811176300048828</v>
      </c>
      <c r="O211">
        <v>2.821042537689209</v>
      </c>
      <c r="P211">
        <v>3.1674559116363525</v>
      </c>
      <c r="Q211">
        <v>0.45333707332611084</v>
      </c>
      <c r="R211">
        <v>0.44176256656646729</v>
      </c>
      <c r="S211">
        <v>1.1574518866837025E-2</v>
      </c>
      <c r="T211">
        <v>8.9451996609568596E-3</v>
      </c>
      <c r="U211">
        <v>1.0498622432351112E-2</v>
      </c>
      <c r="V211">
        <v>1.1574518866837025E-2</v>
      </c>
      <c r="W211">
        <v>1.2650415301322937E-2</v>
      </c>
      <c r="X211">
        <v>1.420383807271719E-2</v>
      </c>
      <c r="Y211">
        <v>259</v>
      </c>
      <c r="Z211">
        <v>6.1395090073347092E-2</v>
      </c>
      <c r="AA211">
        <v>1</v>
      </c>
    </row>
    <row r="212" spans="1:27" x14ac:dyDescent="0.25">
      <c r="A212" t="s">
        <v>22</v>
      </c>
      <c r="B212" t="s">
        <v>22</v>
      </c>
      <c r="C212" t="s">
        <v>32</v>
      </c>
      <c r="D212">
        <v>19</v>
      </c>
      <c r="E212">
        <v>136.33333333333334</v>
      </c>
      <c r="F212">
        <v>223</v>
      </c>
      <c r="G212">
        <v>254</v>
      </c>
      <c r="H212">
        <v>87.815849304199219</v>
      </c>
      <c r="I212">
        <v>86.087011272553355</v>
      </c>
      <c r="J212">
        <v>1.7288417816162109</v>
      </c>
      <c r="K212">
        <v>80.947906494140625</v>
      </c>
      <c r="L212">
        <v>1.1414028406143188</v>
      </c>
      <c r="M212">
        <v>1.4884665012359619</v>
      </c>
      <c r="N212">
        <v>1.7288417816162109</v>
      </c>
      <c r="O212">
        <v>1.96921706199646</v>
      </c>
      <c r="P212">
        <v>2.3162806034088135</v>
      </c>
      <c r="Q212">
        <v>0.39379304647445679</v>
      </c>
      <c r="R212">
        <v>0.38604041934013367</v>
      </c>
      <c r="S212">
        <v>7.7526536770164967E-3</v>
      </c>
      <c r="T212">
        <v>5.1183984614908695E-3</v>
      </c>
      <c r="U212">
        <v>6.6747376695275307E-3</v>
      </c>
      <c r="V212">
        <v>7.7526536770164967E-3</v>
      </c>
      <c r="W212">
        <v>8.8305696845054626E-3</v>
      </c>
      <c r="X212">
        <v>1.0386908426880836E-2</v>
      </c>
      <c r="Y212">
        <v>259</v>
      </c>
      <c r="Z212">
        <v>6.1395090073347092E-2</v>
      </c>
      <c r="AA212">
        <v>1</v>
      </c>
    </row>
    <row r="213" spans="1:27" x14ac:dyDescent="0.25">
      <c r="A213" t="s">
        <v>22</v>
      </c>
      <c r="B213" t="s">
        <v>22</v>
      </c>
      <c r="C213" t="s">
        <v>32</v>
      </c>
      <c r="D213">
        <v>20</v>
      </c>
      <c r="E213">
        <v>136.33333333333334</v>
      </c>
      <c r="F213">
        <v>223</v>
      </c>
      <c r="G213">
        <v>254</v>
      </c>
      <c r="H213">
        <v>80.30267333984375</v>
      </c>
      <c r="I213">
        <v>79.172724998711303</v>
      </c>
      <c r="J213">
        <v>1.1299453973770142</v>
      </c>
      <c r="K213">
        <v>76.022598266601563</v>
      </c>
      <c r="L213">
        <v>0.54226058721542358</v>
      </c>
      <c r="M213">
        <v>0.88946956396102905</v>
      </c>
      <c r="N213">
        <v>1.1299453973770142</v>
      </c>
      <c r="O213">
        <v>1.370421290397644</v>
      </c>
      <c r="P213">
        <v>1.7176302671432495</v>
      </c>
      <c r="Q213">
        <v>0.36010167002677917</v>
      </c>
      <c r="R213">
        <v>0.35503464937210083</v>
      </c>
      <c r="S213">
        <v>5.0670197233557701E-3</v>
      </c>
      <c r="T213">
        <v>2.4316618219017982E-3</v>
      </c>
      <c r="U213">
        <v>3.9886529557406902E-3</v>
      </c>
      <c r="V213">
        <v>5.0670197233557701E-3</v>
      </c>
      <c r="W213">
        <v>6.1453869566321373E-3</v>
      </c>
      <c r="X213">
        <v>7.7023780904710293E-3</v>
      </c>
      <c r="Y213">
        <v>259</v>
      </c>
      <c r="Z213">
        <v>6.1395090073347092E-2</v>
      </c>
      <c r="AA213">
        <v>1</v>
      </c>
    </row>
    <row r="214" spans="1:27" x14ac:dyDescent="0.25">
      <c r="A214" t="s">
        <v>22</v>
      </c>
      <c r="B214" t="s">
        <v>22</v>
      </c>
      <c r="C214" t="s">
        <v>32</v>
      </c>
      <c r="D214">
        <v>21</v>
      </c>
      <c r="E214">
        <v>136.33333333333334</v>
      </c>
      <c r="F214">
        <v>223</v>
      </c>
      <c r="G214">
        <v>254</v>
      </c>
      <c r="H214">
        <v>75.603469848632813</v>
      </c>
      <c r="I214">
        <v>74.81089925327494</v>
      </c>
      <c r="J214">
        <v>0.79257100820541382</v>
      </c>
      <c r="K214">
        <v>71.422752380371094</v>
      </c>
      <c r="L214">
        <v>0.20580668747425079</v>
      </c>
      <c r="M214">
        <v>0.5524718165397644</v>
      </c>
      <c r="N214">
        <v>0.79257100820541382</v>
      </c>
      <c r="O214">
        <v>1.032670259475708</v>
      </c>
      <c r="P214">
        <v>1.3793352842330933</v>
      </c>
      <c r="Q214">
        <v>0.33902901411056519</v>
      </c>
      <c r="R214">
        <v>0.33547487854957581</v>
      </c>
      <c r="S214">
        <v>3.5541299730539322E-3</v>
      </c>
      <c r="T214">
        <v>9.2289992608129978E-4</v>
      </c>
      <c r="U214">
        <v>2.4774521589279175E-3</v>
      </c>
      <c r="V214">
        <v>3.5541299730539322E-3</v>
      </c>
      <c r="W214">
        <v>4.6308082528412342E-3</v>
      </c>
      <c r="X214">
        <v>6.1853597871959209E-3</v>
      </c>
      <c r="Y214">
        <v>259</v>
      </c>
      <c r="Z214">
        <v>6.1395090073347092E-2</v>
      </c>
      <c r="AA214">
        <v>1</v>
      </c>
    </row>
    <row r="215" spans="1:27" x14ac:dyDescent="0.25">
      <c r="A215" t="s">
        <v>22</v>
      </c>
      <c r="B215" t="s">
        <v>22</v>
      </c>
      <c r="C215" t="s">
        <v>32</v>
      </c>
      <c r="D215">
        <v>22</v>
      </c>
      <c r="E215">
        <v>136.33333333333334</v>
      </c>
      <c r="F215">
        <v>223</v>
      </c>
      <c r="G215">
        <v>254</v>
      </c>
      <c r="H215">
        <v>71.981925964355469</v>
      </c>
      <c r="I215">
        <v>71.665723826658606</v>
      </c>
      <c r="J215">
        <v>0.31620123982429504</v>
      </c>
      <c r="K215">
        <v>68.021614074707031</v>
      </c>
      <c r="L215">
        <v>-0.26984080672264099</v>
      </c>
      <c r="M215">
        <v>7.639758288860321E-2</v>
      </c>
      <c r="N215">
        <v>0.31620123982429504</v>
      </c>
      <c r="O215">
        <v>0.55600488185882568</v>
      </c>
      <c r="P215">
        <v>0.90224325656890869</v>
      </c>
      <c r="Q215">
        <v>0.32278889417648315</v>
      </c>
      <c r="R215">
        <v>0.32137095928192139</v>
      </c>
      <c r="S215">
        <v>1.4179428108036518E-3</v>
      </c>
      <c r="T215">
        <v>-1.2100484455004334E-3</v>
      </c>
      <c r="U215">
        <v>3.4259006497450173E-4</v>
      </c>
      <c r="V215">
        <v>1.4179428108036518E-3</v>
      </c>
      <c r="W215">
        <v>2.4932953529059887E-3</v>
      </c>
      <c r="X215">
        <v>4.0459339506924152E-3</v>
      </c>
      <c r="Y215">
        <v>259</v>
      </c>
      <c r="Z215">
        <v>6.1395090073347092E-2</v>
      </c>
      <c r="AA215">
        <v>1</v>
      </c>
    </row>
    <row r="216" spans="1:27" x14ac:dyDescent="0.25">
      <c r="A216" t="s">
        <v>22</v>
      </c>
      <c r="B216" t="s">
        <v>22</v>
      </c>
      <c r="C216" t="s">
        <v>32</v>
      </c>
      <c r="D216">
        <v>23</v>
      </c>
      <c r="E216">
        <v>136.33333333333334</v>
      </c>
      <c r="F216">
        <v>223</v>
      </c>
      <c r="G216">
        <v>254</v>
      </c>
      <c r="H216">
        <v>68.459907531738281</v>
      </c>
      <c r="I216">
        <v>68.736878775991499</v>
      </c>
      <c r="J216">
        <v>-0.27697235345840454</v>
      </c>
      <c r="K216">
        <v>65.679336547851563</v>
      </c>
      <c r="L216">
        <v>-0.86256033182144165</v>
      </c>
      <c r="M216">
        <v>-0.5165901780128479</v>
      </c>
      <c r="N216">
        <v>-0.27697235345840454</v>
      </c>
      <c r="O216">
        <v>-3.7354506552219391E-2</v>
      </c>
      <c r="P216">
        <v>0.30861562490463257</v>
      </c>
      <c r="Q216">
        <v>0.30699509382247925</v>
      </c>
      <c r="R216">
        <v>0.30823713541030884</v>
      </c>
      <c r="S216">
        <v>-1.2420284328982234E-3</v>
      </c>
      <c r="T216">
        <v>-3.8679835852235556E-3</v>
      </c>
      <c r="U216">
        <v>-2.3165477905422449E-3</v>
      </c>
      <c r="V216">
        <v>-1.2420284328982234E-3</v>
      </c>
      <c r="W216">
        <v>-1.6750900249462575E-4</v>
      </c>
      <c r="X216">
        <v>1.3839266030117869E-3</v>
      </c>
      <c r="Y216">
        <v>259</v>
      </c>
      <c r="Z216">
        <v>6.1395090073347092E-2</v>
      </c>
      <c r="AA216">
        <v>1</v>
      </c>
    </row>
    <row r="217" spans="1:27" x14ac:dyDescent="0.25">
      <c r="A217" t="s">
        <v>22</v>
      </c>
      <c r="B217" t="s">
        <v>22</v>
      </c>
      <c r="C217" t="s">
        <v>32</v>
      </c>
      <c r="D217">
        <v>24</v>
      </c>
      <c r="E217">
        <v>136.33333333333334</v>
      </c>
      <c r="F217">
        <v>223</v>
      </c>
      <c r="G217">
        <v>254</v>
      </c>
      <c r="H217">
        <v>65.798316955566406</v>
      </c>
      <c r="I217">
        <v>66.174872755926728</v>
      </c>
      <c r="J217">
        <v>-0.37655335664749146</v>
      </c>
      <c r="K217">
        <v>64.412567138671875</v>
      </c>
      <c r="L217">
        <v>-0.9623224139213562</v>
      </c>
      <c r="M217">
        <v>-0.6162453293800354</v>
      </c>
      <c r="N217">
        <v>-0.37655335664749146</v>
      </c>
      <c r="O217">
        <v>-0.1368613988161087</v>
      </c>
      <c r="P217">
        <v>0.20921571552753448</v>
      </c>
      <c r="Q217">
        <v>0.29505971074104309</v>
      </c>
      <c r="R217">
        <v>0.29674831032752991</v>
      </c>
      <c r="S217">
        <v>-1.6885800287127495E-3</v>
      </c>
      <c r="T217">
        <v>-4.3153469450771809E-3</v>
      </c>
      <c r="U217">
        <v>-2.7634319849312305E-3</v>
      </c>
      <c r="V217">
        <v>-1.6885800287127495E-3</v>
      </c>
      <c r="W217">
        <v>-6.1372824711725116E-4</v>
      </c>
      <c r="X217">
        <v>9.3818706227466464E-4</v>
      </c>
      <c r="Y217">
        <v>259</v>
      </c>
      <c r="Z217">
        <v>6.1395090073347092E-2</v>
      </c>
      <c r="AA217">
        <v>1</v>
      </c>
    </row>
    <row r="218" spans="1:27" x14ac:dyDescent="0.25">
      <c r="A218" t="s">
        <v>22</v>
      </c>
      <c r="B218" t="s">
        <v>71</v>
      </c>
      <c r="C218" t="s">
        <v>82</v>
      </c>
      <c r="D218">
        <v>1</v>
      </c>
      <c r="E218">
        <v>31</v>
      </c>
      <c r="F218">
        <v>92</v>
      </c>
      <c r="G218">
        <v>92</v>
      </c>
      <c r="H218">
        <v>22.490411758422852</v>
      </c>
      <c r="I218">
        <v>22.816876312717795</v>
      </c>
      <c r="J218">
        <v>-0.32646411657333374</v>
      </c>
      <c r="K218">
        <v>64.374580383300781</v>
      </c>
      <c r="L218">
        <v>-0.78270560503005981</v>
      </c>
      <c r="M218">
        <v>-0.51315444707870483</v>
      </c>
      <c r="N218">
        <v>-0.32646411657333374</v>
      </c>
      <c r="O218">
        <v>-0.13977380096912384</v>
      </c>
      <c r="P218">
        <v>0.12977737188339233</v>
      </c>
      <c r="Q218">
        <v>0.24446099996566772</v>
      </c>
      <c r="R218">
        <v>0.24800951778888702</v>
      </c>
      <c r="S218">
        <v>-3.5485229454934597E-3</v>
      </c>
      <c r="T218">
        <v>-8.5076699033379555E-3</v>
      </c>
      <c r="U218">
        <v>-5.5777658708393574E-3</v>
      </c>
      <c r="V218">
        <v>-3.5485229454934597E-3</v>
      </c>
      <c r="W218">
        <v>-1.5192804858088493E-3</v>
      </c>
      <c r="X218">
        <v>1.4106236631050706E-3</v>
      </c>
      <c r="Y218">
        <v>93</v>
      </c>
      <c r="Z218">
        <v>6.1935916543006897E-2</v>
      </c>
      <c r="AA218">
        <v>1</v>
      </c>
    </row>
    <row r="219" spans="1:27" x14ac:dyDescent="0.25">
      <c r="A219" t="s">
        <v>22</v>
      </c>
      <c r="B219" t="s">
        <v>71</v>
      </c>
      <c r="C219" t="s">
        <v>82</v>
      </c>
      <c r="D219">
        <v>2</v>
      </c>
      <c r="E219">
        <v>31</v>
      </c>
      <c r="F219">
        <v>92</v>
      </c>
      <c r="G219">
        <v>92</v>
      </c>
      <c r="H219">
        <v>22.445112228393555</v>
      </c>
      <c r="I219">
        <v>22.958285400178283</v>
      </c>
      <c r="J219">
        <v>-0.51317316293716431</v>
      </c>
      <c r="K219">
        <v>63.290756225585938</v>
      </c>
      <c r="L219">
        <v>-0.9696279764175415</v>
      </c>
      <c r="M219">
        <v>-0.69995075464248657</v>
      </c>
      <c r="N219">
        <v>-0.51317316293716431</v>
      </c>
      <c r="O219">
        <v>-0.32639554142951965</v>
      </c>
      <c r="P219">
        <v>-5.671832337975502E-2</v>
      </c>
      <c r="Q219">
        <v>0.24396860599517822</v>
      </c>
      <c r="R219">
        <v>0.2495465874671936</v>
      </c>
      <c r="S219">
        <v>-5.5779693648219109E-3</v>
      </c>
      <c r="T219">
        <v>-1.0539434850215912E-2</v>
      </c>
      <c r="U219">
        <v>-7.6081603765487671E-3</v>
      </c>
      <c r="V219">
        <v>-5.5779693648219109E-3</v>
      </c>
      <c r="W219">
        <v>-3.5477776546031237E-3</v>
      </c>
      <c r="X219">
        <v>-6.1650353018194437E-4</v>
      </c>
      <c r="Y219">
        <v>93</v>
      </c>
      <c r="Z219">
        <v>6.1935916543006897E-2</v>
      </c>
      <c r="AA219">
        <v>1</v>
      </c>
    </row>
    <row r="220" spans="1:27" x14ac:dyDescent="0.25">
      <c r="A220" t="s">
        <v>22</v>
      </c>
      <c r="B220" t="s">
        <v>71</v>
      </c>
      <c r="C220" t="s">
        <v>82</v>
      </c>
      <c r="D220">
        <v>3</v>
      </c>
      <c r="E220">
        <v>31</v>
      </c>
      <c r="F220">
        <v>92</v>
      </c>
      <c r="G220">
        <v>92</v>
      </c>
      <c r="H220">
        <v>22.058006286621094</v>
      </c>
      <c r="I220">
        <v>22.576359617058188</v>
      </c>
      <c r="J220">
        <v>-0.51835417747497559</v>
      </c>
      <c r="K220">
        <v>62.552841186523437</v>
      </c>
      <c r="L220">
        <v>-0.97470247745513916</v>
      </c>
      <c r="M220">
        <v>-0.70508819818496704</v>
      </c>
      <c r="N220">
        <v>-0.51835417747497559</v>
      </c>
      <c r="O220">
        <v>-0.33162015676498413</v>
      </c>
      <c r="P220">
        <v>-6.2005858868360519E-2</v>
      </c>
      <c r="Q220">
        <v>0.23976093530654907</v>
      </c>
      <c r="R220">
        <v>0.24539521336555481</v>
      </c>
      <c r="S220">
        <v>-5.6342845782637596E-3</v>
      </c>
      <c r="T220">
        <v>-1.0594592429697514E-2</v>
      </c>
      <c r="U220">
        <v>-7.6640020124614239E-3</v>
      </c>
      <c r="V220">
        <v>-5.6342845782637596E-3</v>
      </c>
      <c r="W220">
        <v>-3.6045669112354517E-3</v>
      </c>
      <c r="X220">
        <v>-6.7397672683000565E-4</v>
      </c>
      <c r="Y220">
        <v>93</v>
      </c>
      <c r="Z220">
        <v>6.1935916543006897E-2</v>
      </c>
      <c r="AA220">
        <v>1</v>
      </c>
    </row>
    <row r="221" spans="1:27" x14ac:dyDescent="0.25">
      <c r="A221" t="s">
        <v>22</v>
      </c>
      <c r="B221" t="s">
        <v>71</v>
      </c>
      <c r="C221" t="s">
        <v>82</v>
      </c>
      <c r="D221">
        <v>4</v>
      </c>
      <c r="E221">
        <v>31</v>
      </c>
      <c r="F221">
        <v>92</v>
      </c>
      <c r="G221">
        <v>92</v>
      </c>
      <c r="H221">
        <v>22.003944396972656</v>
      </c>
      <c r="I221">
        <v>22.453664822503924</v>
      </c>
      <c r="J221">
        <v>-0.44971990585327148</v>
      </c>
      <c r="K221">
        <v>61.721248626708984</v>
      </c>
      <c r="L221">
        <v>-0.90754902362823486</v>
      </c>
      <c r="M221">
        <v>-0.63705986738204956</v>
      </c>
      <c r="N221">
        <v>-0.44971990585327148</v>
      </c>
      <c r="O221">
        <v>-0.26237994432449341</v>
      </c>
      <c r="P221">
        <v>8.109203539788723E-3</v>
      </c>
      <c r="Q221">
        <v>0.23917330801486969</v>
      </c>
      <c r="R221">
        <v>0.24406157433986664</v>
      </c>
      <c r="S221">
        <v>-4.8882598057389259E-3</v>
      </c>
      <c r="T221">
        <v>-9.8646637052297592E-3</v>
      </c>
      <c r="U221">
        <v>-6.9245635531842709E-3</v>
      </c>
      <c r="V221">
        <v>-4.8882598057389259E-3</v>
      </c>
      <c r="W221">
        <v>-2.8519558254629374E-3</v>
      </c>
      <c r="X221">
        <v>8.8143518951255828E-5</v>
      </c>
      <c r="Y221">
        <v>93</v>
      </c>
      <c r="Z221">
        <v>6.1935916543006897E-2</v>
      </c>
      <c r="AA221">
        <v>1</v>
      </c>
    </row>
    <row r="222" spans="1:27" x14ac:dyDescent="0.25">
      <c r="A222" t="s">
        <v>22</v>
      </c>
      <c r="B222" t="s">
        <v>71</v>
      </c>
      <c r="C222" t="s">
        <v>82</v>
      </c>
      <c r="D222">
        <v>5</v>
      </c>
      <c r="E222">
        <v>31</v>
      </c>
      <c r="F222">
        <v>92</v>
      </c>
      <c r="G222">
        <v>92</v>
      </c>
      <c r="H222">
        <v>22.586668014526367</v>
      </c>
      <c r="I222">
        <v>23.072682595058723</v>
      </c>
      <c r="J222">
        <v>-0.48601409792900085</v>
      </c>
      <c r="K222">
        <v>61.099384307861328</v>
      </c>
      <c r="L222">
        <v>-0.94294965267181396</v>
      </c>
      <c r="M222">
        <v>-0.6729884147644043</v>
      </c>
      <c r="N222">
        <v>-0.48601409792900085</v>
      </c>
      <c r="O222">
        <v>-0.29903978109359741</v>
      </c>
      <c r="P222">
        <v>-2.9078558087348938E-2</v>
      </c>
      <c r="Q222">
        <v>0.24550725519657135</v>
      </c>
      <c r="R222">
        <v>0.25079002976417542</v>
      </c>
      <c r="S222">
        <v>-5.2827619947493076E-3</v>
      </c>
      <c r="T222">
        <v>-1.0249452665448189E-2</v>
      </c>
      <c r="U222">
        <v>-7.315091323107481E-3</v>
      </c>
      <c r="V222">
        <v>-5.2827619947493076E-3</v>
      </c>
      <c r="W222">
        <v>-3.2504324335604906E-3</v>
      </c>
      <c r="X222">
        <v>-3.1607129494659603E-4</v>
      </c>
      <c r="Y222">
        <v>93</v>
      </c>
      <c r="Z222">
        <v>6.1935916543006897E-2</v>
      </c>
      <c r="AA222">
        <v>1</v>
      </c>
    </row>
    <row r="223" spans="1:27" x14ac:dyDescent="0.25">
      <c r="A223" t="s">
        <v>22</v>
      </c>
      <c r="B223" t="s">
        <v>71</v>
      </c>
      <c r="C223" t="s">
        <v>82</v>
      </c>
      <c r="D223">
        <v>6</v>
      </c>
      <c r="E223">
        <v>31</v>
      </c>
      <c r="F223">
        <v>92</v>
      </c>
      <c r="G223">
        <v>92</v>
      </c>
      <c r="H223">
        <v>26.517509460449219</v>
      </c>
      <c r="I223">
        <v>27.602515152655542</v>
      </c>
      <c r="J223">
        <v>-1.085005521774292</v>
      </c>
      <c r="K223">
        <v>61.46136474609375</v>
      </c>
      <c r="L223">
        <v>-1.54555344581604</v>
      </c>
      <c r="M223">
        <v>-1.2734580039978027</v>
      </c>
      <c r="N223">
        <v>-1.085005521774292</v>
      </c>
      <c r="O223">
        <v>-0.89655303955078125</v>
      </c>
      <c r="P223">
        <v>-0.62445759773254395</v>
      </c>
      <c r="Q223">
        <v>0.28823378682136536</v>
      </c>
      <c r="R223">
        <v>0.30002734065055847</v>
      </c>
      <c r="S223">
        <v>-1.1793537996709347E-2</v>
      </c>
      <c r="T223">
        <v>-1.6799494624137878E-2</v>
      </c>
      <c r="U223">
        <v>-1.3841934502124786E-2</v>
      </c>
      <c r="V223">
        <v>-1.1793537996709347E-2</v>
      </c>
      <c r="W223">
        <v>-9.7451414912939072E-3</v>
      </c>
      <c r="X223">
        <v>-6.787582766264677E-3</v>
      </c>
      <c r="Y223">
        <v>93</v>
      </c>
      <c r="Z223">
        <v>6.1935916543006897E-2</v>
      </c>
      <c r="AA223">
        <v>1</v>
      </c>
    </row>
    <row r="224" spans="1:27" x14ac:dyDescent="0.25">
      <c r="A224" t="s">
        <v>22</v>
      </c>
      <c r="B224" t="s">
        <v>71</v>
      </c>
      <c r="C224" t="s">
        <v>82</v>
      </c>
      <c r="D224">
        <v>7</v>
      </c>
      <c r="E224">
        <v>31</v>
      </c>
      <c r="F224">
        <v>92</v>
      </c>
      <c r="G224">
        <v>92</v>
      </c>
      <c r="H224">
        <v>30.920419692993164</v>
      </c>
      <c r="I224">
        <v>31.871263166889548</v>
      </c>
      <c r="J224">
        <v>-0.9508441686630249</v>
      </c>
      <c r="K224">
        <v>61.904186248779297</v>
      </c>
      <c r="L224">
        <v>-1.4078298807144165</v>
      </c>
      <c r="M224">
        <v>-1.1378390789031982</v>
      </c>
      <c r="N224">
        <v>-0.9508441686630249</v>
      </c>
      <c r="O224">
        <v>-0.76384931802749634</v>
      </c>
      <c r="P224">
        <v>-0.4938584566116333</v>
      </c>
      <c r="Q224">
        <v>0.33609151840209961</v>
      </c>
      <c r="R224">
        <v>0.34642678499221802</v>
      </c>
      <c r="S224">
        <v>-1.033526286482811E-2</v>
      </c>
      <c r="T224">
        <v>-1.5302498824894428E-2</v>
      </c>
      <c r="U224">
        <v>-1.2367815710604191E-2</v>
      </c>
      <c r="V224">
        <v>-1.033526286482811E-2</v>
      </c>
      <c r="W224">
        <v>-8.3027100190520287E-3</v>
      </c>
      <c r="X224">
        <v>-5.3680269047617912E-3</v>
      </c>
      <c r="Y224">
        <v>93</v>
      </c>
      <c r="Z224">
        <v>6.1935916543006897E-2</v>
      </c>
      <c r="AA224">
        <v>1</v>
      </c>
    </row>
    <row r="225" spans="1:27" x14ac:dyDescent="0.25">
      <c r="A225" t="s">
        <v>22</v>
      </c>
      <c r="B225" t="s">
        <v>71</v>
      </c>
      <c r="C225" t="s">
        <v>82</v>
      </c>
      <c r="D225">
        <v>8</v>
      </c>
      <c r="E225">
        <v>31</v>
      </c>
      <c r="F225">
        <v>92</v>
      </c>
      <c r="G225">
        <v>92</v>
      </c>
      <c r="H225">
        <v>33.039054870605469</v>
      </c>
      <c r="I225">
        <v>33.354899408295751</v>
      </c>
      <c r="J225">
        <v>-0.3158433735370636</v>
      </c>
      <c r="K225">
        <v>64.186676025390625</v>
      </c>
      <c r="L225">
        <v>-0.77237868309020996</v>
      </c>
      <c r="M225">
        <v>-0.50265389680862427</v>
      </c>
      <c r="N225">
        <v>-0.3158433735370636</v>
      </c>
      <c r="O225">
        <v>-0.12903282046318054</v>
      </c>
      <c r="P225">
        <v>0.14069193601608276</v>
      </c>
      <c r="Q225">
        <v>0.35912016034126282</v>
      </c>
      <c r="R225">
        <v>0.36255326867103577</v>
      </c>
      <c r="S225">
        <v>-3.4330801572650671E-3</v>
      </c>
      <c r="T225">
        <v>-8.3954203873872757E-3</v>
      </c>
      <c r="U225">
        <v>-5.4636294953525066E-3</v>
      </c>
      <c r="V225">
        <v>-3.4330801572650671E-3</v>
      </c>
      <c r="W225">
        <v>-1.4025307027623057E-3</v>
      </c>
      <c r="X225">
        <v>1.5292601892724633E-3</v>
      </c>
      <c r="Y225">
        <v>93</v>
      </c>
      <c r="Z225">
        <v>6.1935916543006897E-2</v>
      </c>
      <c r="AA225">
        <v>1</v>
      </c>
    </row>
    <row r="226" spans="1:27" x14ac:dyDescent="0.25">
      <c r="A226" t="s">
        <v>22</v>
      </c>
      <c r="B226" t="s">
        <v>71</v>
      </c>
      <c r="C226" t="s">
        <v>82</v>
      </c>
      <c r="D226">
        <v>9</v>
      </c>
      <c r="E226">
        <v>31</v>
      </c>
      <c r="F226">
        <v>92</v>
      </c>
      <c r="G226">
        <v>92</v>
      </c>
      <c r="H226">
        <v>35.541084289550781</v>
      </c>
      <c r="I226">
        <v>36.028623148798943</v>
      </c>
      <c r="J226">
        <v>-0.48753860592842102</v>
      </c>
      <c r="K226">
        <v>67.255569458007813</v>
      </c>
      <c r="L226">
        <v>-0.94381797313690186</v>
      </c>
      <c r="M226">
        <v>-0.67424440383911133</v>
      </c>
      <c r="N226">
        <v>-0.48753860592842102</v>
      </c>
      <c r="O226">
        <v>-0.30083280801773071</v>
      </c>
      <c r="P226">
        <v>-3.1259264796972275E-2</v>
      </c>
      <c r="Q226">
        <v>0.38631612062454224</v>
      </c>
      <c r="R226">
        <v>0.39161548018455505</v>
      </c>
      <c r="S226">
        <v>-5.2993325516581535E-3</v>
      </c>
      <c r="T226">
        <v>-1.0258890688419342E-2</v>
      </c>
      <c r="U226">
        <v>-7.3287435807287693E-3</v>
      </c>
      <c r="V226">
        <v>-5.2993325516581535E-3</v>
      </c>
      <c r="W226">
        <v>-3.2699217554181814E-3</v>
      </c>
      <c r="X226">
        <v>-3.3977461862377822E-4</v>
      </c>
      <c r="Y226">
        <v>93</v>
      </c>
      <c r="Z226">
        <v>6.1935916543006897E-2</v>
      </c>
      <c r="AA226">
        <v>1</v>
      </c>
    </row>
    <row r="227" spans="1:27" x14ac:dyDescent="0.25">
      <c r="A227" t="s">
        <v>22</v>
      </c>
      <c r="B227" t="s">
        <v>71</v>
      </c>
      <c r="C227" t="s">
        <v>82</v>
      </c>
      <c r="D227">
        <v>10</v>
      </c>
      <c r="E227">
        <v>31</v>
      </c>
      <c r="F227">
        <v>92</v>
      </c>
      <c r="G227">
        <v>92</v>
      </c>
      <c r="H227">
        <v>38.008533477783203</v>
      </c>
      <c r="I227">
        <v>38.200552160851657</v>
      </c>
      <c r="J227">
        <v>-0.19201827049255371</v>
      </c>
      <c r="K227">
        <v>71.075149536132813</v>
      </c>
      <c r="L227">
        <v>-0.64907306432723999</v>
      </c>
      <c r="M227">
        <v>-0.37904137372970581</v>
      </c>
      <c r="N227">
        <v>-0.19201827049255371</v>
      </c>
      <c r="O227">
        <v>-4.9951593391597271E-3</v>
      </c>
      <c r="P227">
        <v>0.26503652334213257</v>
      </c>
      <c r="Q227">
        <v>0.41313624382019043</v>
      </c>
      <c r="R227">
        <v>0.4152233898639679</v>
      </c>
      <c r="S227">
        <v>-2.0871551241725683E-3</v>
      </c>
      <c r="T227">
        <v>-7.0551419630646706E-3</v>
      </c>
      <c r="U227">
        <v>-4.1200150735676289E-3</v>
      </c>
      <c r="V227">
        <v>-2.0871551241725683E-3</v>
      </c>
      <c r="W227">
        <v>-5.4295211157295853E-5</v>
      </c>
      <c r="X227">
        <v>2.8808317147195339E-3</v>
      </c>
      <c r="Y227">
        <v>93</v>
      </c>
      <c r="Z227">
        <v>6.1935916543006897E-2</v>
      </c>
      <c r="AA227">
        <v>1</v>
      </c>
    </row>
    <row r="228" spans="1:27" x14ac:dyDescent="0.25">
      <c r="A228" t="s">
        <v>22</v>
      </c>
      <c r="B228" t="s">
        <v>71</v>
      </c>
      <c r="C228" t="s">
        <v>82</v>
      </c>
      <c r="D228">
        <v>11</v>
      </c>
      <c r="E228">
        <v>31</v>
      </c>
      <c r="F228">
        <v>92</v>
      </c>
      <c r="G228">
        <v>92</v>
      </c>
      <c r="H228">
        <v>39.745937347412109</v>
      </c>
      <c r="I228">
        <v>39.794145794585347</v>
      </c>
      <c r="J228">
        <v>-4.8207812011241913E-2</v>
      </c>
      <c r="K228">
        <v>75.046836853027344</v>
      </c>
      <c r="L228">
        <v>-0.50541669130325317</v>
      </c>
      <c r="M228">
        <v>-0.23529396951198578</v>
      </c>
      <c r="N228">
        <v>-4.8207812011241913E-2</v>
      </c>
      <c r="O228">
        <v>0.13887834548950195</v>
      </c>
      <c r="P228">
        <v>0.40900105237960815</v>
      </c>
      <c r="Q228">
        <v>0.43202105164527893</v>
      </c>
      <c r="R228">
        <v>0.43254506587982178</v>
      </c>
      <c r="S228">
        <v>-5.2399793639779091E-4</v>
      </c>
      <c r="T228">
        <v>-5.4936595261096954E-3</v>
      </c>
      <c r="U228">
        <v>-2.5575431063771248E-3</v>
      </c>
      <c r="V228">
        <v>-5.2399793639779091E-4</v>
      </c>
      <c r="W228">
        <v>1.509547233581543E-3</v>
      </c>
      <c r="X228">
        <v>4.4456636533141136E-3</v>
      </c>
      <c r="Y228">
        <v>93</v>
      </c>
      <c r="Z228">
        <v>6.1935916543006897E-2</v>
      </c>
      <c r="AA228">
        <v>1</v>
      </c>
    </row>
    <row r="229" spans="1:27" x14ac:dyDescent="0.25">
      <c r="A229" t="s">
        <v>22</v>
      </c>
      <c r="B229" t="s">
        <v>71</v>
      </c>
      <c r="C229" t="s">
        <v>82</v>
      </c>
      <c r="D229">
        <v>12</v>
      </c>
      <c r="E229">
        <v>31</v>
      </c>
      <c r="F229">
        <v>92</v>
      </c>
      <c r="G229">
        <v>92</v>
      </c>
      <c r="H229">
        <v>40.941806793212891</v>
      </c>
      <c r="I229">
        <v>40.868697848170996</v>
      </c>
      <c r="J229">
        <v>7.3109209537506104E-2</v>
      </c>
      <c r="K229">
        <v>78.343902587890625</v>
      </c>
      <c r="L229">
        <v>-0.38650137186050415</v>
      </c>
      <c r="M229">
        <v>-0.114959716796875</v>
      </c>
      <c r="N229">
        <v>7.3109209537506104E-2</v>
      </c>
      <c r="O229">
        <v>0.26117813587188721</v>
      </c>
      <c r="P229">
        <v>0.53271979093551636</v>
      </c>
      <c r="Q229">
        <v>0.44501963257789612</v>
      </c>
      <c r="R229">
        <v>0.44422498345375061</v>
      </c>
      <c r="S229">
        <v>7.9466530587524176E-4</v>
      </c>
      <c r="T229">
        <v>-4.2011020705103874E-3</v>
      </c>
      <c r="U229">
        <v>-1.2495621340349317E-3</v>
      </c>
      <c r="V229">
        <v>7.9466530587524176E-4</v>
      </c>
      <c r="W229">
        <v>2.838892862200737E-3</v>
      </c>
      <c r="X229">
        <v>5.7904324494302273E-3</v>
      </c>
      <c r="Y229">
        <v>93</v>
      </c>
      <c r="Z229">
        <v>6.1935916543006897E-2</v>
      </c>
      <c r="AA229">
        <v>1</v>
      </c>
    </row>
    <row r="230" spans="1:27" x14ac:dyDescent="0.25">
      <c r="A230" t="s">
        <v>22</v>
      </c>
      <c r="B230" t="s">
        <v>71</v>
      </c>
      <c r="C230" t="s">
        <v>82</v>
      </c>
      <c r="D230">
        <v>13</v>
      </c>
      <c r="E230">
        <v>31</v>
      </c>
      <c r="F230">
        <v>92</v>
      </c>
      <c r="G230">
        <v>92</v>
      </c>
      <c r="H230">
        <v>41.430431365966797</v>
      </c>
      <c r="I230">
        <v>40.596250785514712</v>
      </c>
      <c r="J230">
        <v>0.83418214321136475</v>
      </c>
      <c r="K230">
        <v>81.186592102050781</v>
      </c>
      <c r="L230">
        <v>0.37807154655456543</v>
      </c>
      <c r="M230">
        <v>0.64754539728164673</v>
      </c>
      <c r="N230">
        <v>0.83418214321136475</v>
      </c>
      <c r="O230">
        <v>1.0208189487457275</v>
      </c>
      <c r="P230">
        <v>1.2902927398681641</v>
      </c>
      <c r="Q230">
        <v>0.45033076405525208</v>
      </c>
      <c r="R230">
        <v>0.4412635862827301</v>
      </c>
      <c r="S230">
        <v>9.0671973302960396E-3</v>
      </c>
      <c r="T230">
        <v>4.1094734333455563E-3</v>
      </c>
      <c r="U230">
        <v>7.0385369472205639E-3</v>
      </c>
      <c r="V230">
        <v>9.0671973302960396E-3</v>
      </c>
      <c r="W230">
        <v>1.1095858179032803E-2</v>
      </c>
      <c r="X230">
        <v>1.4024920761585236E-2</v>
      </c>
      <c r="Y230">
        <v>93</v>
      </c>
      <c r="Z230">
        <v>6.1935916543006897E-2</v>
      </c>
      <c r="AA230">
        <v>1</v>
      </c>
    </row>
    <row r="231" spans="1:27" x14ac:dyDescent="0.25">
      <c r="A231" t="s">
        <v>22</v>
      </c>
      <c r="B231" t="s">
        <v>71</v>
      </c>
      <c r="C231" t="s">
        <v>82</v>
      </c>
      <c r="D231">
        <v>14</v>
      </c>
      <c r="E231">
        <v>31</v>
      </c>
      <c r="F231">
        <v>92</v>
      </c>
      <c r="G231">
        <v>92</v>
      </c>
      <c r="H231">
        <v>41.903594970703125</v>
      </c>
      <c r="I231">
        <v>40.268503105267882</v>
      </c>
      <c r="J231">
        <v>1.6350901126861572</v>
      </c>
      <c r="K231">
        <v>83.173507690429688</v>
      </c>
      <c r="L231">
        <v>1.1786396503448486</v>
      </c>
      <c r="M231">
        <v>1.4483143091201782</v>
      </c>
      <c r="N231">
        <v>1.6350901126861572</v>
      </c>
      <c r="O231">
        <v>1.8218659162521362</v>
      </c>
      <c r="P231">
        <v>2.0915405750274658</v>
      </c>
      <c r="Q231">
        <v>0.45547387003898621</v>
      </c>
      <c r="R231">
        <v>0.43770110607147217</v>
      </c>
      <c r="S231">
        <v>1.7772719264030457E-2</v>
      </c>
      <c r="T231">
        <v>1.2811300344765186E-2</v>
      </c>
      <c r="U231">
        <v>1.5742545947432518E-2</v>
      </c>
      <c r="V231">
        <v>1.7772719264030457E-2</v>
      </c>
      <c r="W231">
        <v>1.9802890717983246E-2</v>
      </c>
      <c r="X231">
        <v>2.2734137251973152E-2</v>
      </c>
      <c r="Y231">
        <v>93</v>
      </c>
      <c r="Z231">
        <v>6.1935916543006897E-2</v>
      </c>
      <c r="AA231">
        <v>1</v>
      </c>
    </row>
    <row r="232" spans="1:27" x14ac:dyDescent="0.25">
      <c r="A232" t="s">
        <v>22</v>
      </c>
      <c r="B232" t="s">
        <v>71</v>
      </c>
      <c r="C232" t="s">
        <v>82</v>
      </c>
      <c r="D232">
        <v>15</v>
      </c>
      <c r="E232">
        <v>31</v>
      </c>
      <c r="F232">
        <v>92</v>
      </c>
      <c r="G232">
        <v>92</v>
      </c>
      <c r="H232">
        <v>42.170295715332031</v>
      </c>
      <c r="I232">
        <v>38.99947521276772</v>
      </c>
      <c r="J232">
        <v>3.1708197593688965</v>
      </c>
      <c r="K232">
        <v>84.568038940429687</v>
      </c>
      <c r="L232">
        <v>2.7119095325469971</v>
      </c>
      <c r="M232">
        <v>2.9830374717712402</v>
      </c>
      <c r="N232">
        <v>3.1708197593688965</v>
      </c>
      <c r="O232">
        <v>3.3586020469665527</v>
      </c>
      <c r="P232">
        <v>3.6297299861907959</v>
      </c>
      <c r="Q232">
        <v>0.45837277173995972</v>
      </c>
      <c r="R232">
        <v>0.42390733957290649</v>
      </c>
      <c r="S232">
        <v>3.4465432167053223E-2</v>
      </c>
      <c r="T232">
        <v>2.9477277770638466E-2</v>
      </c>
      <c r="U232">
        <v>3.2424319535493851E-2</v>
      </c>
      <c r="V232">
        <v>3.4465432167053223E-2</v>
      </c>
      <c r="W232">
        <v>3.6506544798612595E-2</v>
      </c>
      <c r="X232">
        <v>3.9453588426113129E-2</v>
      </c>
      <c r="Y232">
        <v>93</v>
      </c>
      <c r="Z232">
        <v>6.1935916543006897E-2</v>
      </c>
      <c r="AA232">
        <v>1</v>
      </c>
    </row>
    <row r="233" spans="1:27" x14ac:dyDescent="0.25">
      <c r="A233" t="s">
        <v>22</v>
      </c>
      <c r="B233" t="s">
        <v>71</v>
      </c>
      <c r="C233" t="s">
        <v>82</v>
      </c>
      <c r="D233">
        <v>16</v>
      </c>
      <c r="E233">
        <v>31</v>
      </c>
      <c r="F233">
        <v>92</v>
      </c>
      <c r="G233">
        <v>92</v>
      </c>
      <c r="H233">
        <v>40.971210479736328</v>
      </c>
      <c r="I233">
        <v>38.467106847092509</v>
      </c>
      <c r="J233">
        <v>2.5041027069091797</v>
      </c>
      <c r="K233">
        <v>85.675819396972656</v>
      </c>
      <c r="L233">
        <v>2.0480713844299316</v>
      </c>
      <c r="M233">
        <v>2.3174984455108643</v>
      </c>
      <c r="N233">
        <v>2.5041027069091797</v>
      </c>
      <c r="O233">
        <v>2.6907069683074951</v>
      </c>
      <c r="P233">
        <v>2.9601340293884277</v>
      </c>
      <c r="Q233">
        <v>0.44533923268318176</v>
      </c>
      <c r="R233">
        <v>0.41812071204185486</v>
      </c>
      <c r="S233">
        <v>2.721850760281086E-2</v>
      </c>
      <c r="T233">
        <v>2.2261645644903183E-2</v>
      </c>
      <c r="U233">
        <v>2.5190200656652451E-2</v>
      </c>
      <c r="V233">
        <v>2.721850760281086E-2</v>
      </c>
      <c r="W233">
        <v>2.9246814548969269E-2</v>
      </c>
      <c r="X233">
        <v>3.2175369560718536E-2</v>
      </c>
      <c r="Y233">
        <v>93</v>
      </c>
      <c r="Z233">
        <v>6.1935916543006897E-2</v>
      </c>
      <c r="AA233">
        <v>1</v>
      </c>
    </row>
    <row r="234" spans="1:27" x14ac:dyDescent="0.25">
      <c r="A234" t="s">
        <v>22</v>
      </c>
      <c r="B234" t="s">
        <v>71</v>
      </c>
      <c r="C234" t="s">
        <v>82</v>
      </c>
      <c r="D234">
        <v>17</v>
      </c>
      <c r="E234">
        <v>31</v>
      </c>
      <c r="F234">
        <v>92</v>
      </c>
      <c r="G234">
        <v>92</v>
      </c>
      <c r="H234">
        <v>38.710845947265625</v>
      </c>
      <c r="I234">
        <v>36.60547262057662</v>
      </c>
      <c r="J234">
        <v>2.1053717136383057</v>
      </c>
      <c r="K234">
        <v>86.383255004882812</v>
      </c>
      <c r="L234">
        <v>1.6480699777603149</v>
      </c>
      <c r="M234">
        <v>1.9182475805282593</v>
      </c>
      <c r="N234">
        <v>2.1053717136383057</v>
      </c>
      <c r="O234">
        <v>2.2924959659576416</v>
      </c>
      <c r="P234">
        <v>2.5626735687255859</v>
      </c>
      <c r="Q234">
        <v>0.4207700788974762</v>
      </c>
      <c r="R234">
        <v>0.39788556098937988</v>
      </c>
      <c r="S234">
        <v>2.2884475067257881E-2</v>
      </c>
      <c r="T234">
        <v>1.7913803458213806E-2</v>
      </c>
      <c r="U234">
        <v>2.0850516855716705E-2</v>
      </c>
      <c r="V234">
        <v>2.2884475067257881E-2</v>
      </c>
      <c r="W234">
        <v>2.4918435141444206E-2</v>
      </c>
      <c r="X234">
        <v>2.7855146676301956E-2</v>
      </c>
      <c r="Y234">
        <v>93</v>
      </c>
      <c r="Z234">
        <v>6.1935916543006897E-2</v>
      </c>
      <c r="AA234">
        <v>1</v>
      </c>
    </row>
    <row r="235" spans="1:27" x14ac:dyDescent="0.25">
      <c r="A235" t="s">
        <v>22</v>
      </c>
      <c r="B235" t="s">
        <v>71</v>
      </c>
      <c r="C235" t="s">
        <v>82</v>
      </c>
      <c r="D235">
        <v>18</v>
      </c>
      <c r="E235">
        <v>31</v>
      </c>
      <c r="F235">
        <v>92</v>
      </c>
      <c r="G235">
        <v>92</v>
      </c>
      <c r="H235">
        <v>36.631420135498047</v>
      </c>
      <c r="I235">
        <v>35.194428778253496</v>
      </c>
      <c r="J235">
        <v>1.4369920492172241</v>
      </c>
      <c r="K235">
        <v>85.782814025878906</v>
      </c>
      <c r="L235">
        <v>0.97992819547653198</v>
      </c>
      <c r="M235">
        <v>1.2499651908874512</v>
      </c>
      <c r="N235">
        <v>1.4369920492172241</v>
      </c>
      <c r="O235">
        <v>1.6240189075469971</v>
      </c>
      <c r="P235">
        <v>1.8940558433532715</v>
      </c>
      <c r="Q235">
        <v>0.39816761016845703</v>
      </c>
      <c r="R235">
        <v>0.38254815340042114</v>
      </c>
      <c r="S235">
        <v>1.5619479119777679E-2</v>
      </c>
      <c r="T235">
        <v>1.0651393793523312E-2</v>
      </c>
      <c r="U235">
        <v>1.3586577959358692E-2</v>
      </c>
      <c r="V235">
        <v>1.5619479119777679E-2</v>
      </c>
      <c r="W235">
        <v>1.7652379348874092E-2</v>
      </c>
      <c r="X235">
        <v>2.0587563514709473E-2</v>
      </c>
      <c r="Y235">
        <v>93</v>
      </c>
      <c r="Z235">
        <v>6.1935916543006897E-2</v>
      </c>
      <c r="AA235">
        <v>1</v>
      </c>
    </row>
    <row r="236" spans="1:27" x14ac:dyDescent="0.25">
      <c r="A236" t="s">
        <v>22</v>
      </c>
      <c r="B236" t="s">
        <v>71</v>
      </c>
      <c r="C236" t="s">
        <v>82</v>
      </c>
      <c r="D236">
        <v>19</v>
      </c>
      <c r="E236">
        <v>31</v>
      </c>
      <c r="F236">
        <v>92</v>
      </c>
      <c r="G236">
        <v>92</v>
      </c>
      <c r="H236">
        <v>31.905912399291992</v>
      </c>
      <c r="I236">
        <v>30.847010004799813</v>
      </c>
      <c r="J236">
        <v>1.0589027404785156</v>
      </c>
      <c r="K236">
        <v>84.594032287597656</v>
      </c>
      <c r="L236">
        <v>0.60197913646697998</v>
      </c>
      <c r="M236">
        <v>0.87193334102630615</v>
      </c>
      <c r="N236">
        <v>1.0589027404785156</v>
      </c>
      <c r="O236">
        <v>1.2458721399307251</v>
      </c>
      <c r="P236">
        <v>1.5158263444900513</v>
      </c>
      <c r="Q236">
        <v>0.34680339694023132</v>
      </c>
      <c r="R236">
        <v>0.33529359102249146</v>
      </c>
      <c r="S236">
        <v>1.150981243699789E-2</v>
      </c>
      <c r="T236">
        <v>6.5432516857981682E-3</v>
      </c>
      <c r="U236">
        <v>9.4775361940264702E-3</v>
      </c>
      <c r="V236">
        <v>1.150981243699789E-2</v>
      </c>
      <c r="W236">
        <v>1.3542088679969311E-2</v>
      </c>
      <c r="X236">
        <v>1.6476374119520187E-2</v>
      </c>
      <c r="Y236">
        <v>93</v>
      </c>
      <c r="Z236">
        <v>6.1935916543006897E-2</v>
      </c>
      <c r="AA236">
        <v>1</v>
      </c>
    </row>
    <row r="237" spans="1:27" x14ac:dyDescent="0.25">
      <c r="A237" t="s">
        <v>22</v>
      </c>
      <c r="B237" t="s">
        <v>71</v>
      </c>
      <c r="C237" t="s">
        <v>82</v>
      </c>
      <c r="D237">
        <v>20</v>
      </c>
      <c r="E237">
        <v>31</v>
      </c>
      <c r="F237">
        <v>92</v>
      </c>
      <c r="G237">
        <v>92</v>
      </c>
      <c r="H237">
        <v>29.766645431518555</v>
      </c>
      <c r="I237">
        <v>28.708335623145103</v>
      </c>
      <c r="J237">
        <v>1.0583103895187378</v>
      </c>
      <c r="K237">
        <v>79.426559448242188</v>
      </c>
      <c r="L237">
        <v>0.60168540477752686</v>
      </c>
      <c r="M237">
        <v>0.8714631199836731</v>
      </c>
      <c r="N237">
        <v>1.0583103895187378</v>
      </c>
      <c r="O237">
        <v>1.2451575994491577</v>
      </c>
      <c r="P237">
        <v>1.5149353742599487</v>
      </c>
      <c r="Q237">
        <v>0.32355049252510071</v>
      </c>
      <c r="R237">
        <v>0.31204712390899658</v>
      </c>
      <c r="S237">
        <v>1.1503374204039574E-2</v>
      </c>
      <c r="T237">
        <v>6.540058646351099E-3</v>
      </c>
      <c r="U237">
        <v>9.4724250957369804E-3</v>
      </c>
      <c r="V237">
        <v>1.1503374204039574E-2</v>
      </c>
      <c r="W237">
        <v>1.3534321449697018E-2</v>
      </c>
      <c r="X237">
        <v>1.6466688364744186E-2</v>
      </c>
      <c r="Y237">
        <v>93</v>
      </c>
      <c r="Z237">
        <v>6.1935916543006897E-2</v>
      </c>
      <c r="AA237">
        <v>1</v>
      </c>
    </row>
    <row r="238" spans="1:27" x14ac:dyDescent="0.25">
      <c r="A238" t="s">
        <v>22</v>
      </c>
      <c r="B238" t="s">
        <v>71</v>
      </c>
      <c r="C238" t="s">
        <v>82</v>
      </c>
      <c r="D238">
        <v>21</v>
      </c>
      <c r="E238">
        <v>31</v>
      </c>
      <c r="F238">
        <v>92</v>
      </c>
      <c r="G238">
        <v>92</v>
      </c>
      <c r="H238">
        <v>27.870306015014648</v>
      </c>
      <c r="I238">
        <v>26.851126346271485</v>
      </c>
      <c r="J238">
        <v>1.0191799402236938</v>
      </c>
      <c r="K238">
        <v>74.9111328125</v>
      </c>
      <c r="L238">
        <v>0.56277942657470703</v>
      </c>
      <c r="M238">
        <v>0.83242452144622803</v>
      </c>
      <c r="N238">
        <v>1.0191799402236938</v>
      </c>
      <c r="O238">
        <v>1.2059353590011597</v>
      </c>
      <c r="P238">
        <v>1.4755804538726807</v>
      </c>
      <c r="Q238">
        <v>0.30293810367584229</v>
      </c>
      <c r="R238">
        <v>0.29186007380485535</v>
      </c>
      <c r="S238">
        <v>1.1078042909502983E-2</v>
      </c>
      <c r="T238">
        <v>6.1171678826212883E-3</v>
      </c>
      <c r="U238">
        <v>9.0480921790003777E-3</v>
      </c>
      <c r="V238">
        <v>1.1078042909502983E-2</v>
      </c>
      <c r="W238">
        <v>1.3107992708683014E-2</v>
      </c>
      <c r="X238">
        <v>1.6038918867707253E-2</v>
      </c>
      <c r="Y238">
        <v>93</v>
      </c>
      <c r="Z238">
        <v>6.1935916543006897E-2</v>
      </c>
      <c r="AA238">
        <v>1</v>
      </c>
    </row>
    <row r="239" spans="1:27" x14ac:dyDescent="0.25">
      <c r="A239" t="s">
        <v>22</v>
      </c>
      <c r="B239" t="s">
        <v>71</v>
      </c>
      <c r="C239" t="s">
        <v>82</v>
      </c>
      <c r="D239">
        <v>22</v>
      </c>
      <c r="E239">
        <v>31</v>
      </c>
      <c r="F239">
        <v>92</v>
      </c>
      <c r="G239">
        <v>92</v>
      </c>
      <c r="H239">
        <v>26.312633514404297</v>
      </c>
      <c r="I239">
        <v>25.806938637979329</v>
      </c>
      <c r="J239">
        <v>0.50569480657577515</v>
      </c>
      <c r="K239">
        <v>71.074111938476562</v>
      </c>
      <c r="L239">
        <v>4.9413591623306274E-2</v>
      </c>
      <c r="M239">
        <v>0.31898823380470276</v>
      </c>
      <c r="N239">
        <v>0.50569480657577515</v>
      </c>
      <c r="O239">
        <v>0.69240140914916992</v>
      </c>
      <c r="P239">
        <v>0.96197599172592163</v>
      </c>
      <c r="Q239">
        <v>0.28600689768791199</v>
      </c>
      <c r="R239">
        <v>0.28051021695137024</v>
      </c>
      <c r="S239">
        <v>5.4966825991868973E-3</v>
      </c>
      <c r="T239">
        <v>5.371042643673718E-4</v>
      </c>
      <c r="U239">
        <v>3.4672634210437536E-3</v>
      </c>
      <c r="V239">
        <v>5.4966825991868973E-3</v>
      </c>
      <c r="W239">
        <v>7.5261024758219719E-3</v>
      </c>
      <c r="X239">
        <v>1.0456261225044727E-2</v>
      </c>
      <c r="Y239">
        <v>93</v>
      </c>
      <c r="Z239">
        <v>6.1935916543006897E-2</v>
      </c>
      <c r="AA239">
        <v>1</v>
      </c>
    </row>
    <row r="240" spans="1:27" x14ac:dyDescent="0.25">
      <c r="A240" t="s">
        <v>22</v>
      </c>
      <c r="B240" t="s">
        <v>71</v>
      </c>
      <c r="C240" t="s">
        <v>82</v>
      </c>
      <c r="D240">
        <v>23</v>
      </c>
      <c r="E240">
        <v>31</v>
      </c>
      <c r="F240">
        <v>92</v>
      </c>
      <c r="G240">
        <v>92</v>
      </c>
      <c r="H240">
        <v>24.590843200683594</v>
      </c>
      <c r="I240">
        <v>24.77859172411263</v>
      </c>
      <c r="J240">
        <v>-0.18774802982807159</v>
      </c>
      <c r="K240">
        <v>68.140350341796875</v>
      </c>
      <c r="L240">
        <v>-0.6453254222869873</v>
      </c>
      <c r="M240">
        <v>-0.3749849796295166</v>
      </c>
      <c r="N240">
        <v>-0.18774802982807159</v>
      </c>
      <c r="O240">
        <v>-5.1107595209032297E-4</v>
      </c>
      <c r="P240">
        <v>0.26982933282852173</v>
      </c>
      <c r="Q240">
        <v>0.26729178428649902</v>
      </c>
      <c r="R240">
        <v>0.26933252811431885</v>
      </c>
      <c r="S240">
        <v>-2.0407394040375948E-3</v>
      </c>
      <c r="T240">
        <v>-7.0144068449735641E-3</v>
      </c>
      <c r="U240">
        <v>-4.0759234689176083E-3</v>
      </c>
      <c r="V240">
        <v>-2.0407394040375948E-3</v>
      </c>
      <c r="W240">
        <v>-5.5551731747982558E-6</v>
      </c>
      <c r="X240">
        <v>2.9329275712370872E-3</v>
      </c>
      <c r="Y240">
        <v>93</v>
      </c>
      <c r="Z240">
        <v>6.1935916543006897E-2</v>
      </c>
      <c r="AA240">
        <v>1</v>
      </c>
    </row>
    <row r="241" spans="1:27" x14ac:dyDescent="0.25">
      <c r="A241" t="s">
        <v>22</v>
      </c>
      <c r="B241" t="s">
        <v>71</v>
      </c>
      <c r="C241" t="s">
        <v>82</v>
      </c>
      <c r="D241">
        <v>24</v>
      </c>
      <c r="E241">
        <v>31</v>
      </c>
      <c r="F241">
        <v>92</v>
      </c>
      <c r="G241">
        <v>92</v>
      </c>
      <c r="H241">
        <v>23.257774353027344</v>
      </c>
      <c r="I241">
        <v>23.453637185273692</v>
      </c>
      <c r="J241">
        <v>-0.19586211442947388</v>
      </c>
      <c r="K241">
        <v>66.542091369628906</v>
      </c>
      <c r="L241">
        <v>-0.65188121795654297</v>
      </c>
      <c r="M241">
        <v>-0.38246142864227295</v>
      </c>
      <c r="N241">
        <v>-0.19586211442947388</v>
      </c>
      <c r="O241">
        <v>-9.2627974227070808E-3</v>
      </c>
      <c r="P241">
        <v>0.26015698909759521</v>
      </c>
      <c r="Q241">
        <v>0.25280189514160156</v>
      </c>
      <c r="R241">
        <v>0.25493085384368896</v>
      </c>
      <c r="S241">
        <v>-2.1289361175149679E-3</v>
      </c>
      <c r="T241">
        <v>-7.0856655947864056E-3</v>
      </c>
      <c r="U241">
        <v>-4.157189279794693E-3</v>
      </c>
      <c r="V241">
        <v>-2.1289361175149679E-3</v>
      </c>
      <c r="W241">
        <v>-1.0068258416140452E-4</v>
      </c>
      <c r="X241">
        <v>2.8277933597564697E-3</v>
      </c>
      <c r="Y241">
        <v>93</v>
      </c>
      <c r="Z241">
        <v>6.1935916543006897E-2</v>
      </c>
      <c r="AA241">
        <v>1</v>
      </c>
    </row>
    <row r="242" spans="1:27" x14ac:dyDescent="0.25">
      <c r="A242" t="s">
        <v>22</v>
      </c>
      <c r="B242" t="s">
        <v>71</v>
      </c>
      <c r="C242" t="s">
        <v>83</v>
      </c>
      <c r="D242">
        <v>1</v>
      </c>
      <c r="E242">
        <v>41</v>
      </c>
      <c r="F242">
        <v>92</v>
      </c>
      <c r="G242">
        <v>92</v>
      </c>
      <c r="H242">
        <v>22.990226745605469</v>
      </c>
      <c r="I242">
        <v>22.542109239147976</v>
      </c>
      <c r="J242">
        <v>0.44811812043190002</v>
      </c>
      <c r="K242">
        <v>65.10186767578125</v>
      </c>
      <c r="L242">
        <v>1.2983991764485836E-2</v>
      </c>
      <c r="M242">
        <v>0.27006477117538452</v>
      </c>
      <c r="N242">
        <v>0.44811812043190002</v>
      </c>
      <c r="O242">
        <v>0.62617146968841553</v>
      </c>
      <c r="P242">
        <v>0.88325226306915283</v>
      </c>
      <c r="Q242">
        <v>0.24989376962184906</v>
      </c>
      <c r="R242">
        <v>0.24502292275428772</v>
      </c>
      <c r="S242">
        <v>4.8708491958677769E-3</v>
      </c>
      <c r="T242">
        <v>1.4113033830653876E-4</v>
      </c>
      <c r="U242">
        <v>2.9354866128414869E-3</v>
      </c>
      <c r="V242">
        <v>4.8708491958677769E-3</v>
      </c>
      <c r="W242">
        <v>6.8062115460634232E-3</v>
      </c>
      <c r="X242">
        <v>9.6005676314234734E-3</v>
      </c>
      <c r="Y242">
        <v>93</v>
      </c>
      <c r="Z242">
        <v>6.1935916543006897E-2</v>
      </c>
      <c r="AA242">
        <v>1</v>
      </c>
    </row>
    <row r="243" spans="1:27" x14ac:dyDescent="0.25">
      <c r="A243" t="s">
        <v>22</v>
      </c>
      <c r="B243" t="s">
        <v>71</v>
      </c>
      <c r="C243" t="s">
        <v>83</v>
      </c>
      <c r="D243">
        <v>2</v>
      </c>
      <c r="E243">
        <v>41</v>
      </c>
      <c r="F243">
        <v>92</v>
      </c>
      <c r="G243">
        <v>92</v>
      </c>
      <c r="H243">
        <v>22.697093963623047</v>
      </c>
      <c r="I243">
        <v>22.184489511186257</v>
      </c>
      <c r="J243">
        <v>0.51260495185852051</v>
      </c>
      <c r="K243">
        <v>64.219451904296875</v>
      </c>
      <c r="L243">
        <v>7.7868454158306122E-2</v>
      </c>
      <c r="M243">
        <v>0.33471429347991943</v>
      </c>
      <c r="N243">
        <v>0.51260495185852051</v>
      </c>
      <c r="O243">
        <v>0.69049561023712158</v>
      </c>
      <c r="P243">
        <v>0.9473414421081543</v>
      </c>
      <c r="Q243">
        <v>0.24670754373073578</v>
      </c>
      <c r="R243">
        <v>0.24113576114177704</v>
      </c>
      <c r="S243">
        <v>5.571792833507061E-3</v>
      </c>
      <c r="T243">
        <v>8.4639625856652856E-4</v>
      </c>
      <c r="U243">
        <v>3.6381988320499659E-3</v>
      </c>
      <c r="V243">
        <v>5.571792833507061E-3</v>
      </c>
      <c r="W243">
        <v>7.5053870677947998E-3</v>
      </c>
      <c r="X243">
        <v>1.0297189466655254E-2</v>
      </c>
      <c r="Y243">
        <v>93</v>
      </c>
      <c r="Z243">
        <v>6.1935916543006897E-2</v>
      </c>
      <c r="AA243">
        <v>1</v>
      </c>
    </row>
    <row r="244" spans="1:27" x14ac:dyDescent="0.25">
      <c r="A244" t="s">
        <v>22</v>
      </c>
      <c r="B244" t="s">
        <v>71</v>
      </c>
      <c r="C244" t="s">
        <v>83</v>
      </c>
      <c r="D244">
        <v>3</v>
      </c>
      <c r="E244">
        <v>41</v>
      </c>
      <c r="F244">
        <v>92</v>
      </c>
      <c r="G244">
        <v>92</v>
      </c>
      <c r="H244">
        <v>22.356786727905273</v>
      </c>
      <c r="I244">
        <v>21.797444502357394</v>
      </c>
      <c r="J244">
        <v>0.55934268236160278</v>
      </c>
      <c r="K244">
        <v>63.536537170410156</v>
      </c>
      <c r="L244">
        <v>0.12404000759124756</v>
      </c>
      <c r="M244">
        <v>0.38122037053108215</v>
      </c>
      <c r="N244">
        <v>0.55934268236160278</v>
      </c>
      <c r="O244">
        <v>0.7374650239944458</v>
      </c>
      <c r="P244">
        <v>0.99464535713195801</v>
      </c>
      <c r="Q244">
        <v>0.24300855398178101</v>
      </c>
      <c r="R244">
        <v>0.23692874610424042</v>
      </c>
      <c r="S244">
        <v>6.0798116028308868E-3</v>
      </c>
      <c r="T244">
        <v>1.3482609065249562E-3</v>
      </c>
      <c r="U244">
        <v>4.1436995379626751E-3</v>
      </c>
      <c r="V244">
        <v>6.0798116028308868E-3</v>
      </c>
      <c r="W244">
        <v>8.0159241333603859E-3</v>
      </c>
      <c r="X244">
        <v>1.0811362415552139E-2</v>
      </c>
      <c r="Y244">
        <v>93</v>
      </c>
      <c r="Z244">
        <v>6.1935916543006897E-2</v>
      </c>
      <c r="AA244">
        <v>1</v>
      </c>
    </row>
    <row r="245" spans="1:27" x14ac:dyDescent="0.25">
      <c r="A245" t="s">
        <v>22</v>
      </c>
      <c r="B245" t="s">
        <v>71</v>
      </c>
      <c r="C245" t="s">
        <v>83</v>
      </c>
      <c r="D245">
        <v>4</v>
      </c>
      <c r="E245">
        <v>41</v>
      </c>
      <c r="F245">
        <v>92</v>
      </c>
      <c r="G245">
        <v>92</v>
      </c>
      <c r="H245">
        <v>22.220993041992188</v>
      </c>
      <c r="I245">
        <v>21.828844306524843</v>
      </c>
      <c r="J245">
        <v>0.39214867353439331</v>
      </c>
      <c r="K245">
        <v>62.133960723876953</v>
      </c>
      <c r="L245">
        <v>-4.2431578040122986E-2</v>
      </c>
      <c r="M245">
        <v>0.21432195603847504</v>
      </c>
      <c r="N245">
        <v>0.39214867353439331</v>
      </c>
      <c r="O245">
        <v>0.56997537612915039</v>
      </c>
      <c r="P245">
        <v>0.8267289400100708</v>
      </c>
      <c r="Q245">
        <v>0.24153253436088562</v>
      </c>
      <c r="R245">
        <v>0.2372700423002243</v>
      </c>
      <c r="S245">
        <v>4.2624855414032936E-3</v>
      </c>
      <c r="T245">
        <v>-4.6121279592625797E-4</v>
      </c>
      <c r="U245">
        <v>2.3295865394175053E-3</v>
      </c>
      <c r="V245">
        <v>4.2624855414032936E-3</v>
      </c>
      <c r="W245">
        <v>6.195384543389082E-3</v>
      </c>
      <c r="X245">
        <v>8.986184373497963E-3</v>
      </c>
      <c r="Y245">
        <v>93</v>
      </c>
      <c r="Z245">
        <v>6.1935916543006897E-2</v>
      </c>
      <c r="AA245">
        <v>1</v>
      </c>
    </row>
    <row r="246" spans="1:27" x14ac:dyDescent="0.25">
      <c r="A246" t="s">
        <v>22</v>
      </c>
      <c r="B246" t="s">
        <v>71</v>
      </c>
      <c r="C246" t="s">
        <v>83</v>
      </c>
      <c r="D246">
        <v>5</v>
      </c>
      <c r="E246">
        <v>41</v>
      </c>
      <c r="F246">
        <v>92</v>
      </c>
      <c r="G246">
        <v>92</v>
      </c>
      <c r="H246">
        <v>22.761575698852539</v>
      </c>
      <c r="I246">
        <v>22.699842036236078</v>
      </c>
      <c r="J246">
        <v>6.1733841896057129E-2</v>
      </c>
      <c r="K246">
        <v>61.609928131103516</v>
      </c>
      <c r="L246">
        <v>-0.37378409504890442</v>
      </c>
      <c r="M246">
        <v>-0.11647656559944153</v>
      </c>
      <c r="N246">
        <v>6.1733841896057129E-2</v>
      </c>
      <c r="O246">
        <v>0.23994424939155579</v>
      </c>
      <c r="P246">
        <v>0.49725177884101868</v>
      </c>
      <c r="Q246">
        <v>0.2474084347486496</v>
      </c>
      <c r="R246">
        <v>0.24673742055892944</v>
      </c>
      <c r="S246">
        <v>6.7102001048624516E-4</v>
      </c>
      <c r="T246">
        <v>-4.062870517373085E-3</v>
      </c>
      <c r="U246">
        <v>-1.2660495704039931E-3</v>
      </c>
      <c r="V246">
        <v>6.7102001048624516E-4</v>
      </c>
      <c r="W246">
        <v>2.6080897077918053E-3</v>
      </c>
      <c r="X246">
        <v>5.4049105383455753E-3</v>
      </c>
      <c r="Y246">
        <v>93</v>
      </c>
      <c r="Z246">
        <v>6.1935916543006897E-2</v>
      </c>
      <c r="AA246">
        <v>1</v>
      </c>
    </row>
    <row r="247" spans="1:27" x14ac:dyDescent="0.25">
      <c r="A247" t="s">
        <v>22</v>
      </c>
      <c r="B247" t="s">
        <v>71</v>
      </c>
      <c r="C247" t="s">
        <v>83</v>
      </c>
      <c r="D247">
        <v>6</v>
      </c>
      <c r="E247">
        <v>41</v>
      </c>
      <c r="F247">
        <v>92</v>
      </c>
      <c r="G247">
        <v>92</v>
      </c>
      <c r="H247">
        <v>26.729110717773437</v>
      </c>
      <c r="I247">
        <v>26.91206142725423</v>
      </c>
      <c r="J247">
        <v>-0.18295125663280487</v>
      </c>
      <c r="K247">
        <v>62.092315673828125</v>
      </c>
      <c r="L247">
        <v>-0.61794286966323853</v>
      </c>
      <c r="M247">
        <v>-0.36094629764556885</v>
      </c>
      <c r="N247">
        <v>-0.18295125663280487</v>
      </c>
      <c r="O247">
        <v>-4.9562077037990093E-3</v>
      </c>
      <c r="P247">
        <v>0.25204038619995117</v>
      </c>
      <c r="Q247">
        <v>0.29053381085395813</v>
      </c>
      <c r="R247">
        <v>0.29252240061759949</v>
      </c>
      <c r="S247">
        <v>-1.9886007066816092E-3</v>
      </c>
      <c r="T247">
        <v>-6.7167701199650764E-3</v>
      </c>
      <c r="U247">
        <v>-3.9233295246958733E-3</v>
      </c>
      <c r="V247">
        <v>-1.9886007066816092E-3</v>
      </c>
      <c r="W247">
        <v>-5.3871823183726519E-5</v>
      </c>
      <c r="X247">
        <v>2.7395694050937891E-3</v>
      </c>
      <c r="Y247">
        <v>93</v>
      </c>
      <c r="Z247">
        <v>6.1935916543006897E-2</v>
      </c>
      <c r="AA247">
        <v>1</v>
      </c>
    </row>
    <row r="248" spans="1:27" x14ac:dyDescent="0.25">
      <c r="A248" t="s">
        <v>22</v>
      </c>
      <c r="B248" t="s">
        <v>71</v>
      </c>
      <c r="C248" t="s">
        <v>83</v>
      </c>
      <c r="D248">
        <v>7</v>
      </c>
      <c r="E248">
        <v>41</v>
      </c>
      <c r="F248">
        <v>92</v>
      </c>
      <c r="G248">
        <v>92</v>
      </c>
      <c r="H248">
        <v>31.708175659179688</v>
      </c>
      <c r="I248">
        <v>32.052706605754793</v>
      </c>
      <c r="J248">
        <v>-0.34453114867210388</v>
      </c>
      <c r="K248">
        <v>62.648738861083984</v>
      </c>
      <c r="L248">
        <v>-0.78022712469100952</v>
      </c>
      <c r="M248">
        <v>-0.52281439304351807</v>
      </c>
      <c r="N248">
        <v>-0.34453114867210388</v>
      </c>
      <c r="O248">
        <v>-0.16624787449836731</v>
      </c>
      <c r="P248">
        <v>9.1164842247962952E-2</v>
      </c>
      <c r="Q248">
        <v>0.34465408325195313</v>
      </c>
      <c r="R248">
        <v>0.34839898347854614</v>
      </c>
      <c r="S248">
        <v>-3.7449037190526724E-3</v>
      </c>
      <c r="T248">
        <v>-8.4807295352220535E-3</v>
      </c>
      <c r="U248">
        <v>-5.6827650405466557E-3</v>
      </c>
      <c r="V248">
        <v>-3.7449037190526724E-3</v>
      </c>
      <c r="W248">
        <v>-1.8070421647280455E-3</v>
      </c>
      <c r="X248">
        <v>9.9092221353203058E-4</v>
      </c>
      <c r="Y248">
        <v>93</v>
      </c>
      <c r="Z248">
        <v>6.1935916543006897E-2</v>
      </c>
      <c r="AA248">
        <v>1</v>
      </c>
    </row>
    <row r="249" spans="1:27" x14ac:dyDescent="0.25">
      <c r="A249" t="s">
        <v>22</v>
      </c>
      <c r="B249" t="s">
        <v>71</v>
      </c>
      <c r="C249" t="s">
        <v>83</v>
      </c>
      <c r="D249">
        <v>8</v>
      </c>
      <c r="E249">
        <v>41</v>
      </c>
      <c r="F249">
        <v>92</v>
      </c>
      <c r="G249">
        <v>92</v>
      </c>
      <c r="H249">
        <v>34.325080871582031</v>
      </c>
      <c r="I249">
        <v>34.546990308910608</v>
      </c>
      <c r="J249">
        <v>-0.22191090881824493</v>
      </c>
      <c r="K249">
        <v>63.824504852294922</v>
      </c>
      <c r="L249">
        <v>-0.65698999166488647</v>
      </c>
      <c r="M249">
        <v>-0.39994174242019653</v>
      </c>
      <c r="N249">
        <v>-0.22191090881824493</v>
      </c>
      <c r="O249">
        <v>-4.388008639216423E-2</v>
      </c>
      <c r="P249">
        <v>0.21316814422607422</v>
      </c>
      <c r="Q249">
        <v>0.3730987012386322</v>
      </c>
      <c r="R249">
        <v>0.37551075220108032</v>
      </c>
      <c r="S249">
        <v>-2.4120751768350601E-3</v>
      </c>
      <c r="T249">
        <v>-7.1411957032978535E-3</v>
      </c>
      <c r="U249">
        <v>-4.3471930548548698E-3</v>
      </c>
      <c r="V249">
        <v>-2.4120751768350601E-3</v>
      </c>
      <c r="W249">
        <v>-4.7695747343823314E-4</v>
      </c>
      <c r="X249">
        <v>2.3170451167970896E-3</v>
      </c>
      <c r="Y249">
        <v>93</v>
      </c>
      <c r="Z249">
        <v>6.1935916543006897E-2</v>
      </c>
      <c r="AA249">
        <v>1</v>
      </c>
    </row>
    <row r="250" spans="1:27" x14ac:dyDescent="0.25">
      <c r="A250" t="s">
        <v>22</v>
      </c>
      <c r="B250" t="s">
        <v>71</v>
      </c>
      <c r="C250" t="s">
        <v>83</v>
      </c>
      <c r="D250">
        <v>9</v>
      </c>
      <c r="E250">
        <v>41</v>
      </c>
      <c r="F250">
        <v>92</v>
      </c>
      <c r="G250">
        <v>92</v>
      </c>
      <c r="H250">
        <v>36.857177734375</v>
      </c>
      <c r="I250">
        <v>36.45286182127893</v>
      </c>
      <c r="J250">
        <v>0.40431663393974304</v>
      </c>
      <c r="K250">
        <v>67.181465148925781</v>
      </c>
      <c r="L250">
        <v>-3.1341735273599625E-2</v>
      </c>
      <c r="M250">
        <v>0.22604876756668091</v>
      </c>
      <c r="N250">
        <v>0.40431663393974304</v>
      </c>
      <c r="O250">
        <v>0.58258450031280518</v>
      </c>
      <c r="P250">
        <v>0.83997499942779541</v>
      </c>
      <c r="Q250">
        <v>0.40062150359153748</v>
      </c>
      <c r="R250">
        <v>0.39622676372528076</v>
      </c>
      <c r="S250">
        <v>4.3947459198534489E-3</v>
      </c>
      <c r="T250">
        <v>-3.4067104570567608E-4</v>
      </c>
      <c r="U250">
        <v>2.4570517707616091E-3</v>
      </c>
      <c r="V250">
        <v>4.3947459198534489E-3</v>
      </c>
      <c r="W250">
        <v>6.3324403017759323E-3</v>
      </c>
      <c r="X250">
        <v>9.1301631182432175E-3</v>
      </c>
      <c r="Y250">
        <v>93</v>
      </c>
      <c r="Z250">
        <v>6.1935916543006897E-2</v>
      </c>
      <c r="AA250">
        <v>1</v>
      </c>
    </row>
    <row r="251" spans="1:27" x14ac:dyDescent="0.25">
      <c r="A251" t="s">
        <v>22</v>
      </c>
      <c r="B251" t="s">
        <v>71</v>
      </c>
      <c r="C251" t="s">
        <v>83</v>
      </c>
      <c r="D251">
        <v>10</v>
      </c>
      <c r="E251">
        <v>41</v>
      </c>
      <c r="F251">
        <v>92</v>
      </c>
      <c r="G251">
        <v>92</v>
      </c>
      <c r="H251">
        <v>39.309490203857422</v>
      </c>
      <c r="I251">
        <v>38.675237722694874</v>
      </c>
      <c r="J251">
        <v>0.63425105810165405</v>
      </c>
      <c r="K251">
        <v>70.715034484863281</v>
      </c>
      <c r="L251">
        <v>0.19887253642082214</v>
      </c>
      <c r="M251">
        <v>0.45609769225120544</v>
      </c>
      <c r="N251">
        <v>0.63425105810165405</v>
      </c>
      <c r="O251">
        <v>0.81240439414978027</v>
      </c>
      <c r="P251">
        <v>1.0696295499801636</v>
      </c>
      <c r="Q251">
        <v>0.42727705836296082</v>
      </c>
      <c r="R251">
        <v>0.42038300633430481</v>
      </c>
      <c r="S251">
        <v>6.8940334022045135E-3</v>
      </c>
      <c r="T251">
        <v>2.1616579033434391E-3</v>
      </c>
      <c r="U251">
        <v>4.9575837329030037E-3</v>
      </c>
      <c r="V251">
        <v>6.8940334022045135E-3</v>
      </c>
      <c r="W251">
        <v>8.8304821401834488E-3</v>
      </c>
      <c r="X251">
        <v>1.1626408435404301E-2</v>
      </c>
      <c r="Y251">
        <v>93</v>
      </c>
      <c r="Z251">
        <v>6.1935916543006897E-2</v>
      </c>
      <c r="AA251">
        <v>1</v>
      </c>
    </row>
    <row r="252" spans="1:27" x14ac:dyDescent="0.25">
      <c r="A252" t="s">
        <v>22</v>
      </c>
      <c r="B252" t="s">
        <v>71</v>
      </c>
      <c r="C252" t="s">
        <v>83</v>
      </c>
      <c r="D252">
        <v>11</v>
      </c>
      <c r="E252">
        <v>41</v>
      </c>
      <c r="F252">
        <v>92</v>
      </c>
      <c r="G252">
        <v>92</v>
      </c>
      <c r="H252">
        <v>41.049209594726563</v>
      </c>
      <c r="I252">
        <v>40.232997011393309</v>
      </c>
      <c r="J252">
        <v>0.8162112832069397</v>
      </c>
      <c r="K252">
        <v>74.616188049316406</v>
      </c>
      <c r="L252">
        <v>0.38169485330581665</v>
      </c>
      <c r="M252">
        <v>0.63841068744659424</v>
      </c>
      <c r="N252">
        <v>0.8162112832069397</v>
      </c>
      <c r="O252">
        <v>0.99401187896728516</v>
      </c>
      <c r="P252">
        <v>1.2507277727127075</v>
      </c>
      <c r="Q252">
        <v>0.44618704915046692</v>
      </c>
      <c r="R252">
        <v>0.4373151957988739</v>
      </c>
      <c r="S252">
        <v>8.8718617334961891E-3</v>
      </c>
      <c r="T252">
        <v>4.1488572023808956E-3</v>
      </c>
      <c r="U252">
        <v>6.9392467848956585E-3</v>
      </c>
      <c r="V252">
        <v>8.8718617334961891E-3</v>
      </c>
      <c r="W252">
        <v>1.0804477147758007E-2</v>
      </c>
      <c r="X252">
        <v>1.359486673027277E-2</v>
      </c>
      <c r="Y252">
        <v>93</v>
      </c>
      <c r="Z252">
        <v>6.1935916543006897E-2</v>
      </c>
      <c r="AA252">
        <v>1</v>
      </c>
    </row>
    <row r="253" spans="1:27" x14ac:dyDescent="0.25">
      <c r="A253" t="s">
        <v>22</v>
      </c>
      <c r="B253" t="s">
        <v>71</v>
      </c>
      <c r="C253" t="s">
        <v>83</v>
      </c>
      <c r="D253">
        <v>12</v>
      </c>
      <c r="E253">
        <v>41</v>
      </c>
      <c r="F253">
        <v>92</v>
      </c>
      <c r="G253">
        <v>92</v>
      </c>
      <c r="H253">
        <v>42.565425872802734</v>
      </c>
      <c r="I253">
        <v>41.749144218862057</v>
      </c>
      <c r="J253">
        <v>0.81628322601318359</v>
      </c>
      <c r="K253">
        <v>78.570137023925781</v>
      </c>
      <c r="L253">
        <v>0.38031300902366638</v>
      </c>
      <c r="M253">
        <v>0.63788777589797974</v>
      </c>
      <c r="N253">
        <v>0.81628322601318359</v>
      </c>
      <c r="O253">
        <v>0.99467867612838745</v>
      </c>
      <c r="P253">
        <v>1.2522534132003784</v>
      </c>
      <c r="Q253">
        <v>0.46266767382621765</v>
      </c>
      <c r="R253">
        <v>0.45379504561424255</v>
      </c>
      <c r="S253">
        <v>8.8726440444588661E-3</v>
      </c>
      <c r="T253">
        <v>4.1338368318974972E-3</v>
      </c>
      <c r="U253">
        <v>6.9335629232227802E-3</v>
      </c>
      <c r="V253">
        <v>8.8726440444588661E-3</v>
      </c>
      <c r="W253">
        <v>1.0811724700033665E-2</v>
      </c>
      <c r="X253">
        <v>1.3611449860036373E-2</v>
      </c>
      <c r="Y253">
        <v>93</v>
      </c>
      <c r="Z253">
        <v>6.1935916543006897E-2</v>
      </c>
      <c r="AA253">
        <v>1</v>
      </c>
    </row>
    <row r="254" spans="1:27" x14ac:dyDescent="0.25">
      <c r="A254" t="s">
        <v>22</v>
      </c>
      <c r="B254" t="s">
        <v>71</v>
      </c>
      <c r="C254" t="s">
        <v>83</v>
      </c>
      <c r="D254">
        <v>13</v>
      </c>
      <c r="E254">
        <v>41</v>
      </c>
      <c r="F254">
        <v>92</v>
      </c>
      <c r="G254">
        <v>92</v>
      </c>
      <c r="H254">
        <v>43.505039215087891</v>
      </c>
      <c r="I254">
        <v>42.873956510797143</v>
      </c>
      <c r="J254">
        <v>0.63108283281326294</v>
      </c>
      <c r="K254">
        <v>81.945930480957031</v>
      </c>
      <c r="L254">
        <v>0.19668319821357727</v>
      </c>
      <c r="M254">
        <v>0.45333001017570496</v>
      </c>
      <c r="N254">
        <v>0.63108283281326294</v>
      </c>
      <c r="O254">
        <v>0.80883562564849854</v>
      </c>
      <c r="P254">
        <v>1.065482497215271</v>
      </c>
      <c r="Q254">
        <v>0.47288087010383606</v>
      </c>
      <c r="R254">
        <v>0.46602126955986023</v>
      </c>
      <c r="S254">
        <v>6.859595887362957E-3</v>
      </c>
      <c r="T254">
        <v>2.1378607489168644E-3</v>
      </c>
      <c r="U254">
        <v>4.9275001510977745E-3</v>
      </c>
      <c r="V254">
        <v>6.859595887362957E-3</v>
      </c>
      <c r="W254">
        <v>8.7916916236281395E-3</v>
      </c>
      <c r="X254">
        <v>1.1581331491470337E-2</v>
      </c>
      <c r="Y254">
        <v>93</v>
      </c>
      <c r="Z254">
        <v>6.1935916543006897E-2</v>
      </c>
      <c r="AA254">
        <v>1</v>
      </c>
    </row>
    <row r="255" spans="1:27" x14ac:dyDescent="0.25">
      <c r="A255" t="s">
        <v>22</v>
      </c>
      <c r="B255" t="s">
        <v>71</v>
      </c>
      <c r="C255" t="s">
        <v>83</v>
      </c>
      <c r="D255">
        <v>14</v>
      </c>
      <c r="E255">
        <v>41</v>
      </c>
      <c r="F255">
        <v>92</v>
      </c>
      <c r="G255">
        <v>92</v>
      </c>
      <c r="H255">
        <v>44.224613189697266</v>
      </c>
      <c r="I255">
        <v>42.594134898856282</v>
      </c>
      <c r="J255">
        <v>1.6304782629013062</v>
      </c>
      <c r="K255">
        <v>85.493843078613281</v>
      </c>
      <c r="L255">
        <v>1.1955559253692627</v>
      </c>
      <c r="M255">
        <v>1.4525115489959717</v>
      </c>
      <c r="N255">
        <v>1.6304782629013062</v>
      </c>
      <c r="O255">
        <v>1.8084449768066406</v>
      </c>
      <c r="P255">
        <v>2.0654006004333496</v>
      </c>
      <c r="Q255">
        <v>0.48070231080055237</v>
      </c>
      <c r="R255">
        <v>0.46297973394393921</v>
      </c>
      <c r="S255">
        <v>1.7722589895129204E-2</v>
      </c>
      <c r="T255">
        <v>1.2995173223316669E-2</v>
      </c>
      <c r="U255">
        <v>1.5788169577717781E-2</v>
      </c>
      <c r="V255">
        <v>1.7722589895129204E-2</v>
      </c>
      <c r="W255">
        <v>1.9657010212540627E-2</v>
      </c>
      <c r="X255">
        <v>2.2450005635619164E-2</v>
      </c>
      <c r="Y255">
        <v>93</v>
      </c>
      <c r="Z255">
        <v>6.1935916543006897E-2</v>
      </c>
      <c r="AA255">
        <v>1</v>
      </c>
    </row>
    <row r="256" spans="1:27" x14ac:dyDescent="0.25">
      <c r="A256" t="s">
        <v>22</v>
      </c>
      <c r="B256" t="s">
        <v>71</v>
      </c>
      <c r="C256" t="s">
        <v>83</v>
      </c>
      <c r="D256">
        <v>15</v>
      </c>
      <c r="E256">
        <v>41</v>
      </c>
      <c r="F256">
        <v>92</v>
      </c>
      <c r="G256">
        <v>92</v>
      </c>
      <c r="H256">
        <v>44.773208618164062</v>
      </c>
      <c r="I256">
        <v>43.06239140406251</v>
      </c>
      <c r="J256">
        <v>1.7108160257339478</v>
      </c>
      <c r="K256">
        <v>87.447669982910156</v>
      </c>
      <c r="L256">
        <v>1.2753294706344604</v>
      </c>
      <c r="M256">
        <v>1.532618522644043</v>
      </c>
      <c r="N256">
        <v>1.7108160257339478</v>
      </c>
      <c r="O256">
        <v>1.8890135288238525</v>
      </c>
      <c r="P256">
        <v>2.1463024616241455</v>
      </c>
      <c r="Q256">
        <v>0.48666530847549438</v>
      </c>
      <c r="R256">
        <v>0.46806946396827698</v>
      </c>
      <c r="S256">
        <v>1.8595825880765915E-2</v>
      </c>
      <c r="T256">
        <v>1.3862276449799538E-2</v>
      </c>
      <c r="U256">
        <v>1.6658896580338478E-2</v>
      </c>
      <c r="V256">
        <v>1.8595825880765915E-2</v>
      </c>
      <c r="W256">
        <v>2.0532755181193352E-2</v>
      </c>
      <c r="X256">
        <v>2.3329375311732292E-2</v>
      </c>
      <c r="Y256">
        <v>93</v>
      </c>
      <c r="Z256">
        <v>6.1935916543006897E-2</v>
      </c>
      <c r="AA256">
        <v>1</v>
      </c>
    </row>
    <row r="257" spans="1:27" x14ac:dyDescent="0.25">
      <c r="A257" t="s">
        <v>22</v>
      </c>
      <c r="B257" t="s">
        <v>71</v>
      </c>
      <c r="C257" t="s">
        <v>83</v>
      </c>
      <c r="D257">
        <v>16</v>
      </c>
      <c r="E257">
        <v>41</v>
      </c>
      <c r="F257">
        <v>92</v>
      </c>
      <c r="G257">
        <v>92</v>
      </c>
      <c r="H257">
        <v>43.904422760009766</v>
      </c>
      <c r="I257">
        <v>42.521621745079756</v>
      </c>
      <c r="J257">
        <v>1.3828009366989136</v>
      </c>
      <c r="K257">
        <v>88.923995971679688</v>
      </c>
      <c r="L257">
        <v>0.94778740406036377</v>
      </c>
      <c r="M257">
        <v>1.2047969102859497</v>
      </c>
      <c r="N257">
        <v>1.3828009366989136</v>
      </c>
      <c r="O257">
        <v>1.5608049631118774</v>
      </c>
      <c r="P257">
        <v>1.8178144693374634</v>
      </c>
      <c r="Q257">
        <v>0.47722199559211731</v>
      </c>
      <c r="R257">
        <v>0.46219155192375183</v>
      </c>
      <c r="S257">
        <v>1.5030444599688053E-2</v>
      </c>
      <c r="T257">
        <v>1.0302037000656128E-2</v>
      </c>
      <c r="U257">
        <v>1.3095618225634098E-2</v>
      </c>
      <c r="V257">
        <v>1.5030444599688053E-2</v>
      </c>
      <c r="W257">
        <v>1.6965271905064583E-2</v>
      </c>
      <c r="X257">
        <v>1.9758852198719978E-2</v>
      </c>
      <c r="Y257">
        <v>93</v>
      </c>
      <c r="Z257">
        <v>6.1935916543006897E-2</v>
      </c>
      <c r="AA257">
        <v>1</v>
      </c>
    </row>
    <row r="258" spans="1:27" x14ac:dyDescent="0.25">
      <c r="A258" t="s">
        <v>22</v>
      </c>
      <c r="B258" t="s">
        <v>71</v>
      </c>
      <c r="C258" t="s">
        <v>83</v>
      </c>
      <c r="D258">
        <v>17</v>
      </c>
      <c r="E258">
        <v>41</v>
      </c>
      <c r="F258">
        <v>92</v>
      </c>
      <c r="G258">
        <v>92</v>
      </c>
      <c r="H258">
        <v>40.789073944091797</v>
      </c>
      <c r="I258">
        <v>39.459282918833196</v>
      </c>
      <c r="J258">
        <v>1.3297911882400513</v>
      </c>
      <c r="K258">
        <v>87.195907592773438</v>
      </c>
      <c r="L258">
        <v>0.8946380615234375</v>
      </c>
      <c r="M258">
        <v>1.1517300605773926</v>
      </c>
      <c r="N258">
        <v>1.3297911882400513</v>
      </c>
      <c r="O258">
        <v>1.50785231590271</v>
      </c>
      <c r="P258">
        <v>1.764944314956665</v>
      </c>
      <c r="Q258">
        <v>0.44335949420928955</v>
      </c>
      <c r="R258">
        <v>0.42890524864196777</v>
      </c>
      <c r="S258">
        <v>1.44542520865798E-2</v>
      </c>
      <c r="T258">
        <v>9.7243264317512512E-3</v>
      </c>
      <c r="U258">
        <v>1.2518805451691151E-2</v>
      </c>
      <c r="V258">
        <v>1.44542520865798E-2</v>
      </c>
      <c r="W258">
        <v>1.6389699652791023E-2</v>
      </c>
      <c r="X258">
        <v>1.9184177741408348E-2</v>
      </c>
      <c r="Y258">
        <v>93</v>
      </c>
      <c r="Z258">
        <v>6.1935916543006897E-2</v>
      </c>
      <c r="AA258">
        <v>1</v>
      </c>
    </row>
    <row r="259" spans="1:27" x14ac:dyDescent="0.25">
      <c r="A259" t="s">
        <v>22</v>
      </c>
      <c r="B259" t="s">
        <v>71</v>
      </c>
      <c r="C259" t="s">
        <v>83</v>
      </c>
      <c r="D259">
        <v>18</v>
      </c>
      <c r="E259">
        <v>41</v>
      </c>
      <c r="F259">
        <v>92</v>
      </c>
      <c r="G259">
        <v>92</v>
      </c>
      <c r="H259">
        <v>38.116565704345703</v>
      </c>
      <c r="I259">
        <v>36.674830631352961</v>
      </c>
      <c r="J259">
        <v>1.4417359828948975</v>
      </c>
      <c r="K259">
        <v>84.681175231933594</v>
      </c>
      <c r="L259">
        <v>1.0073297023773193</v>
      </c>
      <c r="M259">
        <v>1.263980507850647</v>
      </c>
      <c r="N259">
        <v>1.4417359828948975</v>
      </c>
      <c r="O259">
        <v>1.6194914579391479</v>
      </c>
      <c r="P259">
        <v>1.8761422634124756</v>
      </c>
      <c r="Q259">
        <v>0.41431048512458801</v>
      </c>
      <c r="R259">
        <v>0.39863947033882141</v>
      </c>
      <c r="S259">
        <v>1.567104272544384E-2</v>
      </c>
      <c r="T259">
        <v>1.0949236340820789E-2</v>
      </c>
      <c r="U259">
        <v>1.3738918118178844E-2</v>
      </c>
      <c r="V259">
        <v>1.567104272544384E-2</v>
      </c>
      <c r="W259">
        <v>1.760316826403141E-2</v>
      </c>
      <c r="X259">
        <v>2.0392850041389465E-2</v>
      </c>
      <c r="Y259">
        <v>93</v>
      </c>
      <c r="Z259">
        <v>6.1935916543006897E-2</v>
      </c>
      <c r="AA259">
        <v>1</v>
      </c>
    </row>
    <row r="260" spans="1:27" x14ac:dyDescent="0.25">
      <c r="A260" t="s">
        <v>22</v>
      </c>
      <c r="B260" t="s">
        <v>71</v>
      </c>
      <c r="C260" t="s">
        <v>83</v>
      </c>
      <c r="D260">
        <v>19</v>
      </c>
      <c r="E260">
        <v>41</v>
      </c>
      <c r="F260">
        <v>92</v>
      </c>
      <c r="G260">
        <v>92</v>
      </c>
      <c r="H260">
        <v>33.113498687744141</v>
      </c>
      <c r="I260">
        <v>32.188844358082861</v>
      </c>
      <c r="J260">
        <v>0.92465430498123169</v>
      </c>
      <c r="K260">
        <v>82.982383728027344</v>
      </c>
      <c r="L260">
        <v>0.48969420790672302</v>
      </c>
      <c r="M260">
        <v>0.74667215347290039</v>
      </c>
      <c r="N260">
        <v>0.92465430498123169</v>
      </c>
      <c r="O260">
        <v>1.102636456489563</v>
      </c>
      <c r="P260">
        <v>1.359614372253418</v>
      </c>
      <c r="Q260">
        <v>0.35992932319641113</v>
      </c>
      <c r="R260">
        <v>0.34987872838973999</v>
      </c>
      <c r="S260">
        <v>1.005059015005827E-2</v>
      </c>
      <c r="T260">
        <v>5.3227632306516171E-3</v>
      </c>
      <c r="U260">
        <v>8.1160012632608414E-3</v>
      </c>
      <c r="V260">
        <v>1.005059015005827E-2</v>
      </c>
      <c r="W260">
        <v>1.1985179036855698E-2</v>
      </c>
      <c r="X260">
        <v>1.4778417535126209E-2</v>
      </c>
      <c r="Y260">
        <v>93</v>
      </c>
      <c r="Z260">
        <v>6.1935916543006897E-2</v>
      </c>
      <c r="AA260">
        <v>1</v>
      </c>
    </row>
    <row r="261" spans="1:27" x14ac:dyDescent="0.25">
      <c r="A261" t="s">
        <v>22</v>
      </c>
      <c r="B261" t="s">
        <v>71</v>
      </c>
      <c r="C261" t="s">
        <v>83</v>
      </c>
      <c r="D261">
        <v>20</v>
      </c>
      <c r="E261">
        <v>41</v>
      </c>
      <c r="F261">
        <v>92</v>
      </c>
      <c r="G261">
        <v>92</v>
      </c>
      <c r="H261">
        <v>30.734827041625977</v>
      </c>
      <c r="I261">
        <v>29.654051463119686</v>
      </c>
      <c r="J261">
        <v>1.0807746648788452</v>
      </c>
      <c r="K261">
        <v>78.830673217773438</v>
      </c>
      <c r="L261">
        <v>0.64434158802032471</v>
      </c>
      <c r="M261">
        <v>0.90218979120254517</v>
      </c>
      <c r="N261">
        <v>1.0807746648788452</v>
      </c>
      <c r="O261">
        <v>1.25935959815979</v>
      </c>
      <c r="P261">
        <v>1.5172077417373657</v>
      </c>
      <c r="Q261">
        <v>0.33407419919967651</v>
      </c>
      <c r="R261">
        <v>0.32232666015625</v>
      </c>
      <c r="S261">
        <v>1.1747551150619984E-2</v>
      </c>
      <c r="T261">
        <v>7.0037129335105419E-3</v>
      </c>
      <c r="U261">
        <v>9.8064104095101357E-3</v>
      </c>
      <c r="V261">
        <v>1.1747551150619984E-2</v>
      </c>
      <c r="W261">
        <v>1.3688690960407257E-2</v>
      </c>
      <c r="X261">
        <v>1.6491388902068138E-2</v>
      </c>
      <c r="Y261">
        <v>93</v>
      </c>
      <c r="Z261">
        <v>6.1935916543006897E-2</v>
      </c>
      <c r="AA261">
        <v>1</v>
      </c>
    </row>
    <row r="262" spans="1:27" x14ac:dyDescent="0.25">
      <c r="A262" t="s">
        <v>22</v>
      </c>
      <c r="B262" t="s">
        <v>71</v>
      </c>
      <c r="C262" t="s">
        <v>83</v>
      </c>
      <c r="D262">
        <v>21</v>
      </c>
      <c r="E262">
        <v>41</v>
      </c>
      <c r="F262">
        <v>92</v>
      </c>
      <c r="G262">
        <v>92</v>
      </c>
      <c r="H262">
        <v>29.277307510375977</v>
      </c>
      <c r="I262">
        <v>28.355391212273389</v>
      </c>
      <c r="J262">
        <v>0.92191648483276367</v>
      </c>
      <c r="K262">
        <v>74.531318664550781</v>
      </c>
      <c r="L262">
        <v>0.4874308705329895</v>
      </c>
      <c r="M262">
        <v>0.7441285252571106</v>
      </c>
      <c r="N262">
        <v>0.92191648483276367</v>
      </c>
      <c r="O262">
        <v>1.0997045040130615</v>
      </c>
      <c r="P262">
        <v>1.3564020395278931</v>
      </c>
      <c r="Q262">
        <v>0.31823161244392395</v>
      </c>
      <c r="R262">
        <v>0.30821076035499573</v>
      </c>
      <c r="S262">
        <v>1.0020831599831581E-2</v>
      </c>
      <c r="T262">
        <v>5.2981614135205746E-3</v>
      </c>
      <c r="U262">
        <v>8.0883530899882317E-3</v>
      </c>
      <c r="V262">
        <v>1.0020831599831581E-2</v>
      </c>
      <c r="W262">
        <v>1.1953310109674931E-2</v>
      </c>
      <c r="X262">
        <v>1.4743500389158726E-2</v>
      </c>
      <c r="Y262">
        <v>93</v>
      </c>
      <c r="Z262">
        <v>6.1935916543006897E-2</v>
      </c>
      <c r="AA262">
        <v>1</v>
      </c>
    </row>
    <row r="263" spans="1:27" x14ac:dyDescent="0.25">
      <c r="A263" t="s">
        <v>22</v>
      </c>
      <c r="B263" t="s">
        <v>71</v>
      </c>
      <c r="C263" t="s">
        <v>83</v>
      </c>
      <c r="D263">
        <v>22</v>
      </c>
      <c r="E263">
        <v>41</v>
      </c>
      <c r="F263">
        <v>92</v>
      </c>
      <c r="G263">
        <v>92</v>
      </c>
      <c r="H263">
        <v>27.398162841796875</v>
      </c>
      <c r="I263">
        <v>26.740745777264237</v>
      </c>
      <c r="J263">
        <v>0.65741759538650513</v>
      </c>
      <c r="K263">
        <v>71.199630737304688</v>
      </c>
      <c r="L263">
        <v>0.22199667990207672</v>
      </c>
      <c r="M263">
        <v>0.47924688458442688</v>
      </c>
      <c r="N263">
        <v>0.65741759538650513</v>
      </c>
      <c r="O263">
        <v>0.83558833599090576</v>
      </c>
      <c r="P263">
        <v>1.0928385257720947</v>
      </c>
      <c r="Q263">
        <v>0.29780611395835876</v>
      </c>
      <c r="R263">
        <v>0.29066029191017151</v>
      </c>
      <c r="S263">
        <v>7.145843468606472E-3</v>
      </c>
      <c r="T263">
        <v>2.4130074307322502E-3</v>
      </c>
      <c r="U263">
        <v>5.2092052064836025E-3</v>
      </c>
      <c r="V263">
        <v>7.145843468606472E-3</v>
      </c>
      <c r="W263">
        <v>9.0824821963906288E-3</v>
      </c>
      <c r="X263">
        <v>1.1878679506480694E-2</v>
      </c>
      <c r="Y263">
        <v>93</v>
      </c>
      <c r="Z263">
        <v>6.1935916543006897E-2</v>
      </c>
      <c r="AA263">
        <v>1</v>
      </c>
    </row>
    <row r="264" spans="1:27" x14ac:dyDescent="0.25">
      <c r="A264" t="s">
        <v>22</v>
      </c>
      <c r="B264" t="s">
        <v>71</v>
      </c>
      <c r="C264" t="s">
        <v>83</v>
      </c>
      <c r="D264">
        <v>23</v>
      </c>
      <c r="E264">
        <v>41</v>
      </c>
      <c r="F264">
        <v>92</v>
      </c>
      <c r="G264">
        <v>92</v>
      </c>
      <c r="H264">
        <v>25.819086074829102</v>
      </c>
      <c r="I264">
        <v>25.635893154889345</v>
      </c>
      <c r="J264">
        <v>0.18319231271743774</v>
      </c>
      <c r="K264">
        <v>68.443260192871094</v>
      </c>
      <c r="L264">
        <v>-0.25145146250724792</v>
      </c>
      <c r="M264">
        <v>5.3396066650748253E-3</v>
      </c>
      <c r="N264">
        <v>0.18319231271743774</v>
      </c>
      <c r="O264">
        <v>0.36104503273963928</v>
      </c>
      <c r="P264">
        <v>0.61783605813980103</v>
      </c>
      <c r="Q264">
        <v>0.28064224123954773</v>
      </c>
      <c r="R264">
        <v>0.27865099906921387</v>
      </c>
      <c r="S264">
        <v>1.9912207499146461E-3</v>
      </c>
      <c r="T264">
        <v>-2.7331679593771696E-3</v>
      </c>
      <c r="U264">
        <v>5.8039204304805025E-5</v>
      </c>
      <c r="V264">
        <v>1.9912207499146461E-3</v>
      </c>
      <c r="W264">
        <v>3.9244024083018303E-3</v>
      </c>
      <c r="X264">
        <v>6.7156092263758183E-3</v>
      </c>
      <c r="Y264">
        <v>93</v>
      </c>
      <c r="Z264">
        <v>6.1935916543006897E-2</v>
      </c>
      <c r="AA264">
        <v>1</v>
      </c>
    </row>
    <row r="265" spans="1:27" x14ac:dyDescent="0.25">
      <c r="A265" t="s">
        <v>22</v>
      </c>
      <c r="B265" t="s">
        <v>71</v>
      </c>
      <c r="C265" t="s">
        <v>83</v>
      </c>
      <c r="D265">
        <v>24</v>
      </c>
      <c r="E265">
        <v>41</v>
      </c>
      <c r="F265">
        <v>92</v>
      </c>
      <c r="G265">
        <v>92</v>
      </c>
      <c r="H265">
        <v>24.283023834228516</v>
      </c>
      <c r="I265">
        <v>23.951014795806259</v>
      </c>
      <c r="J265">
        <v>0.33200863003730774</v>
      </c>
      <c r="K265">
        <v>67.259918212890625</v>
      </c>
      <c r="L265">
        <v>-0.10364358872175217</v>
      </c>
      <c r="M265">
        <v>0.15374326705932617</v>
      </c>
      <c r="N265">
        <v>0.33200863003730774</v>
      </c>
      <c r="O265">
        <v>0.51027399301528931</v>
      </c>
      <c r="P265">
        <v>0.76766085624694824</v>
      </c>
      <c r="Q265">
        <v>0.26394590735435486</v>
      </c>
      <c r="R265">
        <v>0.26033711433410645</v>
      </c>
      <c r="S265">
        <v>3.6087895277887583E-3</v>
      </c>
      <c r="T265">
        <v>-1.1265607317909598E-3</v>
      </c>
      <c r="U265">
        <v>1.6711225034669042E-3</v>
      </c>
      <c r="V265">
        <v>3.6087895277887583E-3</v>
      </c>
      <c r="W265">
        <v>5.5464566685259342E-3</v>
      </c>
      <c r="X265">
        <v>8.3441399037837982E-3</v>
      </c>
      <c r="Y265">
        <v>93</v>
      </c>
      <c r="Z265">
        <v>6.1935916543006897E-2</v>
      </c>
      <c r="AA265">
        <v>1</v>
      </c>
    </row>
    <row r="266" spans="1:27" x14ac:dyDescent="0.25">
      <c r="A266" t="s">
        <v>22</v>
      </c>
      <c r="B266" t="s">
        <v>71</v>
      </c>
      <c r="C266" t="s">
        <v>84</v>
      </c>
      <c r="D266">
        <v>1</v>
      </c>
      <c r="E266">
        <v>42</v>
      </c>
      <c r="F266">
        <v>77</v>
      </c>
      <c r="G266">
        <v>92</v>
      </c>
      <c r="H266">
        <v>18.597223281860352</v>
      </c>
      <c r="I266">
        <v>18.133487592451274</v>
      </c>
      <c r="J266">
        <v>0.46373596787452698</v>
      </c>
      <c r="K266">
        <v>67.424667358398438</v>
      </c>
      <c r="L266">
        <v>0.13052764534950256</v>
      </c>
      <c r="M266">
        <v>0.32738983631134033</v>
      </c>
      <c r="N266">
        <v>0.46373596787452698</v>
      </c>
      <c r="O266">
        <v>0.60008209943771362</v>
      </c>
      <c r="P266">
        <v>0.796944260597229</v>
      </c>
      <c r="Q266">
        <v>0.24152238667011261</v>
      </c>
      <c r="R266">
        <v>0.23549984395503998</v>
      </c>
      <c r="S266">
        <v>6.0225450433790684E-3</v>
      </c>
      <c r="T266">
        <v>1.6951642464846373E-3</v>
      </c>
      <c r="U266">
        <v>4.2518158443272114E-3</v>
      </c>
      <c r="V266">
        <v>6.0225450433790684E-3</v>
      </c>
      <c r="W266">
        <v>7.7932742424309254E-3</v>
      </c>
      <c r="X266">
        <v>1.0349925607442856E-2</v>
      </c>
      <c r="Y266">
        <v>93</v>
      </c>
      <c r="Z266">
        <v>6.1935916543006897E-2</v>
      </c>
      <c r="AA266">
        <v>1</v>
      </c>
    </row>
    <row r="267" spans="1:27" x14ac:dyDescent="0.25">
      <c r="A267" t="s">
        <v>22</v>
      </c>
      <c r="B267" t="s">
        <v>71</v>
      </c>
      <c r="C267" t="s">
        <v>84</v>
      </c>
      <c r="D267">
        <v>2</v>
      </c>
      <c r="E267">
        <v>42</v>
      </c>
      <c r="F267">
        <v>77</v>
      </c>
      <c r="G267">
        <v>92</v>
      </c>
      <c r="H267">
        <v>18.134174346923828</v>
      </c>
      <c r="I267">
        <v>17.704957644455135</v>
      </c>
      <c r="J267">
        <v>0.42921647429466248</v>
      </c>
      <c r="K267">
        <v>66.60601806640625</v>
      </c>
      <c r="L267">
        <v>9.6257857978343964E-2</v>
      </c>
      <c r="M267">
        <v>0.29297250509262085</v>
      </c>
      <c r="N267">
        <v>0.42921647429466248</v>
      </c>
      <c r="O267">
        <v>0.5654604434967041</v>
      </c>
      <c r="P267">
        <v>0.76217508316040039</v>
      </c>
      <c r="Q267">
        <v>0.2355087548494339</v>
      </c>
      <c r="R267">
        <v>0.22993451356887817</v>
      </c>
      <c r="S267">
        <v>5.5742398835718632E-3</v>
      </c>
      <c r="T267">
        <v>1.250102068297565E-3</v>
      </c>
      <c r="U267">
        <v>3.8048378191888332E-3</v>
      </c>
      <c r="V267">
        <v>5.5742398835718632E-3</v>
      </c>
      <c r="W267">
        <v>7.3436419479548931E-3</v>
      </c>
      <c r="X267">
        <v>9.8983775824308395E-3</v>
      </c>
      <c r="Y267">
        <v>93</v>
      </c>
      <c r="Z267">
        <v>6.1935916543006897E-2</v>
      </c>
      <c r="AA267">
        <v>1</v>
      </c>
    </row>
    <row r="268" spans="1:27" x14ac:dyDescent="0.25">
      <c r="A268" t="s">
        <v>22</v>
      </c>
      <c r="B268" t="s">
        <v>71</v>
      </c>
      <c r="C268" t="s">
        <v>84</v>
      </c>
      <c r="D268">
        <v>3</v>
      </c>
      <c r="E268">
        <v>42</v>
      </c>
      <c r="F268">
        <v>77</v>
      </c>
      <c r="G268">
        <v>92</v>
      </c>
      <c r="H268">
        <v>17.75688362121582</v>
      </c>
      <c r="I268">
        <v>17.307833590079099</v>
      </c>
      <c r="J268">
        <v>0.4490492045879364</v>
      </c>
      <c r="K268">
        <v>65.88104248046875</v>
      </c>
      <c r="L268">
        <v>0.11641844362020493</v>
      </c>
      <c r="M268">
        <v>0.31293940544128418</v>
      </c>
      <c r="N268">
        <v>0.4490492045879364</v>
      </c>
      <c r="O268">
        <v>0.58515900373458862</v>
      </c>
      <c r="P268">
        <v>0.78167998790740967</v>
      </c>
      <c r="Q268">
        <v>0.23060888051986694</v>
      </c>
      <c r="R268">
        <v>0.22477705776691437</v>
      </c>
      <c r="S268">
        <v>5.8318078517913818E-3</v>
      </c>
      <c r="T268">
        <v>1.511927810497582E-3</v>
      </c>
      <c r="U268">
        <v>4.0641482919454575E-3</v>
      </c>
      <c r="V268">
        <v>5.8318078517913818E-3</v>
      </c>
      <c r="W268">
        <v>7.5994674116373062E-3</v>
      </c>
      <c r="X268">
        <v>1.0151688009500504E-2</v>
      </c>
      <c r="Y268">
        <v>93</v>
      </c>
      <c r="Z268">
        <v>6.1935916543006897E-2</v>
      </c>
      <c r="AA268">
        <v>1</v>
      </c>
    </row>
    <row r="269" spans="1:27" x14ac:dyDescent="0.25">
      <c r="A269" t="s">
        <v>22</v>
      </c>
      <c r="B269" t="s">
        <v>71</v>
      </c>
      <c r="C269" t="s">
        <v>84</v>
      </c>
      <c r="D269">
        <v>4</v>
      </c>
      <c r="E269">
        <v>42</v>
      </c>
      <c r="F269">
        <v>77</v>
      </c>
      <c r="G269">
        <v>92</v>
      </c>
      <c r="H269">
        <v>17.733104705810547</v>
      </c>
      <c r="I269">
        <v>17.294716905802488</v>
      </c>
      <c r="J269">
        <v>0.43838855624198914</v>
      </c>
      <c r="K269">
        <v>65.509757995605469</v>
      </c>
      <c r="L269">
        <v>0.10424182564020157</v>
      </c>
      <c r="M269">
        <v>0.30165842175483704</v>
      </c>
      <c r="N269">
        <v>0.43838855624198914</v>
      </c>
      <c r="O269">
        <v>0.57511866092681885</v>
      </c>
      <c r="P269">
        <v>0.77253526449203491</v>
      </c>
      <c r="Q269">
        <v>0.23030005395412445</v>
      </c>
      <c r="R269">
        <v>0.2246067076921463</v>
      </c>
      <c r="S269">
        <v>5.6933579035103321E-3</v>
      </c>
      <c r="T269">
        <v>1.3537899358198047E-3</v>
      </c>
      <c r="U269">
        <v>3.9176419377326965E-3</v>
      </c>
      <c r="V269">
        <v>5.6933579035103321E-3</v>
      </c>
      <c r="W269">
        <v>7.4690734036266804E-3</v>
      </c>
      <c r="X269">
        <v>1.0032925754785538E-2</v>
      </c>
      <c r="Y269">
        <v>93</v>
      </c>
      <c r="Z269">
        <v>6.1935916543006897E-2</v>
      </c>
      <c r="AA269">
        <v>1</v>
      </c>
    </row>
    <row r="270" spans="1:27" x14ac:dyDescent="0.25">
      <c r="A270" t="s">
        <v>22</v>
      </c>
      <c r="B270" t="s">
        <v>71</v>
      </c>
      <c r="C270" t="s">
        <v>84</v>
      </c>
      <c r="D270">
        <v>5</v>
      </c>
      <c r="E270">
        <v>42</v>
      </c>
      <c r="F270">
        <v>77</v>
      </c>
      <c r="G270">
        <v>92</v>
      </c>
      <c r="H270">
        <v>18.455877304077148</v>
      </c>
      <c r="I270">
        <v>18.045107279904187</v>
      </c>
      <c r="J270">
        <v>0.41077032685279846</v>
      </c>
      <c r="K270">
        <v>65.038970947265625</v>
      </c>
      <c r="L270">
        <v>7.7822521328926086E-2</v>
      </c>
      <c r="M270">
        <v>0.2745307981967926</v>
      </c>
      <c r="N270">
        <v>0.41077032685279846</v>
      </c>
      <c r="O270">
        <v>0.54700988531112671</v>
      </c>
      <c r="P270">
        <v>0.74371814727783203</v>
      </c>
      <c r="Q270">
        <v>0.23968671262264252</v>
      </c>
      <c r="R270">
        <v>0.23435203731060028</v>
      </c>
      <c r="S270">
        <v>5.3346795029938221E-3</v>
      </c>
      <c r="T270">
        <v>1.0106820845976472E-3</v>
      </c>
      <c r="U270">
        <v>3.5653349477797747E-3</v>
      </c>
      <c r="V270">
        <v>5.3346795029938221E-3</v>
      </c>
      <c r="W270">
        <v>7.1040242910385132E-3</v>
      </c>
      <c r="X270">
        <v>9.6586775034666061E-3</v>
      </c>
      <c r="Y270">
        <v>93</v>
      </c>
      <c r="Z270">
        <v>6.1935916543006897E-2</v>
      </c>
      <c r="AA270">
        <v>1</v>
      </c>
    </row>
    <row r="271" spans="1:27" x14ac:dyDescent="0.25">
      <c r="A271" t="s">
        <v>22</v>
      </c>
      <c r="B271" t="s">
        <v>71</v>
      </c>
      <c r="C271" t="s">
        <v>84</v>
      </c>
      <c r="D271">
        <v>6</v>
      </c>
      <c r="E271">
        <v>42</v>
      </c>
      <c r="F271">
        <v>77</v>
      </c>
      <c r="G271">
        <v>92</v>
      </c>
      <c r="H271">
        <v>22.196630477905273</v>
      </c>
      <c r="I271">
        <v>21.943008487578481</v>
      </c>
      <c r="J271">
        <v>0.25362277030944824</v>
      </c>
      <c r="K271">
        <v>66.1712646484375</v>
      </c>
      <c r="L271">
        <v>-7.9703532159328461E-2</v>
      </c>
      <c r="M271">
        <v>0.11722835153341293</v>
      </c>
      <c r="N271">
        <v>0.25362277030944824</v>
      </c>
      <c r="O271">
        <v>0.39001718163490295</v>
      </c>
      <c r="P271">
        <v>0.58694905042648315</v>
      </c>
      <c r="Q271">
        <v>0.28826794028282166</v>
      </c>
      <c r="R271">
        <v>0.28497412800788879</v>
      </c>
      <c r="S271">
        <v>3.2938022632151842E-3</v>
      </c>
      <c r="T271">
        <v>-1.035110792145133E-3</v>
      </c>
      <c r="U271">
        <v>1.5224461676552892E-3</v>
      </c>
      <c r="V271">
        <v>3.2938022632151842E-3</v>
      </c>
      <c r="W271">
        <v>5.0651580095291138E-3</v>
      </c>
      <c r="X271">
        <v>7.6227150857448578E-3</v>
      </c>
      <c r="Y271">
        <v>93</v>
      </c>
      <c r="Z271">
        <v>6.1935916543006897E-2</v>
      </c>
      <c r="AA271">
        <v>1</v>
      </c>
    </row>
    <row r="272" spans="1:27" x14ac:dyDescent="0.25">
      <c r="A272" t="s">
        <v>22</v>
      </c>
      <c r="B272" t="s">
        <v>71</v>
      </c>
      <c r="C272" t="s">
        <v>84</v>
      </c>
      <c r="D272">
        <v>7</v>
      </c>
      <c r="E272">
        <v>42</v>
      </c>
      <c r="F272">
        <v>77</v>
      </c>
      <c r="G272">
        <v>92</v>
      </c>
      <c r="H272">
        <v>26.321874618530273</v>
      </c>
      <c r="I272">
        <v>26.790803508833051</v>
      </c>
      <c r="J272">
        <v>-0.46892818808555603</v>
      </c>
      <c r="K272">
        <v>66.376953125</v>
      </c>
      <c r="L272">
        <v>-0.80195152759552002</v>
      </c>
      <c r="M272">
        <v>-0.60519862174987793</v>
      </c>
      <c r="N272">
        <v>-0.46892818808555603</v>
      </c>
      <c r="O272">
        <v>-0.33265772461891174</v>
      </c>
      <c r="P272">
        <v>-0.13590483367443085</v>
      </c>
      <c r="Q272">
        <v>0.34184253215789795</v>
      </c>
      <c r="R272">
        <v>0.34793251752853394</v>
      </c>
      <c r="S272">
        <v>-6.0899765230715275E-3</v>
      </c>
      <c r="T272">
        <v>-1.0414955206215382E-2</v>
      </c>
      <c r="U272">
        <v>-7.8597227111458778E-3</v>
      </c>
      <c r="V272">
        <v>-6.0899765230715275E-3</v>
      </c>
      <c r="W272">
        <v>-4.3202303349971771E-3</v>
      </c>
      <c r="X272">
        <v>-1.7649978399276733E-3</v>
      </c>
      <c r="Y272">
        <v>93</v>
      </c>
      <c r="Z272">
        <v>6.1935916543006897E-2</v>
      </c>
      <c r="AA272">
        <v>1</v>
      </c>
    </row>
    <row r="273" spans="1:27" x14ac:dyDescent="0.25">
      <c r="A273" t="s">
        <v>22</v>
      </c>
      <c r="B273" t="s">
        <v>71</v>
      </c>
      <c r="C273" t="s">
        <v>84</v>
      </c>
      <c r="D273">
        <v>8</v>
      </c>
      <c r="E273">
        <v>42</v>
      </c>
      <c r="F273">
        <v>77</v>
      </c>
      <c r="G273">
        <v>92</v>
      </c>
      <c r="H273">
        <v>28.576080322265625</v>
      </c>
      <c r="I273">
        <v>28.639738802798092</v>
      </c>
      <c r="J273">
        <v>-6.3658080995082855E-2</v>
      </c>
      <c r="K273">
        <v>67.248466491699219</v>
      </c>
      <c r="L273">
        <v>-0.39702072739601135</v>
      </c>
      <c r="M273">
        <v>-0.20006738603115082</v>
      </c>
      <c r="N273">
        <v>-6.3658080995082855E-2</v>
      </c>
      <c r="O273">
        <v>7.275121659040451E-2</v>
      </c>
      <c r="P273">
        <v>0.26970458030700684</v>
      </c>
      <c r="Q273">
        <v>0.37111791968345642</v>
      </c>
      <c r="R273">
        <v>0.37194466590881348</v>
      </c>
      <c r="S273">
        <v>-8.2672829739749432E-4</v>
      </c>
      <c r="T273">
        <v>-5.1561133004724979E-3</v>
      </c>
      <c r="U273">
        <v>-2.5982777588069439E-3</v>
      </c>
      <c r="V273">
        <v>-8.2672829739749432E-4</v>
      </c>
      <c r="W273">
        <v>9.4482098938897252E-4</v>
      </c>
      <c r="X273">
        <v>3.502656938508153E-3</v>
      </c>
      <c r="Y273">
        <v>93</v>
      </c>
      <c r="Z273">
        <v>6.1935916543006897E-2</v>
      </c>
      <c r="AA273">
        <v>1</v>
      </c>
    </row>
    <row r="274" spans="1:27" x14ac:dyDescent="0.25">
      <c r="A274" t="s">
        <v>22</v>
      </c>
      <c r="B274" t="s">
        <v>71</v>
      </c>
      <c r="C274" t="s">
        <v>84</v>
      </c>
      <c r="D274">
        <v>9</v>
      </c>
      <c r="E274">
        <v>42</v>
      </c>
      <c r="F274">
        <v>77</v>
      </c>
      <c r="G274">
        <v>92</v>
      </c>
      <c r="H274">
        <v>30.888694763183594</v>
      </c>
      <c r="I274">
        <v>30.493397642858326</v>
      </c>
      <c r="J274">
        <v>0.39529752731323242</v>
      </c>
      <c r="K274">
        <v>70.190391540527344</v>
      </c>
      <c r="L274">
        <v>6.1400391161441803E-2</v>
      </c>
      <c r="M274">
        <v>0.25866952538490295</v>
      </c>
      <c r="N274">
        <v>0.39529752731323242</v>
      </c>
      <c r="O274">
        <v>0.5319254994392395</v>
      </c>
      <c r="P274">
        <v>0.72919464111328125</v>
      </c>
      <c r="Q274">
        <v>0.4011518657207489</v>
      </c>
      <c r="R274">
        <v>0.39601814746856689</v>
      </c>
      <c r="S274">
        <v>5.1337340846657753E-3</v>
      </c>
      <c r="T274">
        <v>7.9740770161151886E-4</v>
      </c>
      <c r="U274">
        <v>3.3593445550650358E-3</v>
      </c>
      <c r="V274">
        <v>5.1337340846657753E-3</v>
      </c>
      <c r="W274">
        <v>6.9081233814358711E-3</v>
      </c>
      <c r="X274">
        <v>9.4700604677200317E-3</v>
      </c>
      <c r="Y274">
        <v>93</v>
      </c>
      <c r="Z274">
        <v>6.1935916543006897E-2</v>
      </c>
      <c r="AA274">
        <v>1</v>
      </c>
    </row>
    <row r="275" spans="1:27" x14ac:dyDescent="0.25">
      <c r="A275" t="s">
        <v>22</v>
      </c>
      <c r="B275" t="s">
        <v>71</v>
      </c>
      <c r="C275" t="s">
        <v>84</v>
      </c>
      <c r="D275">
        <v>10</v>
      </c>
      <c r="E275">
        <v>42</v>
      </c>
      <c r="F275">
        <v>77</v>
      </c>
      <c r="G275">
        <v>92</v>
      </c>
      <c r="H275">
        <v>32.605121612548828</v>
      </c>
      <c r="I275">
        <v>31.689437481109053</v>
      </c>
      <c r="J275">
        <v>0.91568279266357422</v>
      </c>
      <c r="K275">
        <v>73.637741088867188</v>
      </c>
      <c r="L275">
        <v>0.58188891410827637</v>
      </c>
      <c r="M275">
        <v>0.77909702062606812</v>
      </c>
      <c r="N275">
        <v>0.91568279266357422</v>
      </c>
      <c r="O275">
        <v>1.0522685050964355</v>
      </c>
      <c r="P275">
        <v>1.2494766712188721</v>
      </c>
      <c r="Q275">
        <v>0.42344313859939575</v>
      </c>
      <c r="R275">
        <v>0.41155114769935608</v>
      </c>
      <c r="S275">
        <v>1.1891984380781651E-2</v>
      </c>
      <c r="T275">
        <v>7.5569991022348404E-3</v>
      </c>
      <c r="U275">
        <v>1.0118142701685429E-2</v>
      </c>
      <c r="V275">
        <v>1.1891984380781651E-2</v>
      </c>
      <c r="W275">
        <v>1.3665825128555298E-2</v>
      </c>
      <c r="X275">
        <v>1.6226969659328461E-2</v>
      </c>
      <c r="Y275">
        <v>93</v>
      </c>
      <c r="Z275">
        <v>6.1935916543006897E-2</v>
      </c>
      <c r="AA275">
        <v>1</v>
      </c>
    </row>
    <row r="276" spans="1:27" x14ac:dyDescent="0.25">
      <c r="A276" t="s">
        <v>22</v>
      </c>
      <c r="B276" t="s">
        <v>71</v>
      </c>
      <c r="C276" t="s">
        <v>84</v>
      </c>
      <c r="D276">
        <v>11</v>
      </c>
      <c r="E276">
        <v>42</v>
      </c>
      <c r="F276">
        <v>77</v>
      </c>
      <c r="G276">
        <v>92</v>
      </c>
      <c r="H276">
        <v>33.674137115478516</v>
      </c>
      <c r="I276">
        <v>33.263080935925245</v>
      </c>
      <c r="J276">
        <v>0.41105598211288452</v>
      </c>
      <c r="K276">
        <v>77.148033142089844</v>
      </c>
      <c r="L276">
        <v>7.7516756951808929E-2</v>
      </c>
      <c r="M276">
        <v>0.27457442879676819</v>
      </c>
      <c r="N276">
        <v>0.41105598211288452</v>
      </c>
      <c r="O276">
        <v>0.54753750562667847</v>
      </c>
      <c r="P276">
        <v>0.7445952296257019</v>
      </c>
      <c r="Q276">
        <v>0.43732646107673645</v>
      </c>
      <c r="R276">
        <v>0.43198806047439575</v>
      </c>
      <c r="S276">
        <v>5.3383894264698029E-3</v>
      </c>
      <c r="T276">
        <v>1.0067111579701304E-3</v>
      </c>
      <c r="U276">
        <v>3.5659016575664282E-3</v>
      </c>
      <c r="V276">
        <v>5.3383894264698029E-3</v>
      </c>
      <c r="W276">
        <v>7.1108764968812466E-3</v>
      </c>
      <c r="X276">
        <v>9.6700675785541534E-3</v>
      </c>
      <c r="Y276">
        <v>93</v>
      </c>
      <c r="Z276">
        <v>6.1935916543006897E-2</v>
      </c>
      <c r="AA276">
        <v>1</v>
      </c>
    </row>
    <row r="277" spans="1:27" x14ac:dyDescent="0.25">
      <c r="A277" t="s">
        <v>22</v>
      </c>
      <c r="B277" t="s">
        <v>71</v>
      </c>
      <c r="C277" t="s">
        <v>84</v>
      </c>
      <c r="D277">
        <v>12</v>
      </c>
      <c r="E277">
        <v>42</v>
      </c>
      <c r="F277">
        <v>77</v>
      </c>
      <c r="G277">
        <v>92</v>
      </c>
      <c r="H277">
        <v>34.666378021240234</v>
      </c>
      <c r="I277">
        <v>34.578609863296151</v>
      </c>
      <c r="J277">
        <v>8.7768852710723877E-2</v>
      </c>
      <c r="K277">
        <v>80.700462341308594</v>
      </c>
      <c r="L277">
        <v>-0.24557116627693176</v>
      </c>
      <c r="M277">
        <v>-4.8631176352500916E-2</v>
      </c>
      <c r="N277">
        <v>8.7768852710723877E-2</v>
      </c>
      <c r="O277">
        <v>0.22416888177394867</v>
      </c>
      <c r="P277">
        <v>0.42110887169837952</v>
      </c>
      <c r="Q277">
        <v>0.45021268725395203</v>
      </c>
      <c r="R277">
        <v>0.44907286763191223</v>
      </c>
      <c r="S277">
        <v>1.139855245128274E-3</v>
      </c>
      <c r="T277">
        <v>-3.1892359256744385E-3</v>
      </c>
      <c r="U277">
        <v>-6.3157372642308474E-4</v>
      </c>
      <c r="V277">
        <v>1.139855245128274E-3</v>
      </c>
      <c r="W277">
        <v>2.9112841002643108E-3</v>
      </c>
      <c r="X277">
        <v>5.4689464159309864E-3</v>
      </c>
      <c r="Y277">
        <v>93</v>
      </c>
      <c r="Z277">
        <v>6.1935916543006897E-2</v>
      </c>
      <c r="AA277">
        <v>1</v>
      </c>
    </row>
    <row r="278" spans="1:27" x14ac:dyDescent="0.25">
      <c r="A278" t="s">
        <v>22</v>
      </c>
      <c r="B278" t="s">
        <v>71</v>
      </c>
      <c r="C278" t="s">
        <v>84</v>
      </c>
      <c r="D278">
        <v>13</v>
      </c>
      <c r="E278">
        <v>42</v>
      </c>
      <c r="F278">
        <v>77</v>
      </c>
      <c r="G278">
        <v>92</v>
      </c>
      <c r="H278">
        <v>34.868247985839844</v>
      </c>
      <c r="I278">
        <v>35.201514322310686</v>
      </c>
      <c r="J278">
        <v>-0.33326756954193115</v>
      </c>
      <c r="K278">
        <v>83.758651733398437</v>
      </c>
      <c r="L278">
        <v>-0.66638696193695068</v>
      </c>
      <c r="M278">
        <v>-0.46957731246948242</v>
      </c>
      <c r="N278">
        <v>-0.33326756954193115</v>
      </c>
      <c r="O278">
        <v>-0.19695782661437988</v>
      </c>
      <c r="P278">
        <v>-1.4819978969171643E-4</v>
      </c>
      <c r="Q278">
        <v>0.45283439755439758</v>
      </c>
      <c r="R278">
        <v>0.4571625292301178</v>
      </c>
      <c r="S278">
        <v>-4.3281503021717072E-3</v>
      </c>
      <c r="T278">
        <v>-8.6543764919042587E-3</v>
      </c>
      <c r="U278">
        <v>-6.0984068550169468E-3</v>
      </c>
      <c r="V278">
        <v>-4.3281503021717072E-3</v>
      </c>
      <c r="W278">
        <v>-2.5578937493264675E-3</v>
      </c>
      <c r="X278">
        <v>-1.9246726878918707E-6</v>
      </c>
      <c r="Y278">
        <v>93</v>
      </c>
      <c r="Z278">
        <v>6.1935916543006897E-2</v>
      </c>
      <c r="AA278">
        <v>1</v>
      </c>
    </row>
    <row r="279" spans="1:27" x14ac:dyDescent="0.25">
      <c r="A279" t="s">
        <v>22</v>
      </c>
      <c r="B279" t="s">
        <v>71</v>
      </c>
      <c r="C279" t="s">
        <v>84</v>
      </c>
      <c r="D279">
        <v>14</v>
      </c>
      <c r="E279">
        <v>42</v>
      </c>
      <c r="F279">
        <v>77</v>
      </c>
      <c r="G279">
        <v>92</v>
      </c>
      <c r="H279">
        <v>35.277118682861328</v>
      </c>
      <c r="I279">
        <v>35.091489167883992</v>
      </c>
      <c r="J279">
        <v>0.18562987446784973</v>
      </c>
      <c r="K279">
        <v>86.3031005859375</v>
      </c>
      <c r="L279">
        <v>-0.1473652571439743</v>
      </c>
      <c r="M279">
        <v>4.9370966851711273E-2</v>
      </c>
      <c r="N279">
        <v>0.18562987446784973</v>
      </c>
      <c r="O279">
        <v>0.32188877463340759</v>
      </c>
      <c r="P279">
        <v>0.51862502098083496</v>
      </c>
      <c r="Q279">
        <v>0.45814439654350281</v>
      </c>
      <c r="R279">
        <v>0.45573362708091736</v>
      </c>
      <c r="S279">
        <v>2.4107776116579771E-3</v>
      </c>
      <c r="T279">
        <v>-1.913834479637444E-3</v>
      </c>
      <c r="U279">
        <v>6.4118136651813984E-4</v>
      </c>
      <c r="V279">
        <v>2.4107776116579771E-3</v>
      </c>
      <c r="W279">
        <v>4.1803736239671707E-3</v>
      </c>
      <c r="X279">
        <v>6.7353900521993637E-3</v>
      </c>
      <c r="Y279">
        <v>93</v>
      </c>
      <c r="Z279">
        <v>6.1935916543006897E-2</v>
      </c>
      <c r="AA279">
        <v>1</v>
      </c>
    </row>
    <row r="280" spans="1:27" x14ac:dyDescent="0.25">
      <c r="A280" t="s">
        <v>22</v>
      </c>
      <c r="B280" t="s">
        <v>71</v>
      </c>
      <c r="C280" t="s">
        <v>84</v>
      </c>
      <c r="D280">
        <v>15</v>
      </c>
      <c r="E280">
        <v>42</v>
      </c>
      <c r="F280">
        <v>77</v>
      </c>
      <c r="G280">
        <v>92</v>
      </c>
      <c r="H280">
        <v>35.261638641357422</v>
      </c>
      <c r="I280">
        <v>34.889037258923054</v>
      </c>
      <c r="J280">
        <v>0.37260299921035767</v>
      </c>
      <c r="K280">
        <v>87.173194885253906</v>
      </c>
      <c r="L280">
        <v>3.9188165217638016E-2</v>
      </c>
      <c r="M280">
        <v>0.23617234826087952</v>
      </c>
      <c r="N280">
        <v>0.37260299921035767</v>
      </c>
      <c r="O280">
        <v>0.50903362035751343</v>
      </c>
      <c r="P280">
        <v>0.70601785182952881</v>
      </c>
      <c r="Q280">
        <v>0.45794335007667542</v>
      </c>
      <c r="R280">
        <v>0.45310437679290771</v>
      </c>
      <c r="S280">
        <v>4.8389998264610767E-3</v>
      </c>
      <c r="T280">
        <v>5.0893722800537944E-4</v>
      </c>
      <c r="U280">
        <v>3.0671732965856791E-3</v>
      </c>
      <c r="V280">
        <v>4.8389998264610767E-3</v>
      </c>
      <c r="W280">
        <v>6.6108261235058308E-3</v>
      </c>
      <c r="X280">
        <v>9.1690625995397568E-3</v>
      </c>
      <c r="Y280">
        <v>93</v>
      </c>
      <c r="Z280">
        <v>6.1935916543006897E-2</v>
      </c>
      <c r="AA280">
        <v>1</v>
      </c>
    </row>
    <row r="281" spans="1:27" x14ac:dyDescent="0.25">
      <c r="A281" t="s">
        <v>22</v>
      </c>
      <c r="B281" t="s">
        <v>71</v>
      </c>
      <c r="C281" t="s">
        <v>84</v>
      </c>
      <c r="D281">
        <v>16</v>
      </c>
      <c r="E281">
        <v>42</v>
      </c>
      <c r="F281">
        <v>77</v>
      </c>
      <c r="G281">
        <v>92</v>
      </c>
      <c r="H281">
        <v>34.440692901611328</v>
      </c>
      <c r="I281">
        <v>33.912031807471067</v>
      </c>
      <c r="J281">
        <v>0.52866154909133911</v>
      </c>
      <c r="K281">
        <v>87.792045593261719</v>
      </c>
      <c r="L281">
        <v>0.19451248645782471</v>
      </c>
      <c r="M281">
        <v>0.39193046092987061</v>
      </c>
      <c r="N281">
        <v>0.52866154909133911</v>
      </c>
      <c r="O281">
        <v>0.66539263725280762</v>
      </c>
      <c r="P281">
        <v>0.86281061172485352</v>
      </c>
      <c r="Q281">
        <v>0.44728171825408936</v>
      </c>
      <c r="R281">
        <v>0.44041600823402405</v>
      </c>
      <c r="S281">
        <v>6.8657342344522476E-3</v>
      </c>
      <c r="T281">
        <v>2.526136115193367E-3</v>
      </c>
      <c r="U281">
        <v>5.090006161481142E-3</v>
      </c>
      <c r="V281">
        <v>6.8657342344522476E-3</v>
      </c>
      <c r="W281">
        <v>8.6414627730846405E-3</v>
      </c>
      <c r="X281">
        <v>1.1205332353711128E-2</v>
      </c>
      <c r="Y281">
        <v>93</v>
      </c>
      <c r="Z281">
        <v>6.1935916543006897E-2</v>
      </c>
      <c r="AA281">
        <v>1</v>
      </c>
    </row>
    <row r="282" spans="1:27" x14ac:dyDescent="0.25">
      <c r="A282" t="s">
        <v>22</v>
      </c>
      <c r="B282" t="s">
        <v>71</v>
      </c>
      <c r="C282" t="s">
        <v>84</v>
      </c>
      <c r="D282">
        <v>17</v>
      </c>
      <c r="E282">
        <v>42</v>
      </c>
      <c r="F282">
        <v>77</v>
      </c>
      <c r="G282">
        <v>92</v>
      </c>
      <c r="H282">
        <v>31.406581878662109</v>
      </c>
      <c r="I282">
        <v>30.781746184453368</v>
      </c>
      <c r="J282">
        <v>0.62483549118041992</v>
      </c>
      <c r="K282">
        <v>86.138946533203125</v>
      </c>
      <c r="L282">
        <v>0.29204839468002319</v>
      </c>
      <c r="M282">
        <v>0.48866170644760132</v>
      </c>
      <c r="N282">
        <v>0.62483549118041992</v>
      </c>
      <c r="O282">
        <v>0.76100927591323853</v>
      </c>
      <c r="P282">
        <v>0.95762258768081665</v>
      </c>
      <c r="Q282">
        <v>0.40787768363952637</v>
      </c>
      <c r="R282">
        <v>0.39976292848587036</v>
      </c>
      <c r="S282">
        <v>8.1147467717528343E-3</v>
      </c>
      <c r="T282">
        <v>3.7928363308310509E-3</v>
      </c>
      <c r="U282">
        <v>6.3462560065090656E-3</v>
      </c>
      <c r="V282">
        <v>8.1147467717528343E-3</v>
      </c>
      <c r="W282">
        <v>9.8832370713353157E-3</v>
      </c>
      <c r="X282">
        <v>1.2436657212674618E-2</v>
      </c>
      <c r="Y282">
        <v>93</v>
      </c>
      <c r="Z282">
        <v>6.1935916543006897E-2</v>
      </c>
      <c r="AA282">
        <v>1</v>
      </c>
    </row>
    <row r="283" spans="1:27" x14ac:dyDescent="0.25">
      <c r="A283" t="s">
        <v>22</v>
      </c>
      <c r="B283" t="s">
        <v>71</v>
      </c>
      <c r="C283" t="s">
        <v>84</v>
      </c>
      <c r="D283">
        <v>18</v>
      </c>
      <c r="E283">
        <v>42</v>
      </c>
      <c r="F283">
        <v>77</v>
      </c>
      <c r="G283">
        <v>92</v>
      </c>
      <c r="H283">
        <v>28.905176162719727</v>
      </c>
      <c r="I283">
        <v>27.952228001318872</v>
      </c>
      <c r="J283">
        <v>0.95294886827468872</v>
      </c>
      <c r="K283">
        <v>84.223175048828125</v>
      </c>
      <c r="L283">
        <v>0.61894196271896362</v>
      </c>
      <c r="M283">
        <v>0.816275954246521</v>
      </c>
      <c r="N283">
        <v>0.95294886827468872</v>
      </c>
      <c r="O283">
        <v>1.0896217823028564</v>
      </c>
      <c r="P283">
        <v>1.286955714225769</v>
      </c>
      <c r="Q283">
        <v>0.37539190053939819</v>
      </c>
      <c r="R283">
        <v>0.36301594972610474</v>
      </c>
      <c r="S283">
        <v>1.2375959195196629E-2</v>
      </c>
      <c r="T283">
        <v>8.0382069572806358E-3</v>
      </c>
      <c r="U283">
        <v>1.0600985959172249E-2</v>
      </c>
      <c r="V283">
        <v>1.2375959195196629E-2</v>
      </c>
      <c r="W283">
        <v>1.4150932431221008E-2</v>
      </c>
      <c r="X283">
        <v>1.6713710501790047E-2</v>
      </c>
      <c r="Y283">
        <v>93</v>
      </c>
      <c r="Z283">
        <v>6.1935916543006897E-2</v>
      </c>
      <c r="AA283">
        <v>1</v>
      </c>
    </row>
    <row r="284" spans="1:27" x14ac:dyDescent="0.25">
      <c r="A284" t="s">
        <v>22</v>
      </c>
      <c r="B284" t="s">
        <v>71</v>
      </c>
      <c r="C284" t="s">
        <v>84</v>
      </c>
      <c r="D284">
        <v>19</v>
      </c>
      <c r="E284">
        <v>42</v>
      </c>
      <c r="F284">
        <v>77</v>
      </c>
      <c r="G284">
        <v>92</v>
      </c>
      <c r="H284">
        <v>24.803590774536133</v>
      </c>
      <c r="I284">
        <v>24.109684348106384</v>
      </c>
      <c r="J284">
        <v>0.69390672445297241</v>
      </c>
      <c r="K284">
        <v>82.892036437988281</v>
      </c>
      <c r="L284">
        <v>0.35935384035110474</v>
      </c>
      <c r="M284">
        <v>0.55701041221618652</v>
      </c>
      <c r="N284">
        <v>0.69390672445297241</v>
      </c>
      <c r="O284">
        <v>0.8308030366897583</v>
      </c>
      <c r="P284">
        <v>1.0284595489501953</v>
      </c>
      <c r="Q284">
        <v>0.32212454080581665</v>
      </c>
      <c r="R284">
        <v>0.31311279535293579</v>
      </c>
      <c r="S284">
        <v>9.0117752552032471E-3</v>
      </c>
      <c r="T284">
        <v>4.6669328585267067E-3</v>
      </c>
      <c r="U284">
        <v>7.2339014150202274E-3</v>
      </c>
      <c r="V284">
        <v>9.0117752552032471E-3</v>
      </c>
      <c r="W284">
        <v>1.0789649561047554E-2</v>
      </c>
      <c r="X284">
        <v>1.3356617651879787E-2</v>
      </c>
      <c r="Y284">
        <v>93</v>
      </c>
      <c r="Z284">
        <v>6.1935916543006897E-2</v>
      </c>
      <c r="AA284">
        <v>1</v>
      </c>
    </row>
    <row r="285" spans="1:27" x14ac:dyDescent="0.25">
      <c r="A285" t="s">
        <v>22</v>
      </c>
      <c r="B285" t="s">
        <v>71</v>
      </c>
      <c r="C285" t="s">
        <v>84</v>
      </c>
      <c r="D285">
        <v>20</v>
      </c>
      <c r="E285">
        <v>42</v>
      </c>
      <c r="F285">
        <v>77</v>
      </c>
      <c r="G285">
        <v>92</v>
      </c>
      <c r="H285">
        <v>23.279170989990234</v>
      </c>
      <c r="I285">
        <v>22.417002150323242</v>
      </c>
      <c r="J285">
        <v>0.86216843128204346</v>
      </c>
      <c r="K285">
        <v>79.035980224609375</v>
      </c>
      <c r="L285">
        <v>0.52775919437408447</v>
      </c>
      <c r="M285">
        <v>0.7253308892250061</v>
      </c>
      <c r="N285">
        <v>0.86216843128204346</v>
      </c>
      <c r="O285">
        <v>0.99900597333908081</v>
      </c>
      <c r="P285">
        <v>1.1965776681900024</v>
      </c>
      <c r="Q285">
        <v>0.30232688784599304</v>
      </c>
      <c r="R285">
        <v>0.29112988710403442</v>
      </c>
      <c r="S285">
        <v>1.1196992360055447E-2</v>
      </c>
      <c r="T285">
        <v>6.8540154024958611E-3</v>
      </c>
      <c r="U285">
        <v>9.4198817387223244E-3</v>
      </c>
      <c r="V285">
        <v>1.1196992360055447E-2</v>
      </c>
      <c r="W285">
        <v>1.2974103912711143E-2</v>
      </c>
      <c r="X285">
        <v>1.5539969317615032E-2</v>
      </c>
      <c r="Y285">
        <v>93</v>
      </c>
      <c r="Z285">
        <v>6.1935916543006897E-2</v>
      </c>
      <c r="AA285">
        <v>1</v>
      </c>
    </row>
    <row r="286" spans="1:27" x14ac:dyDescent="0.25">
      <c r="A286" t="s">
        <v>22</v>
      </c>
      <c r="B286" t="s">
        <v>71</v>
      </c>
      <c r="C286" t="s">
        <v>84</v>
      </c>
      <c r="D286">
        <v>21</v>
      </c>
      <c r="E286">
        <v>42</v>
      </c>
      <c r="F286">
        <v>77</v>
      </c>
      <c r="G286">
        <v>92</v>
      </c>
      <c r="H286">
        <v>22.237905502319336</v>
      </c>
      <c r="I286">
        <v>21.441121833398938</v>
      </c>
      <c r="J286">
        <v>0.7967829704284668</v>
      </c>
      <c r="K286">
        <v>74.9732666015625</v>
      </c>
      <c r="L286">
        <v>0.46450355648994446</v>
      </c>
      <c r="M286">
        <v>0.66081690788269043</v>
      </c>
      <c r="N286">
        <v>0.7967829704284668</v>
      </c>
      <c r="O286">
        <v>0.93274903297424316</v>
      </c>
      <c r="P286">
        <v>1.1290624141693115</v>
      </c>
      <c r="Q286">
        <v>0.28880396485328674</v>
      </c>
      <c r="R286">
        <v>0.27845612168312073</v>
      </c>
      <c r="S286">
        <v>1.0347831062972546E-2</v>
      </c>
      <c r="T286">
        <v>6.0325139202177525E-3</v>
      </c>
      <c r="U286">
        <v>8.5820378735661507E-3</v>
      </c>
      <c r="V286">
        <v>1.0347831062972546E-2</v>
      </c>
      <c r="W286">
        <v>1.2113624252378941E-2</v>
      </c>
      <c r="X286">
        <v>1.4663148671388626E-2</v>
      </c>
      <c r="Y286">
        <v>93</v>
      </c>
      <c r="Z286">
        <v>6.1935916543006897E-2</v>
      </c>
      <c r="AA286">
        <v>1</v>
      </c>
    </row>
    <row r="287" spans="1:27" x14ac:dyDescent="0.25">
      <c r="A287" t="s">
        <v>22</v>
      </c>
      <c r="B287" t="s">
        <v>71</v>
      </c>
      <c r="C287" t="s">
        <v>84</v>
      </c>
      <c r="D287">
        <v>22</v>
      </c>
      <c r="E287">
        <v>42</v>
      </c>
      <c r="F287">
        <v>77</v>
      </c>
      <c r="G287">
        <v>92</v>
      </c>
      <c r="H287">
        <v>20.987741470336914</v>
      </c>
      <c r="I287">
        <v>20.040065603330731</v>
      </c>
      <c r="J287">
        <v>0.94767504930496216</v>
      </c>
      <c r="K287">
        <v>71.054153442382813</v>
      </c>
      <c r="L287">
        <v>0.61466580629348755</v>
      </c>
      <c r="M287">
        <v>0.81141036748886108</v>
      </c>
      <c r="N287">
        <v>0.94767504930496216</v>
      </c>
      <c r="O287">
        <v>1.083939790725708</v>
      </c>
      <c r="P287">
        <v>1.2806843519210815</v>
      </c>
      <c r="Q287">
        <v>0.27256807684898376</v>
      </c>
      <c r="R287">
        <v>0.26026058197021484</v>
      </c>
      <c r="S287">
        <v>1.2307467870414257E-2</v>
      </c>
      <c r="T287">
        <v>7.9826731234788895E-3</v>
      </c>
      <c r="U287">
        <v>1.0537796653807163E-2</v>
      </c>
      <c r="V287">
        <v>1.2307467870414257E-2</v>
      </c>
      <c r="W287">
        <v>1.4077140018343925E-2</v>
      </c>
      <c r="X287">
        <v>1.6632264479994774E-2</v>
      </c>
      <c r="Y287">
        <v>93</v>
      </c>
      <c r="Z287">
        <v>6.1935916543006897E-2</v>
      </c>
      <c r="AA287">
        <v>1</v>
      </c>
    </row>
    <row r="288" spans="1:27" x14ac:dyDescent="0.25">
      <c r="A288" t="s">
        <v>22</v>
      </c>
      <c r="B288" t="s">
        <v>71</v>
      </c>
      <c r="C288" t="s">
        <v>84</v>
      </c>
      <c r="D288">
        <v>23</v>
      </c>
      <c r="E288">
        <v>42</v>
      </c>
      <c r="F288">
        <v>77</v>
      </c>
      <c r="G288">
        <v>92</v>
      </c>
      <c r="H288">
        <v>19.909982681274414</v>
      </c>
      <c r="I288">
        <v>19.205686298198998</v>
      </c>
      <c r="J288">
        <v>0.70429694652557373</v>
      </c>
      <c r="K288">
        <v>68.848869323730469</v>
      </c>
      <c r="L288">
        <v>0.37124112248420715</v>
      </c>
      <c r="M288">
        <v>0.56801319122314453</v>
      </c>
      <c r="N288">
        <v>0.70429694652557373</v>
      </c>
      <c r="O288">
        <v>0.84058070182800293</v>
      </c>
      <c r="P288">
        <v>1.0373528003692627</v>
      </c>
      <c r="Q288">
        <v>0.25857120752334595</v>
      </c>
      <c r="R288">
        <v>0.24942450225353241</v>
      </c>
      <c r="S288">
        <v>9.1467136517167091E-3</v>
      </c>
      <c r="T288">
        <v>4.8213130794465542E-3</v>
      </c>
      <c r="U288">
        <v>7.3767947033047676E-3</v>
      </c>
      <c r="V288">
        <v>9.1467136517167091E-3</v>
      </c>
      <c r="W288">
        <v>1.0916632600128651E-2</v>
      </c>
      <c r="X288">
        <v>1.3472114689648151E-2</v>
      </c>
      <c r="Y288">
        <v>93</v>
      </c>
      <c r="Z288">
        <v>6.1935916543006897E-2</v>
      </c>
      <c r="AA288">
        <v>1</v>
      </c>
    </row>
    <row r="289" spans="1:27" x14ac:dyDescent="0.25">
      <c r="A289" t="s">
        <v>22</v>
      </c>
      <c r="B289" t="s">
        <v>71</v>
      </c>
      <c r="C289" t="s">
        <v>84</v>
      </c>
      <c r="D289">
        <v>24</v>
      </c>
      <c r="E289">
        <v>42</v>
      </c>
      <c r="F289">
        <v>77</v>
      </c>
      <c r="G289">
        <v>92</v>
      </c>
      <c r="H289">
        <v>18.880228042602539</v>
      </c>
      <c r="I289">
        <v>18.46902180602774</v>
      </c>
      <c r="J289">
        <v>0.41120541095733643</v>
      </c>
      <c r="K289">
        <v>66.857162475585937</v>
      </c>
      <c r="L289">
        <v>7.8045710921287537E-2</v>
      </c>
      <c r="M289">
        <v>0.27487915754318237</v>
      </c>
      <c r="N289">
        <v>0.41120541095733643</v>
      </c>
      <c r="O289">
        <v>0.54753166437149048</v>
      </c>
      <c r="P289">
        <v>0.74436509609222412</v>
      </c>
      <c r="Q289">
        <v>0.24519777297973633</v>
      </c>
      <c r="R289">
        <v>0.23985742032527924</v>
      </c>
      <c r="S289">
        <v>5.3403298370540142E-3</v>
      </c>
      <c r="T289">
        <v>1.013580709695816E-3</v>
      </c>
      <c r="U289">
        <v>3.569859080016613E-3</v>
      </c>
      <c r="V289">
        <v>5.3403298370540142E-3</v>
      </c>
      <c r="W289">
        <v>7.1108010597527027E-3</v>
      </c>
      <c r="X289">
        <v>9.6670789644122124E-3</v>
      </c>
      <c r="Y289">
        <v>93</v>
      </c>
      <c r="Z289">
        <v>6.1935916543006897E-2</v>
      </c>
      <c r="AA289">
        <v>1</v>
      </c>
    </row>
    <row r="290" spans="1:27" x14ac:dyDescent="0.25">
      <c r="A290" t="s">
        <v>22</v>
      </c>
      <c r="B290" t="s">
        <v>71</v>
      </c>
      <c r="C290" t="s">
        <v>32</v>
      </c>
      <c r="D290">
        <v>1</v>
      </c>
      <c r="E290">
        <v>38</v>
      </c>
      <c r="F290">
        <v>87</v>
      </c>
      <c r="G290">
        <v>92</v>
      </c>
      <c r="H290">
        <v>21.359287261962891</v>
      </c>
      <c r="I290">
        <v>21.164157714772347</v>
      </c>
      <c r="J290">
        <v>0.19512999057769775</v>
      </c>
      <c r="K290">
        <v>65.503898620605469</v>
      </c>
      <c r="L290">
        <v>-0.21658420562744141</v>
      </c>
      <c r="M290">
        <v>2.6659876108169556E-2</v>
      </c>
      <c r="N290">
        <v>0.19512999057769775</v>
      </c>
      <c r="O290">
        <v>0.36360010504722595</v>
      </c>
      <c r="P290">
        <v>0.60684418678283691</v>
      </c>
      <c r="Q290">
        <v>0.24550904333591461</v>
      </c>
      <c r="R290">
        <v>0.24326618015766144</v>
      </c>
      <c r="S290">
        <v>2.2428734228014946E-3</v>
      </c>
      <c r="T290">
        <v>-2.4894736707210541E-3</v>
      </c>
      <c r="U290">
        <v>3.0643536592833698E-4</v>
      </c>
      <c r="V290">
        <v>2.2428734228014946E-3</v>
      </c>
      <c r="W290">
        <v>4.1793114505708218E-3</v>
      </c>
      <c r="X290">
        <v>6.9752205163240433E-3</v>
      </c>
      <c r="Y290">
        <v>93</v>
      </c>
      <c r="Z290">
        <v>6.1935916543006897E-2</v>
      </c>
      <c r="AA290">
        <v>1</v>
      </c>
    </row>
    <row r="291" spans="1:27" x14ac:dyDescent="0.25">
      <c r="A291" t="s">
        <v>22</v>
      </c>
      <c r="B291" t="s">
        <v>71</v>
      </c>
      <c r="C291" t="s">
        <v>32</v>
      </c>
      <c r="D291">
        <v>2</v>
      </c>
      <c r="E291">
        <v>38</v>
      </c>
      <c r="F291">
        <v>87</v>
      </c>
      <c r="G291">
        <v>92</v>
      </c>
      <c r="H291">
        <v>21.092126846313477</v>
      </c>
      <c r="I291">
        <v>20.949244185273226</v>
      </c>
      <c r="J291">
        <v>0.14288274943828583</v>
      </c>
      <c r="K291">
        <v>64.552520751953125</v>
      </c>
      <c r="L291">
        <v>-0.26870289444923401</v>
      </c>
      <c r="M291">
        <v>-2.553476020693779E-2</v>
      </c>
      <c r="N291">
        <v>0.14288274943828583</v>
      </c>
      <c r="O291">
        <v>0.31130024790763855</v>
      </c>
      <c r="P291">
        <v>0.55446839332580566</v>
      </c>
      <c r="Q291">
        <v>0.24243824183940887</v>
      </c>
      <c r="R291">
        <v>0.24079591035842896</v>
      </c>
      <c r="S291">
        <v>1.642330433242023E-3</v>
      </c>
      <c r="T291">
        <v>-3.0885390006005764E-3</v>
      </c>
      <c r="U291">
        <v>-2.9350299155339599E-4</v>
      </c>
      <c r="V291">
        <v>1.642330433242023E-3</v>
      </c>
      <c r="W291">
        <v>3.5781636834144592E-3</v>
      </c>
      <c r="X291">
        <v>6.373200099915266E-3</v>
      </c>
      <c r="Y291">
        <v>93</v>
      </c>
      <c r="Z291">
        <v>6.1935916543006897E-2</v>
      </c>
      <c r="AA291">
        <v>1</v>
      </c>
    </row>
    <row r="292" spans="1:27" x14ac:dyDescent="0.25">
      <c r="A292" t="s">
        <v>22</v>
      </c>
      <c r="B292" t="s">
        <v>71</v>
      </c>
      <c r="C292" t="s">
        <v>32</v>
      </c>
      <c r="D292">
        <v>3</v>
      </c>
      <c r="E292">
        <v>38</v>
      </c>
      <c r="F292">
        <v>87</v>
      </c>
      <c r="G292">
        <v>92</v>
      </c>
      <c r="H292">
        <v>20.723892211914062</v>
      </c>
      <c r="I292">
        <v>20.560545903164893</v>
      </c>
      <c r="J292">
        <v>0.16334590315818787</v>
      </c>
      <c r="K292">
        <v>63.834358215332031</v>
      </c>
      <c r="L292">
        <v>-0.24831150472164154</v>
      </c>
      <c r="M292">
        <v>-5.1009724847972393E-3</v>
      </c>
      <c r="N292">
        <v>0.16334590315818787</v>
      </c>
      <c r="O292">
        <v>0.33179277181625366</v>
      </c>
      <c r="P292">
        <v>0.57500332593917847</v>
      </c>
      <c r="Q292">
        <v>0.23820565640926361</v>
      </c>
      <c r="R292">
        <v>0.23632811009883881</v>
      </c>
      <c r="S292">
        <v>1.8775390926748514E-3</v>
      </c>
      <c r="T292">
        <v>-2.8541551437228918E-3</v>
      </c>
      <c r="U292">
        <v>-5.8631867432268336E-5</v>
      </c>
      <c r="V292">
        <v>1.8775390926748514E-3</v>
      </c>
      <c r="W292">
        <v>3.8137100636959076E-3</v>
      </c>
      <c r="X292">
        <v>6.6092335619032383E-3</v>
      </c>
      <c r="Y292">
        <v>93</v>
      </c>
      <c r="Z292">
        <v>6.1935916543006897E-2</v>
      </c>
      <c r="AA292">
        <v>1</v>
      </c>
    </row>
    <row r="293" spans="1:27" x14ac:dyDescent="0.25">
      <c r="A293" t="s">
        <v>22</v>
      </c>
      <c r="B293" t="s">
        <v>71</v>
      </c>
      <c r="C293" t="s">
        <v>32</v>
      </c>
      <c r="D293">
        <v>4</v>
      </c>
      <c r="E293">
        <v>38</v>
      </c>
      <c r="F293">
        <v>87</v>
      </c>
      <c r="G293">
        <v>92</v>
      </c>
      <c r="H293">
        <v>20.652681350708008</v>
      </c>
      <c r="I293">
        <v>20.525742011610419</v>
      </c>
      <c r="J293">
        <v>0.12693910300731659</v>
      </c>
      <c r="K293">
        <v>62.931602478027344</v>
      </c>
      <c r="L293">
        <v>-0.28542059659957886</v>
      </c>
      <c r="M293">
        <v>-4.1795145720243454E-2</v>
      </c>
      <c r="N293">
        <v>0.12693910300731659</v>
      </c>
      <c r="O293">
        <v>0.29567334055900574</v>
      </c>
      <c r="P293">
        <v>0.53929883241653442</v>
      </c>
      <c r="Q293">
        <v>0.23738713562488556</v>
      </c>
      <c r="R293">
        <v>0.23592807352542877</v>
      </c>
      <c r="S293">
        <v>1.4590701321139932E-3</v>
      </c>
      <c r="T293">
        <v>-3.2806964591145515E-3</v>
      </c>
      <c r="U293">
        <v>-4.8040397814475E-4</v>
      </c>
      <c r="V293">
        <v>1.4590701321139932E-3</v>
      </c>
      <c r="W293">
        <v>3.398544155061245E-3</v>
      </c>
      <c r="X293">
        <v>6.1988369561731815E-3</v>
      </c>
      <c r="Y293">
        <v>93</v>
      </c>
      <c r="Z293">
        <v>6.1935916543006897E-2</v>
      </c>
      <c r="AA293">
        <v>1</v>
      </c>
    </row>
    <row r="294" spans="1:27" x14ac:dyDescent="0.25">
      <c r="A294" t="s">
        <v>22</v>
      </c>
      <c r="B294" t="s">
        <v>71</v>
      </c>
      <c r="C294" t="s">
        <v>32</v>
      </c>
      <c r="D294">
        <v>5</v>
      </c>
      <c r="E294">
        <v>38</v>
      </c>
      <c r="F294">
        <v>87</v>
      </c>
      <c r="G294">
        <v>92</v>
      </c>
      <c r="H294">
        <v>21.268041610717773</v>
      </c>
      <c r="I294">
        <v>21.272543970399663</v>
      </c>
      <c r="J294">
        <v>-4.5033106580376625E-3</v>
      </c>
      <c r="K294">
        <v>62.394943237304688</v>
      </c>
      <c r="L294">
        <v>-0.41653898358345032</v>
      </c>
      <c r="M294">
        <v>-0.17310497164726257</v>
      </c>
      <c r="N294">
        <v>-4.5033106580376625E-3</v>
      </c>
      <c r="O294">
        <v>0.1640983521938324</v>
      </c>
      <c r="P294">
        <v>0.40753236413002014</v>
      </c>
      <c r="Q294">
        <v>0.24446025490760803</v>
      </c>
      <c r="R294">
        <v>0.24451200664043427</v>
      </c>
      <c r="S294">
        <v>-5.1762192015303299E-5</v>
      </c>
      <c r="T294">
        <v>-4.7878045588731766E-3</v>
      </c>
      <c r="U294">
        <v>-1.9897122401744127E-3</v>
      </c>
      <c r="V294">
        <v>-5.1762192015303299E-5</v>
      </c>
      <c r="W294">
        <v>1.8861879361793399E-3</v>
      </c>
      <c r="X294">
        <v>4.6842801384627819E-3</v>
      </c>
      <c r="Y294">
        <v>93</v>
      </c>
      <c r="Z294">
        <v>6.1935916543006897E-2</v>
      </c>
      <c r="AA294">
        <v>1</v>
      </c>
    </row>
    <row r="295" spans="1:27" x14ac:dyDescent="0.25">
      <c r="A295" t="s">
        <v>22</v>
      </c>
      <c r="B295" t="s">
        <v>71</v>
      </c>
      <c r="C295" t="s">
        <v>32</v>
      </c>
      <c r="D295">
        <v>6</v>
      </c>
      <c r="E295">
        <v>38</v>
      </c>
      <c r="F295">
        <v>87</v>
      </c>
      <c r="G295">
        <v>92</v>
      </c>
      <c r="H295">
        <v>25.147750854492188</v>
      </c>
      <c r="I295">
        <v>25.48586168916275</v>
      </c>
      <c r="J295">
        <v>-0.33811134099960327</v>
      </c>
      <c r="K295">
        <v>63.035175323486328</v>
      </c>
      <c r="L295">
        <v>-0.75140243768692017</v>
      </c>
      <c r="M295">
        <v>-0.50722670555114746</v>
      </c>
      <c r="N295">
        <v>-0.33811134099960327</v>
      </c>
      <c r="O295">
        <v>-0.16899597644805908</v>
      </c>
      <c r="P295">
        <v>7.5179748237133026E-2</v>
      </c>
      <c r="Q295">
        <v>0.28905460238456726</v>
      </c>
      <c r="R295">
        <v>0.29294094443321228</v>
      </c>
      <c r="S295">
        <v>-3.8863371592015028E-3</v>
      </c>
      <c r="T295">
        <v>-8.6368098855018616E-3</v>
      </c>
      <c r="U295">
        <v>-5.830192007124424E-3</v>
      </c>
      <c r="V295">
        <v>-3.8863371592015028E-3</v>
      </c>
      <c r="W295">
        <v>-1.9424825441092253E-3</v>
      </c>
      <c r="X295">
        <v>8.6413504322990775E-4</v>
      </c>
      <c r="Y295">
        <v>93</v>
      </c>
      <c r="Z295">
        <v>6.1935916543006897E-2</v>
      </c>
      <c r="AA295">
        <v>1</v>
      </c>
    </row>
    <row r="296" spans="1:27" x14ac:dyDescent="0.25">
      <c r="A296" t="s">
        <v>22</v>
      </c>
      <c r="B296" t="s">
        <v>71</v>
      </c>
      <c r="C296" t="s">
        <v>32</v>
      </c>
      <c r="D296">
        <v>7</v>
      </c>
      <c r="E296">
        <v>38</v>
      </c>
      <c r="F296">
        <v>87</v>
      </c>
      <c r="G296">
        <v>92</v>
      </c>
      <c r="H296">
        <v>29.650156021118164</v>
      </c>
      <c r="I296">
        <v>30.238257760492463</v>
      </c>
      <c r="J296">
        <v>-0.58810120820999146</v>
      </c>
      <c r="K296">
        <v>63.488204956054687</v>
      </c>
      <c r="L296">
        <v>-1.0002385377883911</v>
      </c>
      <c r="M296">
        <v>-0.75674444437026978</v>
      </c>
      <c r="N296">
        <v>-0.58810120820999146</v>
      </c>
      <c r="O296">
        <v>-0.41945797204971313</v>
      </c>
      <c r="P296">
        <v>-0.17596389353275299</v>
      </c>
      <c r="Q296">
        <v>0.34080639481544495</v>
      </c>
      <c r="R296">
        <v>0.34756618738174438</v>
      </c>
      <c r="S296">
        <v>-6.7597841843962669E-3</v>
      </c>
      <c r="T296">
        <v>-1.1496994644403458E-2</v>
      </c>
      <c r="U296">
        <v>-8.6982119828462601E-3</v>
      </c>
      <c r="V296">
        <v>-6.7597841843962669E-3</v>
      </c>
      <c r="W296">
        <v>-4.8213559202849865E-3</v>
      </c>
      <c r="X296">
        <v>-2.0225734915584326E-3</v>
      </c>
      <c r="Y296">
        <v>93</v>
      </c>
      <c r="Z296">
        <v>6.1935916543006897E-2</v>
      </c>
      <c r="AA296">
        <v>1</v>
      </c>
    </row>
    <row r="297" spans="1:27" x14ac:dyDescent="0.25">
      <c r="A297" t="s">
        <v>22</v>
      </c>
      <c r="B297" t="s">
        <v>71</v>
      </c>
      <c r="C297" t="s">
        <v>32</v>
      </c>
      <c r="D297">
        <v>8</v>
      </c>
      <c r="E297">
        <v>38</v>
      </c>
      <c r="F297">
        <v>87</v>
      </c>
      <c r="G297">
        <v>92</v>
      </c>
      <c r="H297">
        <v>31.980072021484375</v>
      </c>
      <c r="I297">
        <v>32.180542840001486</v>
      </c>
      <c r="J297">
        <v>-0.20047079026699066</v>
      </c>
      <c r="K297">
        <v>64.965377807617188</v>
      </c>
      <c r="L297">
        <v>-0.612315833568573</v>
      </c>
      <c r="M297">
        <v>-0.36899444460868835</v>
      </c>
      <c r="N297">
        <v>-0.20047079026699066</v>
      </c>
      <c r="O297">
        <v>-3.1947147101163864E-2</v>
      </c>
      <c r="P297">
        <v>0.21137422323226929</v>
      </c>
      <c r="Q297">
        <v>0.36758702993392944</v>
      </c>
      <c r="R297">
        <v>0.36989128589630127</v>
      </c>
      <c r="S297">
        <v>-2.3042620159685612E-3</v>
      </c>
      <c r="T297">
        <v>-7.0381131954491138E-3</v>
      </c>
      <c r="U297">
        <v>-4.2413156479597092E-3</v>
      </c>
      <c r="V297">
        <v>-2.3042620159685612E-3</v>
      </c>
      <c r="W297">
        <v>-3.6720858770422637E-4</v>
      </c>
      <c r="X297">
        <v>2.4295886978507042E-3</v>
      </c>
      <c r="Y297">
        <v>93</v>
      </c>
      <c r="Z297">
        <v>6.1935916543006897E-2</v>
      </c>
      <c r="AA297">
        <v>1</v>
      </c>
    </row>
    <row r="298" spans="1:27" x14ac:dyDescent="0.25">
      <c r="A298" t="s">
        <v>22</v>
      </c>
      <c r="B298" t="s">
        <v>71</v>
      </c>
      <c r="C298" t="s">
        <v>32</v>
      </c>
      <c r="D298">
        <v>9</v>
      </c>
      <c r="E298">
        <v>38</v>
      </c>
      <c r="F298">
        <v>87</v>
      </c>
      <c r="G298">
        <v>92</v>
      </c>
      <c r="H298">
        <v>34.428985595703125</v>
      </c>
      <c r="I298">
        <v>34.324960870978735</v>
      </c>
      <c r="J298">
        <v>0.10402518510818481</v>
      </c>
      <c r="K298">
        <v>68.098411560058594</v>
      </c>
      <c r="L298">
        <v>-0.30807366967201233</v>
      </c>
      <c r="M298">
        <v>-6.46023228764534E-2</v>
      </c>
      <c r="N298">
        <v>0.10402518510818481</v>
      </c>
      <c r="O298">
        <v>0.27265268564224243</v>
      </c>
      <c r="P298">
        <v>0.51612401008605957</v>
      </c>
      <c r="Q298">
        <v>0.3957354724407196</v>
      </c>
      <c r="R298">
        <v>0.39453977346420288</v>
      </c>
      <c r="S298">
        <v>1.1956917587667704E-3</v>
      </c>
      <c r="T298">
        <v>-3.5410765558481216E-3</v>
      </c>
      <c r="U298">
        <v>-7.4255542131140828E-4</v>
      </c>
      <c r="V298">
        <v>1.1956917587667704E-3</v>
      </c>
      <c r="W298">
        <v>3.1339388806372881E-3</v>
      </c>
      <c r="X298">
        <v>5.9324600733816624E-3</v>
      </c>
      <c r="Y298">
        <v>93</v>
      </c>
      <c r="Z298">
        <v>6.1935916543006897E-2</v>
      </c>
      <c r="AA298">
        <v>1</v>
      </c>
    </row>
    <row r="299" spans="1:27" x14ac:dyDescent="0.25">
      <c r="A299" t="s">
        <v>22</v>
      </c>
      <c r="B299" t="s">
        <v>71</v>
      </c>
      <c r="C299" t="s">
        <v>32</v>
      </c>
      <c r="D299">
        <v>10</v>
      </c>
      <c r="E299">
        <v>38</v>
      </c>
      <c r="F299">
        <v>87</v>
      </c>
      <c r="G299">
        <v>92</v>
      </c>
      <c r="H299">
        <v>36.641048431396484</v>
      </c>
      <c r="I299">
        <v>36.188409121551864</v>
      </c>
      <c r="J299">
        <v>0.45263853669166565</v>
      </c>
      <c r="K299">
        <v>71.694862365722656</v>
      </c>
      <c r="L299">
        <v>4.0379773825407028E-2</v>
      </c>
      <c r="M299">
        <v>0.28394559025764465</v>
      </c>
      <c r="N299">
        <v>0.45263853669166565</v>
      </c>
      <c r="O299">
        <v>0.62133145332336426</v>
      </c>
      <c r="P299">
        <v>0.86489731073379517</v>
      </c>
      <c r="Q299">
        <v>0.4211614727973938</v>
      </c>
      <c r="R299">
        <v>0.41595873236656189</v>
      </c>
      <c r="S299">
        <v>5.2027418278157711E-3</v>
      </c>
      <c r="T299">
        <v>4.6413534437306225E-4</v>
      </c>
      <c r="U299">
        <v>3.2637424301356077E-3</v>
      </c>
      <c r="V299">
        <v>5.2027418278157711E-3</v>
      </c>
      <c r="W299">
        <v>7.1417409926652908E-3</v>
      </c>
      <c r="X299">
        <v>9.9413488060235977E-3</v>
      </c>
      <c r="Y299">
        <v>93</v>
      </c>
      <c r="Z299">
        <v>6.1935916543006897E-2</v>
      </c>
      <c r="AA299">
        <v>1</v>
      </c>
    </row>
    <row r="300" spans="1:27" x14ac:dyDescent="0.25">
      <c r="A300" t="s">
        <v>22</v>
      </c>
      <c r="B300" t="s">
        <v>71</v>
      </c>
      <c r="C300" t="s">
        <v>32</v>
      </c>
      <c r="D300">
        <v>11</v>
      </c>
      <c r="E300">
        <v>38</v>
      </c>
      <c r="F300">
        <v>87</v>
      </c>
      <c r="G300">
        <v>92</v>
      </c>
      <c r="H300">
        <v>38.156429290771484</v>
      </c>
      <c r="I300">
        <v>37.763407913967967</v>
      </c>
      <c r="J300">
        <v>0.39301982522010803</v>
      </c>
      <c r="K300">
        <v>75.510833740234375</v>
      </c>
      <c r="L300">
        <v>-1.8923880532383919E-2</v>
      </c>
      <c r="M300">
        <v>0.22445580363273621</v>
      </c>
      <c r="N300">
        <v>0.39301982522010803</v>
      </c>
      <c r="O300">
        <v>0.56158387660980225</v>
      </c>
      <c r="P300">
        <v>0.80496352910995483</v>
      </c>
      <c r="Q300">
        <v>0.43857964873313904</v>
      </c>
      <c r="R300">
        <v>0.43406215310096741</v>
      </c>
      <c r="S300">
        <v>4.5174690894782543E-3</v>
      </c>
      <c r="T300">
        <v>-2.175158733734861E-4</v>
      </c>
      <c r="U300">
        <v>2.5799516588449478E-3</v>
      </c>
      <c r="V300">
        <v>4.5174690894782543E-3</v>
      </c>
      <c r="W300">
        <v>6.4549869857728481E-3</v>
      </c>
      <c r="X300">
        <v>9.2524541541934013E-3</v>
      </c>
      <c r="Y300">
        <v>93</v>
      </c>
      <c r="Z300">
        <v>6.1935916543006897E-2</v>
      </c>
      <c r="AA300">
        <v>1</v>
      </c>
    </row>
    <row r="301" spans="1:27" x14ac:dyDescent="0.25">
      <c r="A301" t="s">
        <v>22</v>
      </c>
      <c r="B301" t="s">
        <v>71</v>
      </c>
      <c r="C301" t="s">
        <v>32</v>
      </c>
      <c r="D301">
        <v>12</v>
      </c>
      <c r="E301">
        <v>38</v>
      </c>
      <c r="F301">
        <v>87</v>
      </c>
      <c r="G301">
        <v>92</v>
      </c>
      <c r="H301">
        <v>39.391204833984375</v>
      </c>
      <c r="I301">
        <v>39.065483976776399</v>
      </c>
      <c r="J301">
        <v>0.32572042942047119</v>
      </c>
      <c r="K301">
        <v>79.119796752929687</v>
      </c>
      <c r="L301">
        <v>-8.7570235133171082E-2</v>
      </c>
      <c r="M301">
        <v>0.15660524368286133</v>
      </c>
      <c r="N301">
        <v>0.32572042942047119</v>
      </c>
      <c r="O301">
        <v>0.49483561515808105</v>
      </c>
      <c r="P301">
        <v>0.73901110887527466</v>
      </c>
      <c r="Q301">
        <v>0.45277246832847595</v>
      </c>
      <c r="R301">
        <v>0.44902855157852173</v>
      </c>
      <c r="S301">
        <v>3.7439130246639252E-3</v>
      </c>
      <c r="T301">
        <v>-1.0065544629469514E-3</v>
      </c>
      <c r="U301">
        <v>1.8000602722167969E-3</v>
      </c>
      <c r="V301">
        <v>3.7439130246639252E-3</v>
      </c>
      <c r="W301">
        <v>5.6877657771110535E-3</v>
      </c>
      <c r="X301">
        <v>8.4943808615207672E-3</v>
      </c>
      <c r="Y301">
        <v>93</v>
      </c>
      <c r="Z301">
        <v>6.1935916543006897E-2</v>
      </c>
      <c r="AA301">
        <v>1</v>
      </c>
    </row>
    <row r="302" spans="1:27" x14ac:dyDescent="0.25">
      <c r="A302" t="s">
        <v>22</v>
      </c>
      <c r="B302" t="s">
        <v>71</v>
      </c>
      <c r="C302" t="s">
        <v>32</v>
      </c>
      <c r="D302">
        <v>13</v>
      </c>
      <c r="E302">
        <v>38</v>
      </c>
      <c r="F302">
        <v>87</v>
      </c>
      <c r="G302">
        <v>92</v>
      </c>
      <c r="H302">
        <v>39.934574127197266</v>
      </c>
      <c r="I302">
        <v>39.55724053954085</v>
      </c>
      <c r="J302">
        <v>0.37733244895935059</v>
      </c>
      <c r="K302">
        <v>82.223876953125</v>
      </c>
      <c r="L302">
        <v>-3.4050773829221725E-2</v>
      </c>
      <c r="M302">
        <v>0.20899777114391327</v>
      </c>
      <c r="N302">
        <v>0.37733244895935059</v>
      </c>
      <c r="O302">
        <v>0.54566711187362671</v>
      </c>
      <c r="P302">
        <v>0.788715660572052</v>
      </c>
      <c r="Q302">
        <v>0.45901808142662048</v>
      </c>
      <c r="R302">
        <v>0.4546809196472168</v>
      </c>
      <c r="S302">
        <v>4.3371547944843769E-3</v>
      </c>
      <c r="T302">
        <v>-3.9138819556683302E-4</v>
      </c>
      <c r="U302">
        <v>2.4022732395678759E-3</v>
      </c>
      <c r="V302">
        <v>4.3371547944843769E-3</v>
      </c>
      <c r="W302">
        <v>6.272035650908947E-3</v>
      </c>
      <c r="X302">
        <v>9.065696969628334E-3</v>
      </c>
      <c r="Y302">
        <v>93</v>
      </c>
      <c r="Z302">
        <v>6.1935916543006897E-2</v>
      </c>
      <c r="AA302">
        <v>1</v>
      </c>
    </row>
    <row r="303" spans="1:27" x14ac:dyDescent="0.25">
      <c r="A303" t="s">
        <v>22</v>
      </c>
      <c r="B303" t="s">
        <v>71</v>
      </c>
      <c r="C303" t="s">
        <v>32</v>
      </c>
      <c r="D303">
        <v>14</v>
      </c>
      <c r="E303">
        <v>38</v>
      </c>
      <c r="F303">
        <v>87</v>
      </c>
      <c r="G303">
        <v>92</v>
      </c>
      <c r="H303">
        <v>40.468441009521484</v>
      </c>
      <c r="I303">
        <v>39.318042390669383</v>
      </c>
      <c r="J303">
        <v>1.1503993272781372</v>
      </c>
      <c r="K303">
        <v>84.942459106445312</v>
      </c>
      <c r="L303">
        <v>0.73874002695083618</v>
      </c>
      <c r="M303">
        <v>0.98195165395736694</v>
      </c>
      <c r="N303">
        <v>1.1503993272781372</v>
      </c>
      <c r="O303">
        <v>1.3188469409942627</v>
      </c>
      <c r="P303">
        <v>1.562058687210083</v>
      </c>
      <c r="Q303">
        <v>0.4651544988155365</v>
      </c>
      <c r="R303">
        <v>0.45193153619766235</v>
      </c>
      <c r="S303">
        <v>1.3222980313003063E-2</v>
      </c>
      <c r="T303">
        <v>8.4912646561861038E-3</v>
      </c>
      <c r="U303">
        <v>1.1286800727248192E-2</v>
      </c>
      <c r="V303">
        <v>1.3222980313003063E-2</v>
      </c>
      <c r="W303">
        <v>1.5159159898757935E-2</v>
      </c>
      <c r="X303">
        <v>1.7954697832465172E-2</v>
      </c>
      <c r="Y303">
        <v>93</v>
      </c>
      <c r="Z303">
        <v>6.1935916543006897E-2</v>
      </c>
      <c r="AA303">
        <v>1</v>
      </c>
    </row>
    <row r="304" spans="1:27" x14ac:dyDescent="0.25">
      <c r="A304" t="s">
        <v>22</v>
      </c>
      <c r="B304" t="s">
        <v>71</v>
      </c>
      <c r="C304" t="s">
        <v>32</v>
      </c>
      <c r="D304">
        <v>15</v>
      </c>
      <c r="E304">
        <v>38</v>
      </c>
      <c r="F304">
        <v>87</v>
      </c>
      <c r="G304">
        <v>92</v>
      </c>
      <c r="H304">
        <v>40.73504638671875</v>
      </c>
      <c r="I304">
        <v>38.983634625251092</v>
      </c>
      <c r="J304">
        <v>1.7514129877090454</v>
      </c>
      <c r="K304">
        <v>86.405525207519531</v>
      </c>
      <c r="L304">
        <v>1.3385318517684937</v>
      </c>
      <c r="M304">
        <v>1.5824654102325439</v>
      </c>
      <c r="N304">
        <v>1.7514129877090454</v>
      </c>
      <c r="O304">
        <v>1.9203605651855469</v>
      </c>
      <c r="P304">
        <v>2.1642942428588867</v>
      </c>
      <c r="Q304">
        <v>0.46821892261505127</v>
      </c>
      <c r="R304">
        <v>0.44808775186538696</v>
      </c>
      <c r="S304">
        <v>2.0131183788180351E-2</v>
      </c>
      <c r="T304">
        <v>1.538542378693819E-2</v>
      </c>
      <c r="U304">
        <v>1.8189257010817528E-2</v>
      </c>
      <c r="V304">
        <v>2.0131183788180351E-2</v>
      </c>
      <c r="W304">
        <v>2.2073110565543175E-2</v>
      </c>
      <c r="X304">
        <v>2.4876944720745087E-2</v>
      </c>
      <c r="Y304">
        <v>93</v>
      </c>
      <c r="Z304">
        <v>6.1935916543006897E-2</v>
      </c>
      <c r="AA304">
        <v>1</v>
      </c>
    </row>
    <row r="305" spans="1:27" x14ac:dyDescent="0.25">
      <c r="A305" t="s">
        <v>22</v>
      </c>
      <c r="B305" t="s">
        <v>71</v>
      </c>
      <c r="C305" t="s">
        <v>32</v>
      </c>
      <c r="D305">
        <v>16</v>
      </c>
      <c r="E305">
        <v>38</v>
      </c>
      <c r="F305">
        <v>87</v>
      </c>
      <c r="G305">
        <v>92</v>
      </c>
      <c r="H305">
        <v>39.772109985351563</v>
      </c>
      <c r="I305">
        <v>38.30025346654778</v>
      </c>
      <c r="J305">
        <v>1.4718550443649292</v>
      </c>
      <c r="K305">
        <v>87.502471923828125</v>
      </c>
      <c r="L305">
        <v>1.060006856918335</v>
      </c>
      <c r="M305">
        <v>1.3033300638198853</v>
      </c>
      <c r="N305">
        <v>1.4718550443649292</v>
      </c>
      <c r="O305">
        <v>1.6403800249099731</v>
      </c>
      <c r="P305">
        <v>1.8837032318115234</v>
      </c>
      <c r="Q305">
        <v>0.45715069770812988</v>
      </c>
      <c r="R305">
        <v>0.44023281335830688</v>
      </c>
      <c r="S305">
        <v>1.6917873173952103E-2</v>
      </c>
      <c r="T305">
        <v>1.2183986604213715E-2</v>
      </c>
      <c r="U305">
        <v>1.4980805106461048E-2</v>
      </c>
      <c r="V305">
        <v>1.6917873173952103E-2</v>
      </c>
      <c r="W305">
        <v>1.8854942172765732E-2</v>
      </c>
      <c r="X305">
        <v>2.165176160633564E-2</v>
      </c>
      <c r="Y305">
        <v>93</v>
      </c>
      <c r="Z305">
        <v>6.1935916543006897E-2</v>
      </c>
      <c r="AA305">
        <v>1</v>
      </c>
    </row>
    <row r="306" spans="1:27" x14ac:dyDescent="0.25">
      <c r="A306" t="s">
        <v>22</v>
      </c>
      <c r="B306" t="s">
        <v>71</v>
      </c>
      <c r="C306" t="s">
        <v>32</v>
      </c>
      <c r="D306">
        <v>17</v>
      </c>
      <c r="E306">
        <v>38</v>
      </c>
      <c r="F306">
        <v>87</v>
      </c>
      <c r="G306">
        <v>92</v>
      </c>
      <c r="H306">
        <v>36.968833923339844</v>
      </c>
      <c r="I306">
        <v>35.615500574621059</v>
      </c>
      <c r="J306">
        <v>1.3533327579498291</v>
      </c>
      <c r="K306">
        <v>86.612991333007812</v>
      </c>
      <c r="L306">
        <v>0.94133341312408447</v>
      </c>
      <c r="M306">
        <v>1.1847459077835083</v>
      </c>
      <c r="N306">
        <v>1.3533327579498291</v>
      </c>
      <c r="O306">
        <v>1.5219196081161499</v>
      </c>
      <c r="P306">
        <v>1.7653321027755737</v>
      </c>
      <c r="Q306">
        <v>0.42492911219596863</v>
      </c>
      <c r="R306">
        <v>0.40937358140945435</v>
      </c>
      <c r="S306">
        <v>1.55555484816432E-2</v>
      </c>
      <c r="T306">
        <v>1.0819924063980579E-2</v>
      </c>
      <c r="U306">
        <v>1.3617768883705139E-2</v>
      </c>
      <c r="V306">
        <v>1.55555484816432E-2</v>
      </c>
      <c r="W306">
        <v>1.7493328079581261E-2</v>
      </c>
      <c r="X306">
        <v>2.0291173830628395E-2</v>
      </c>
      <c r="Y306">
        <v>93</v>
      </c>
      <c r="Z306">
        <v>6.1935916543006897E-2</v>
      </c>
      <c r="AA306">
        <v>1</v>
      </c>
    </row>
    <row r="307" spans="1:27" x14ac:dyDescent="0.25">
      <c r="A307" t="s">
        <v>22</v>
      </c>
      <c r="B307" t="s">
        <v>71</v>
      </c>
      <c r="C307" t="s">
        <v>32</v>
      </c>
      <c r="D307">
        <v>18</v>
      </c>
      <c r="E307">
        <v>38</v>
      </c>
      <c r="F307">
        <v>87</v>
      </c>
      <c r="G307">
        <v>92</v>
      </c>
      <c r="H307">
        <v>34.551055908203125</v>
      </c>
      <c r="I307">
        <v>33.27382913697511</v>
      </c>
      <c r="J307">
        <v>1.2772256135940552</v>
      </c>
      <c r="K307">
        <v>84.941337585449219</v>
      </c>
      <c r="L307">
        <v>0.86524796485900879</v>
      </c>
      <c r="M307">
        <v>1.1086477041244507</v>
      </c>
      <c r="N307">
        <v>1.2772256135940552</v>
      </c>
      <c r="O307">
        <v>1.4458035230636597</v>
      </c>
      <c r="P307">
        <v>1.6892032623291016</v>
      </c>
      <c r="Q307">
        <v>0.3971385657787323</v>
      </c>
      <c r="R307">
        <v>0.38245779275894165</v>
      </c>
      <c r="S307">
        <v>1.4680754393339157E-2</v>
      </c>
      <c r="T307">
        <v>9.9453786388039589E-3</v>
      </c>
      <c r="U307">
        <v>1.2743077240884304E-2</v>
      </c>
      <c r="V307">
        <v>1.4680754393339157E-2</v>
      </c>
      <c r="W307">
        <v>1.6618430614471436E-2</v>
      </c>
      <c r="X307">
        <v>1.9416129216551781E-2</v>
      </c>
      <c r="Y307">
        <v>93</v>
      </c>
      <c r="Z307">
        <v>6.1935916543006897E-2</v>
      </c>
      <c r="AA307">
        <v>1</v>
      </c>
    </row>
    <row r="308" spans="1:27" x14ac:dyDescent="0.25">
      <c r="A308" t="s">
        <v>22</v>
      </c>
      <c r="B308" t="s">
        <v>71</v>
      </c>
      <c r="C308" t="s">
        <v>32</v>
      </c>
      <c r="D308">
        <v>19</v>
      </c>
      <c r="E308">
        <v>38</v>
      </c>
      <c r="F308">
        <v>87</v>
      </c>
      <c r="G308">
        <v>92</v>
      </c>
      <c r="H308">
        <v>29.940999984741211</v>
      </c>
      <c r="I308">
        <v>29.048512903663021</v>
      </c>
      <c r="J308">
        <v>0.89248788356781006</v>
      </c>
      <c r="K308">
        <v>83.527862548828125</v>
      </c>
      <c r="L308">
        <v>0.48021975159645081</v>
      </c>
      <c r="M308">
        <v>0.72379112243652344</v>
      </c>
      <c r="N308">
        <v>0.89248788356781006</v>
      </c>
      <c r="O308">
        <v>1.0611846446990967</v>
      </c>
      <c r="P308">
        <v>1.3047560453414917</v>
      </c>
      <c r="Q308">
        <v>0.34414941072463989</v>
      </c>
      <c r="R308">
        <v>0.33389094471931458</v>
      </c>
      <c r="S308">
        <v>1.0258481837809086E-2</v>
      </c>
      <c r="T308">
        <v>5.5197672918438911E-3</v>
      </c>
      <c r="U308">
        <v>8.3194384351372719E-3</v>
      </c>
      <c r="V308">
        <v>1.0258481837809086E-2</v>
      </c>
      <c r="W308">
        <v>1.2197524309158325E-2</v>
      </c>
      <c r="X308">
        <v>1.4997196383774281E-2</v>
      </c>
      <c r="Y308">
        <v>93</v>
      </c>
      <c r="Z308">
        <v>6.1935916543006897E-2</v>
      </c>
      <c r="AA308">
        <v>1</v>
      </c>
    </row>
    <row r="309" spans="1:27" x14ac:dyDescent="0.25">
      <c r="A309" t="s">
        <v>22</v>
      </c>
      <c r="B309" t="s">
        <v>71</v>
      </c>
      <c r="C309" t="s">
        <v>32</v>
      </c>
      <c r="D309">
        <v>20</v>
      </c>
      <c r="E309">
        <v>38</v>
      </c>
      <c r="F309">
        <v>87</v>
      </c>
      <c r="G309">
        <v>92</v>
      </c>
      <c r="H309">
        <v>27.926881790161133</v>
      </c>
      <c r="I309">
        <v>26.926463078862678</v>
      </c>
      <c r="J309">
        <v>1.0004178285598755</v>
      </c>
      <c r="K309">
        <v>79.099418640136719</v>
      </c>
      <c r="L309">
        <v>0.58778005838394165</v>
      </c>
      <c r="M309">
        <v>0.83156979084014893</v>
      </c>
      <c r="N309">
        <v>1.0004178285598755</v>
      </c>
      <c r="O309">
        <v>1.1692658662796021</v>
      </c>
      <c r="P309">
        <v>1.4130555391311646</v>
      </c>
      <c r="Q309">
        <v>0.32099863886833191</v>
      </c>
      <c r="R309">
        <v>0.30949956178665161</v>
      </c>
      <c r="S309">
        <v>1.1499055661261082E-2</v>
      </c>
      <c r="T309">
        <v>6.7560924217104912E-3</v>
      </c>
      <c r="U309">
        <v>9.5582734793424606E-3</v>
      </c>
      <c r="V309">
        <v>1.1499055661261082E-2</v>
      </c>
      <c r="W309">
        <v>1.3439837843179703E-2</v>
      </c>
      <c r="X309">
        <v>1.6242017969489098E-2</v>
      </c>
      <c r="Y309">
        <v>93</v>
      </c>
      <c r="Z309">
        <v>6.1935916543006897E-2</v>
      </c>
      <c r="AA309">
        <v>1</v>
      </c>
    </row>
    <row r="310" spans="1:27" x14ac:dyDescent="0.25">
      <c r="A310" t="s">
        <v>22</v>
      </c>
      <c r="B310" t="s">
        <v>71</v>
      </c>
      <c r="C310" t="s">
        <v>32</v>
      </c>
      <c r="D310">
        <v>21</v>
      </c>
      <c r="E310">
        <v>38</v>
      </c>
      <c r="F310">
        <v>87</v>
      </c>
      <c r="G310">
        <v>92</v>
      </c>
      <c r="H310">
        <v>26.46183967590332</v>
      </c>
      <c r="I310">
        <v>25.549213130647939</v>
      </c>
      <c r="J310">
        <v>0.91262650489807129</v>
      </c>
      <c r="K310">
        <v>74.788002014160156</v>
      </c>
      <c r="L310">
        <v>0.50133228302001953</v>
      </c>
      <c r="M310">
        <v>0.74432826042175293</v>
      </c>
      <c r="N310">
        <v>0.91262650489807129</v>
      </c>
      <c r="O310">
        <v>1.0809247493743896</v>
      </c>
      <c r="P310">
        <v>1.323920726776123</v>
      </c>
      <c r="Q310">
        <v>0.30415907502174377</v>
      </c>
      <c r="R310">
        <v>0.29366910457611084</v>
      </c>
      <c r="S310">
        <v>1.0489960201084614E-2</v>
      </c>
      <c r="T310">
        <v>5.7624401524662971E-3</v>
      </c>
      <c r="U310">
        <v>8.5554970428347588E-3</v>
      </c>
      <c r="V310">
        <v>1.0489960201084614E-2</v>
      </c>
      <c r="W310">
        <v>1.2424422428011894E-2</v>
      </c>
      <c r="X310">
        <v>1.5217479318380356E-2</v>
      </c>
      <c r="Y310">
        <v>93</v>
      </c>
      <c r="Z310">
        <v>6.1935916543006897E-2</v>
      </c>
      <c r="AA310">
        <v>1</v>
      </c>
    </row>
    <row r="311" spans="1:27" x14ac:dyDescent="0.25">
      <c r="A311" t="s">
        <v>22</v>
      </c>
      <c r="B311" t="s">
        <v>71</v>
      </c>
      <c r="C311" t="s">
        <v>32</v>
      </c>
      <c r="D311">
        <v>22</v>
      </c>
      <c r="E311">
        <v>38</v>
      </c>
      <c r="F311">
        <v>87</v>
      </c>
      <c r="G311">
        <v>92</v>
      </c>
      <c r="H311">
        <v>24.899513244628906</v>
      </c>
      <c r="I311">
        <v>24.1959166728581</v>
      </c>
      <c r="J311">
        <v>0.70359581708908081</v>
      </c>
      <c r="K311">
        <v>71.114845275878906</v>
      </c>
      <c r="L311">
        <v>0.29181954264640808</v>
      </c>
      <c r="M311">
        <v>0.53510028123855591</v>
      </c>
      <c r="N311">
        <v>0.70359581708908081</v>
      </c>
      <c r="O311">
        <v>0.87209135293960571</v>
      </c>
      <c r="P311">
        <v>1.1153720617294312</v>
      </c>
      <c r="Q311">
        <v>0.28620129823684692</v>
      </c>
      <c r="R311">
        <v>0.27811399102210999</v>
      </c>
      <c r="S311">
        <v>8.0873081460595131E-3</v>
      </c>
      <c r="T311">
        <v>3.354247659444809E-3</v>
      </c>
      <c r="U311">
        <v>6.150578148663044E-3</v>
      </c>
      <c r="V311">
        <v>8.0873081460595131E-3</v>
      </c>
      <c r="W311">
        <v>1.0024038143455982E-2</v>
      </c>
      <c r="X311">
        <v>1.2820368632674217E-2</v>
      </c>
      <c r="Y311">
        <v>93</v>
      </c>
      <c r="Z311">
        <v>6.1935916543006897E-2</v>
      </c>
      <c r="AA311">
        <v>1</v>
      </c>
    </row>
    <row r="312" spans="1:27" x14ac:dyDescent="0.25">
      <c r="A312" t="s">
        <v>22</v>
      </c>
      <c r="B312" t="s">
        <v>71</v>
      </c>
      <c r="C312" t="s">
        <v>32</v>
      </c>
      <c r="D312">
        <v>23</v>
      </c>
      <c r="E312">
        <v>38</v>
      </c>
      <c r="F312">
        <v>87</v>
      </c>
      <c r="G312">
        <v>92</v>
      </c>
      <c r="H312">
        <v>23.439970016479492</v>
      </c>
      <c r="I312">
        <v>23.206723725733656</v>
      </c>
      <c r="J312">
        <v>0.2332470715045929</v>
      </c>
      <c r="K312">
        <v>68.447341918945313</v>
      </c>
      <c r="L312">
        <v>-0.17874743044376373</v>
      </c>
      <c r="M312">
        <v>6.4662262797355652E-2</v>
      </c>
      <c r="N312">
        <v>0.2332470715045929</v>
      </c>
      <c r="O312">
        <v>0.40183189511299133</v>
      </c>
      <c r="P312">
        <v>0.64524155855178833</v>
      </c>
      <c r="Q312">
        <v>0.26942494511604309</v>
      </c>
      <c r="R312">
        <v>0.26674395799636841</v>
      </c>
      <c r="S312">
        <v>2.6810008566826582E-3</v>
      </c>
      <c r="T312">
        <v>-2.0545681472867727E-3</v>
      </c>
      <c r="U312">
        <v>7.43244425393641E-4</v>
      </c>
      <c r="V312">
        <v>2.6810008566826582E-3</v>
      </c>
      <c r="W312">
        <v>4.6187574043869972E-3</v>
      </c>
      <c r="X312">
        <v>7.4165696278214455E-3</v>
      </c>
      <c r="Y312">
        <v>93</v>
      </c>
      <c r="Z312">
        <v>6.1935916543006897E-2</v>
      </c>
      <c r="AA312">
        <v>1</v>
      </c>
    </row>
    <row r="313" spans="1:27" x14ac:dyDescent="0.25">
      <c r="A313" t="s">
        <v>22</v>
      </c>
      <c r="B313" t="s">
        <v>71</v>
      </c>
      <c r="C313" t="s">
        <v>32</v>
      </c>
      <c r="D313">
        <v>24</v>
      </c>
      <c r="E313">
        <v>38</v>
      </c>
      <c r="F313">
        <v>87</v>
      </c>
      <c r="G313">
        <v>92</v>
      </c>
      <c r="H313">
        <v>22.140342712402344</v>
      </c>
      <c r="I313">
        <v>21.95789126236923</v>
      </c>
      <c r="J313">
        <v>0.18245063722133636</v>
      </c>
      <c r="K313">
        <v>66.891426086425781</v>
      </c>
      <c r="L313">
        <v>-0.22935095429420471</v>
      </c>
      <c r="M313">
        <v>1.3944764621555805E-2</v>
      </c>
      <c r="N313">
        <v>0.18245063722133636</v>
      </c>
      <c r="O313">
        <v>0.3509564995765686</v>
      </c>
      <c r="P313">
        <v>0.59425222873687744</v>
      </c>
      <c r="Q313">
        <v>0.25448670983314514</v>
      </c>
      <c r="R313">
        <v>0.25238955020904541</v>
      </c>
      <c r="S313">
        <v>2.0971337798982859E-3</v>
      </c>
      <c r="T313">
        <v>-2.6362179778516293E-3</v>
      </c>
      <c r="U313">
        <v>1.6028464597184211E-4</v>
      </c>
      <c r="V313">
        <v>2.0971337798982859E-3</v>
      </c>
      <c r="W313">
        <v>4.0339827537536621E-3</v>
      </c>
      <c r="X313">
        <v>6.830485537648201E-3</v>
      </c>
      <c r="Y313">
        <v>93</v>
      </c>
      <c r="Z313">
        <v>6.1935916543006897E-2</v>
      </c>
      <c r="AA313">
        <v>1</v>
      </c>
    </row>
    <row r="314" spans="1:27" x14ac:dyDescent="0.25">
      <c r="A314" t="s">
        <v>22</v>
      </c>
      <c r="B314" t="s">
        <v>72</v>
      </c>
      <c r="C314" t="s">
        <v>82</v>
      </c>
      <c r="D314">
        <v>1</v>
      </c>
      <c r="E314">
        <v>7</v>
      </c>
      <c r="F314">
        <v>39</v>
      </c>
      <c r="G314">
        <v>39</v>
      </c>
      <c r="H314">
        <v>8.7962865829467773</v>
      </c>
      <c r="I314">
        <v>8.8023129323264584</v>
      </c>
      <c r="J314">
        <v>-6.0266102664172649E-3</v>
      </c>
      <c r="K314">
        <v>60.6597900390625</v>
      </c>
      <c r="L314">
        <v>-6.875263899564743E-2</v>
      </c>
      <c r="M314">
        <v>-3.1693592667579651E-2</v>
      </c>
      <c r="N314">
        <v>-6.0266102664172649E-3</v>
      </c>
      <c r="O314">
        <v>1.9640371203422546E-2</v>
      </c>
      <c r="P314">
        <v>5.6699417531490326E-2</v>
      </c>
      <c r="Q314">
        <v>0.22554580867290497</v>
      </c>
      <c r="R314">
        <v>0.22570033371448517</v>
      </c>
      <c r="S314">
        <v>-1.5452846128027886E-4</v>
      </c>
      <c r="T314">
        <v>-1.7628881614655256E-3</v>
      </c>
      <c r="U314">
        <v>-8.1265624612569809E-4</v>
      </c>
      <c r="V314">
        <v>-1.5452846128027886E-4</v>
      </c>
      <c r="W314">
        <v>5.03599236253649E-4</v>
      </c>
      <c r="X314">
        <v>1.4538312098011374E-3</v>
      </c>
      <c r="Y314">
        <v>41</v>
      </c>
      <c r="Z314">
        <v>0.11071949452161789</v>
      </c>
      <c r="AA314">
        <v>1</v>
      </c>
    </row>
    <row r="315" spans="1:27" x14ac:dyDescent="0.25">
      <c r="A315" t="s">
        <v>22</v>
      </c>
      <c r="B315" t="s">
        <v>72</v>
      </c>
      <c r="C315" t="s">
        <v>82</v>
      </c>
      <c r="D315">
        <v>2</v>
      </c>
      <c r="E315">
        <v>7</v>
      </c>
      <c r="F315">
        <v>39</v>
      </c>
      <c r="G315">
        <v>39</v>
      </c>
      <c r="H315">
        <v>8.5930166244506836</v>
      </c>
      <c r="I315">
        <v>8.6013793813763186</v>
      </c>
      <c r="J315">
        <v>-8.3630606532096863E-3</v>
      </c>
      <c r="K315">
        <v>59.937728881835938</v>
      </c>
      <c r="L315">
        <v>-7.0771202445030212E-2</v>
      </c>
      <c r="M315">
        <v>-3.389996662735939E-2</v>
      </c>
      <c r="N315">
        <v>-8.3630606532096863E-3</v>
      </c>
      <c r="O315">
        <v>1.7173843458294868E-2</v>
      </c>
      <c r="P315">
        <v>5.4045077413320541E-2</v>
      </c>
      <c r="Q315">
        <v>0.2203337550163269</v>
      </c>
      <c r="R315">
        <v>0.22054818272590637</v>
      </c>
      <c r="S315">
        <v>-2.1443745936267078E-4</v>
      </c>
      <c r="T315">
        <v>-1.8146461807191372E-3</v>
      </c>
      <c r="U315">
        <v>-8.6922990158200264E-4</v>
      </c>
      <c r="V315">
        <v>-2.1443745936267078E-4</v>
      </c>
      <c r="W315">
        <v>4.4035495375283062E-4</v>
      </c>
      <c r="X315">
        <v>1.3857712037861347E-3</v>
      </c>
      <c r="Y315">
        <v>41</v>
      </c>
      <c r="Z315">
        <v>0.11071949452161789</v>
      </c>
      <c r="AA315">
        <v>1</v>
      </c>
    </row>
    <row r="316" spans="1:27" x14ac:dyDescent="0.25">
      <c r="A316" t="s">
        <v>22</v>
      </c>
      <c r="B316" t="s">
        <v>72</v>
      </c>
      <c r="C316" t="s">
        <v>82</v>
      </c>
      <c r="D316">
        <v>3</v>
      </c>
      <c r="E316">
        <v>7</v>
      </c>
      <c r="F316">
        <v>39</v>
      </c>
      <c r="G316">
        <v>39</v>
      </c>
      <c r="H316">
        <v>8.6214523315429687</v>
      </c>
      <c r="I316">
        <v>8.6103016211418435</v>
      </c>
      <c r="J316">
        <v>1.1151159182190895E-2</v>
      </c>
      <c r="K316">
        <v>59.641315460205078</v>
      </c>
      <c r="L316">
        <v>-5.1745090633630753E-2</v>
      </c>
      <c r="M316">
        <v>-1.4585476368665695E-2</v>
      </c>
      <c r="N316">
        <v>1.1151159182190895E-2</v>
      </c>
      <c r="O316">
        <v>3.6887794733047485E-2</v>
      </c>
      <c r="P316">
        <v>7.4047408998012543E-2</v>
      </c>
      <c r="Q316">
        <v>0.22106288373470306</v>
      </c>
      <c r="R316">
        <v>0.22077696025371552</v>
      </c>
      <c r="S316">
        <v>2.8592714807018638E-4</v>
      </c>
      <c r="T316">
        <v>-1.3267971808090806E-3</v>
      </c>
      <c r="U316">
        <v>-3.7398657877929509E-4</v>
      </c>
      <c r="V316">
        <v>2.8592714807018638E-4</v>
      </c>
      <c r="W316">
        <v>9.458409040234983E-4</v>
      </c>
      <c r="X316">
        <v>1.8986514769494534E-3</v>
      </c>
      <c r="Y316">
        <v>41</v>
      </c>
      <c r="Z316">
        <v>0.11071949452161789</v>
      </c>
      <c r="AA316">
        <v>1</v>
      </c>
    </row>
    <row r="317" spans="1:27" x14ac:dyDescent="0.25">
      <c r="A317" t="s">
        <v>22</v>
      </c>
      <c r="B317" t="s">
        <v>72</v>
      </c>
      <c r="C317" t="s">
        <v>82</v>
      </c>
      <c r="D317">
        <v>4</v>
      </c>
      <c r="E317">
        <v>7</v>
      </c>
      <c r="F317">
        <v>39</v>
      </c>
      <c r="G317">
        <v>39</v>
      </c>
      <c r="H317">
        <v>9.0035018920898437</v>
      </c>
      <c r="I317">
        <v>8.9974462593672797</v>
      </c>
      <c r="J317">
        <v>6.0557099059224129E-3</v>
      </c>
      <c r="K317">
        <v>59.748073577880859</v>
      </c>
      <c r="L317">
        <v>-5.6436192244291306E-2</v>
      </c>
      <c r="M317">
        <v>-1.9515469670295715E-2</v>
      </c>
      <c r="N317">
        <v>6.0557099059224129E-3</v>
      </c>
      <c r="O317">
        <v>3.162689134478569E-2</v>
      </c>
      <c r="P317">
        <v>6.8547613918781281E-2</v>
      </c>
      <c r="Q317">
        <v>0.23085902631282806</v>
      </c>
      <c r="R317">
        <v>0.23070375621318817</v>
      </c>
      <c r="S317">
        <v>1.5527461073361337E-4</v>
      </c>
      <c r="T317">
        <v>-1.4470817986875772E-3</v>
      </c>
      <c r="U317">
        <v>-5.0039665075019002E-4</v>
      </c>
      <c r="V317">
        <v>1.5527461073361337E-4</v>
      </c>
      <c r="W317">
        <v>8.1094593042507768E-4</v>
      </c>
      <c r="X317">
        <v>1.7576310783624649E-3</v>
      </c>
      <c r="Y317">
        <v>41</v>
      </c>
      <c r="Z317">
        <v>0.11071949452161789</v>
      </c>
      <c r="AA317">
        <v>1</v>
      </c>
    </row>
    <row r="318" spans="1:27" x14ac:dyDescent="0.25">
      <c r="A318" t="s">
        <v>22</v>
      </c>
      <c r="B318" t="s">
        <v>72</v>
      </c>
      <c r="C318" t="s">
        <v>82</v>
      </c>
      <c r="D318">
        <v>5</v>
      </c>
      <c r="E318">
        <v>7</v>
      </c>
      <c r="F318">
        <v>39</v>
      </c>
      <c r="G318">
        <v>39</v>
      </c>
      <c r="H318">
        <v>9.1258573532104492</v>
      </c>
      <c r="I318">
        <v>9.1129876779159531</v>
      </c>
      <c r="J318">
        <v>1.2869630008935928E-2</v>
      </c>
      <c r="K318">
        <v>58.658390045166016</v>
      </c>
      <c r="L318">
        <v>-4.9778059124946594E-2</v>
      </c>
      <c r="M318">
        <v>-1.2765295803546906E-2</v>
      </c>
      <c r="N318">
        <v>1.2869630008935928E-2</v>
      </c>
      <c r="O318">
        <v>3.8504555821418762E-2</v>
      </c>
      <c r="P318">
        <v>7.5517319142818451E-2</v>
      </c>
      <c r="Q318">
        <v>0.23399634659290314</v>
      </c>
      <c r="R318">
        <v>0.23366634547710419</v>
      </c>
      <c r="S318">
        <v>3.2999052200466394E-4</v>
      </c>
      <c r="T318">
        <v>-1.2763604754582047E-3</v>
      </c>
      <c r="U318">
        <v>-3.2731526880525053E-4</v>
      </c>
      <c r="V318">
        <v>3.2999052200466394E-4</v>
      </c>
      <c r="W318">
        <v>9.8729634191840887E-4</v>
      </c>
      <c r="X318">
        <v>1.9363415194675326E-3</v>
      </c>
      <c r="Y318">
        <v>41</v>
      </c>
      <c r="Z318">
        <v>0.11071949452161789</v>
      </c>
      <c r="AA318">
        <v>1</v>
      </c>
    </row>
    <row r="319" spans="1:27" x14ac:dyDescent="0.25">
      <c r="A319" t="s">
        <v>22</v>
      </c>
      <c r="B319" t="s">
        <v>72</v>
      </c>
      <c r="C319" t="s">
        <v>82</v>
      </c>
      <c r="D319">
        <v>6</v>
      </c>
      <c r="E319">
        <v>7</v>
      </c>
      <c r="F319">
        <v>39</v>
      </c>
      <c r="G319">
        <v>39</v>
      </c>
      <c r="H319">
        <v>10.145650863647461</v>
      </c>
      <c r="I319">
        <v>10.134447093470953</v>
      </c>
      <c r="J319">
        <v>1.1204110458493233E-2</v>
      </c>
      <c r="K319">
        <v>57.676307678222656</v>
      </c>
      <c r="L319">
        <v>-5.1337443292140961E-2</v>
      </c>
      <c r="M319">
        <v>-1.4387385919690132E-2</v>
      </c>
      <c r="N319">
        <v>1.1204110458493233E-2</v>
      </c>
      <c r="O319">
        <v>3.6795608699321747E-2</v>
      </c>
      <c r="P319">
        <v>7.3745660483837128E-2</v>
      </c>
      <c r="Q319">
        <v>0.26014488935470581</v>
      </c>
      <c r="R319">
        <v>0.25985762476921082</v>
      </c>
      <c r="S319">
        <v>2.8728487086482346E-4</v>
      </c>
      <c r="T319">
        <v>-1.3163447147235274E-3</v>
      </c>
      <c r="U319">
        <v>-3.6890732008032501E-4</v>
      </c>
      <c r="V319">
        <v>2.8728487086482346E-4</v>
      </c>
      <c r="W319">
        <v>9.434771491214633E-4</v>
      </c>
      <c r="X319">
        <v>1.8909143982455134E-3</v>
      </c>
      <c r="Y319">
        <v>41</v>
      </c>
      <c r="Z319">
        <v>0.11071949452161789</v>
      </c>
      <c r="AA319">
        <v>1</v>
      </c>
    </row>
    <row r="320" spans="1:27" x14ac:dyDescent="0.25">
      <c r="A320" t="s">
        <v>22</v>
      </c>
      <c r="B320" t="s">
        <v>72</v>
      </c>
      <c r="C320" t="s">
        <v>82</v>
      </c>
      <c r="D320">
        <v>7</v>
      </c>
      <c r="E320">
        <v>7</v>
      </c>
      <c r="F320">
        <v>39</v>
      </c>
      <c r="G320">
        <v>39</v>
      </c>
      <c r="H320">
        <v>11.437052726745605</v>
      </c>
      <c r="I320">
        <v>11.395226292312145</v>
      </c>
      <c r="J320">
        <v>4.1826028376817703E-2</v>
      </c>
      <c r="K320">
        <v>57.400638580322266</v>
      </c>
      <c r="L320">
        <v>-2.0721301436424255E-2</v>
      </c>
      <c r="M320">
        <v>1.6232168301939964E-2</v>
      </c>
      <c r="N320">
        <v>4.1826028376817703E-2</v>
      </c>
      <c r="O320">
        <v>6.7419886589050293E-2</v>
      </c>
      <c r="P320">
        <v>0.10437335819005966</v>
      </c>
      <c r="Q320">
        <v>0.29325777292251587</v>
      </c>
      <c r="R320">
        <v>0.29218527674674988</v>
      </c>
      <c r="S320">
        <v>1.0724622989073396E-3</v>
      </c>
      <c r="T320">
        <v>-5.3131539607420564E-4</v>
      </c>
      <c r="U320">
        <v>4.1620945557951927E-4</v>
      </c>
      <c r="V320">
        <v>1.0724622989073396E-3</v>
      </c>
      <c r="W320">
        <v>1.728715025819838E-3</v>
      </c>
      <c r="X320">
        <v>2.6762399356812239E-3</v>
      </c>
      <c r="Y320">
        <v>41</v>
      </c>
      <c r="Z320">
        <v>0.11071949452161789</v>
      </c>
      <c r="AA320">
        <v>1</v>
      </c>
    </row>
    <row r="321" spans="1:27" x14ac:dyDescent="0.25">
      <c r="A321" t="s">
        <v>22</v>
      </c>
      <c r="B321" t="s">
        <v>72</v>
      </c>
      <c r="C321" t="s">
        <v>82</v>
      </c>
      <c r="D321">
        <v>8</v>
      </c>
      <c r="E321">
        <v>7</v>
      </c>
      <c r="F321">
        <v>39</v>
      </c>
      <c r="G321">
        <v>39</v>
      </c>
      <c r="H321">
        <v>12.760380744934082</v>
      </c>
      <c r="I321">
        <v>12.714876387268305</v>
      </c>
      <c r="J321">
        <v>4.5504137873649597E-2</v>
      </c>
      <c r="K321">
        <v>60.052330017089844</v>
      </c>
      <c r="L321">
        <v>-1.7233928665518761E-2</v>
      </c>
      <c r="M321">
        <v>1.9832229241728783E-2</v>
      </c>
      <c r="N321">
        <v>4.5504137873649597E-2</v>
      </c>
      <c r="O321">
        <v>7.1176044642925262E-2</v>
      </c>
      <c r="P321">
        <v>0.1082422062754631</v>
      </c>
      <c r="Q321">
        <v>0.32718923687934875</v>
      </c>
      <c r="R321">
        <v>0.32602247595787048</v>
      </c>
      <c r="S321">
        <v>1.1667727958410978E-3</v>
      </c>
      <c r="T321">
        <v>-4.4189559412188828E-4</v>
      </c>
      <c r="U321">
        <v>5.0851871492341161E-4</v>
      </c>
      <c r="V321">
        <v>1.1667727958410978E-3</v>
      </c>
      <c r="W321">
        <v>1.8250268185511231E-3</v>
      </c>
      <c r="X321">
        <v>2.7754411567002535E-3</v>
      </c>
      <c r="Y321">
        <v>41</v>
      </c>
      <c r="Z321">
        <v>0.11071949452161789</v>
      </c>
      <c r="AA321">
        <v>1</v>
      </c>
    </row>
    <row r="322" spans="1:27" x14ac:dyDescent="0.25">
      <c r="A322" t="s">
        <v>22</v>
      </c>
      <c r="B322" t="s">
        <v>72</v>
      </c>
      <c r="C322" t="s">
        <v>82</v>
      </c>
      <c r="D322">
        <v>9</v>
      </c>
      <c r="E322">
        <v>7</v>
      </c>
      <c r="F322">
        <v>39</v>
      </c>
      <c r="G322">
        <v>39</v>
      </c>
      <c r="H322">
        <v>13.485624313354492</v>
      </c>
      <c r="I322">
        <v>13.468193472974235</v>
      </c>
      <c r="J322">
        <v>1.7430368810892105E-2</v>
      </c>
      <c r="K322">
        <v>63.009479522705078</v>
      </c>
      <c r="L322">
        <v>-4.5213256031274796E-2</v>
      </c>
      <c r="M322">
        <v>-8.2028945907950401E-3</v>
      </c>
      <c r="N322">
        <v>1.7430368810892105E-2</v>
      </c>
      <c r="O322">
        <v>4.3063633143901825E-2</v>
      </c>
      <c r="P322">
        <v>8.0073989927768707E-2</v>
      </c>
      <c r="Q322">
        <v>0.3457852303981781</v>
      </c>
      <c r="R322">
        <v>0.34533828496932983</v>
      </c>
      <c r="S322">
        <v>4.4693253585137427E-4</v>
      </c>
      <c r="T322">
        <v>-1.1593142990022898E-3</v>
      </c>
      <c r="U322">
        <v>-2.1033063239883631E-4</v>
      </c>
      <c r="V322">
        <v>4.4693253585137427E-4</v>
      </c>
      <c r="W322">
        <v>1.1041957186535001E-3</v>
      </c>
      <c r="X322">
        <v>2.0531793124973774E-3</v>
      </c>
      <c r="Y322">
        <v>41</v>
      </c>
      <c r="Z322">
        <v>0.11071949452161789</v>
      </c>
      <c r="AA322">
        <v>1</v>
      </c>
    </row>
    <row r="323" spans="1:27" x14ac:dyDescent="0.25">
      <c r="A323" t="s">
        <v>22</v>
      </c>
      <c r="B323" t="s">
        <v>72</v>
      </c>
      <c r="C323" t="s">
        <v>82</v>
      </c>
      <c r="D323">
        <v>10</v>
      </c>
      <c r="E323">
        <v>7</v>
      </c>
      <c r="F323">
        <v>39</v>
      </c>
      <c r="G323">
        <v>39</v>
      </c>
      <c r="H323">
        <v>15.072704315185547</v>
      </c>
      <c r="I323">
        <v>15.086428841808811</v>
      </c>
      <c r="J323">
        <v>-1.3724789023399353E-2</v>
      </c>
      <c r="K323">
        <v>67.85504150390625</v>
      </c>
      <c r="L323">
        <v>-7.700619101524353E-2</v>
      </c>
      <c r="M323">
        <v>-3.9619024842977524E-2</v>
      </c>
      <c r="N323">
        <v>-1.3724789023399353E-2</v>
      </c>
      <c r="O323">
        <v>1.2169448658823967E-2</v>
      </c>
      <c r="P323">
        <v>4.9556612968444824E-2</v>
      </c>
      <c r="Q323">
        <v>0.38647958636283875</v>
      </c>
      <c r="R323">
        <v>0.38683152198791504</v>
      </c>
      <c r="S323">
        <v>-3.5191766801290214E-4</v>
      </c>
      <c r="T323">
        <v>-1.9745177123695612E-3</v>
      </c>
      <c r="U323">
        <v>-1.0158724617213011E-3</v>
      </c>
      <c r="V323">
        <v>-3.5191766801290214E-4</v>
      </c>
      <c r="W323">
        <v>3.1203715479932725E-4</v>
      </c>
      <c r="X323">
        <v>1.2706824345514178E-3</v>
      </c>
      <c r="Y323">
        <v>41</v>
      </c>
      <c r="Z323">
        <v>0.11071949452161789</v>
      </c>
      <c r="AA323">
        <v>1</v>
      </c>
    </row>
    <row r="324" spans="1:27" x14ac:dyDescent="0.25">
      <c r="A324" t="s">
        <v>22</v>
      </c>
      <c r="B324" t="s">
        <v>72</v>
      </c>
      <c r="C324" t="s">
        <v>82</v>
      </c>
      <c r="D324">
        <v>11</v>
      </c>
      <c r="E324">
        <v>7</v>
      </c>
      <c r="F324">
        <v>39</v>
      </c>
      <c r="G324">
        <v>39</v>
      </c>
      <c r="H324">
        <v>15.848246574401855</v>
      </c>
      <c r="I324">
        <v>15.934849919911358</v>
      </c>
      <c r="J324">
        <v>-8.6603589355945587E-2</v>
      </c>
      <c r="K324">
        <v>70.911079406738281</v>
      </c>
      <c r="L324">
        <v>-0.1493334174156189</v>
      </c>
      <c r="M324">
        <v>-0.11227212101221085</v>
      </c>
      <c r="N324">
        <v>-8.6603589355945587E-2</v>
      </c>
      <c r="O324">
        <v>-6.093505397439003E-2</v>
      </c>
      <c r="P324">
        <v>-2.3873766884207726E-2</v>
      </c>
      <c r="Q324">
        <v>0.40636530518531799</v>
      </c>
      <c r="R324">
        <v>0.40858590602874756</v>
      </c>
      <c r="S324">
        <v>-2.2206048015505075E-3</v>
      </c>
      <c r="T324">
        <v>-3.8290619850158691E-3</v>
      </c>
      <c r="U324">
        <v>-2.8787723276764154E-3</v>
      </c>
      <c r="V324">
        <v>-2.2206048015505075E-3</v>
      </c>
      <c r="W324">
        <v>-1.5624372754245996E-3</v>
      </c>
      <c r="X324">
        <v>-6.121478509157896E-4</v>
      </c>
      <c r="Y324">
        <v>41</v>
      </c>
      <c r="Z324">
        <v>0.11071949452161789</v>
      </c>
      <c r="AA324">
        <v>1</v>
      </c>
    </row>
    <row r="325" spans="1:27" x14ac:dyDescent="0.25">
      <c r="A325" t="s">
        <v>22</v>
      </c>
      <c r="B325" t="s">
        <v>72</v>
      </c>
      <c r="C325" t="s">
        <v>82</v>
      </c>
      <c r="D325">
        <v>12</v>
      </c>
      <c r="E325">
        <v>7</v>
      </c>
      <c r="F325">
        <v>39</v>
      </c>
      <c r="G325">
        <v>39</v>
      </c>
      <c r="H325">
        <v>16.231590270996094</v>
      </c>
      <c r="I325">
        <v>16.349742720063659</v>
      </c>
      <c r="J325">
        <v>-0.11815226823091507</v>
      </c>
      <c r="K325">
        <v>73.290969848632812</v>
      </c>
      <c r="L325">
        <v>-0.18091991543769836</v>
      </c>
      <c r="M325">
        <v>-0.14383627474308014</v>
      </c>
      <c r="N325">
        <v>-0.11815226823091507</v>
      </c>
      <c r="O325">
        <v>-9.2468254268169403E-2</v>
      </c>
      <c r="P325">
        <v>-5.5384624749422073E-2</v>
      </c>
      <c r="Q325">
        <v>0.4161946177482605</v>
      </c>
      <c r="R325">
        <v>0.41922417283058167</v>
      </c>
      <c r="S325">
        <v>-3.0295453034341335E-3</v>
      </c>
      <c r="T325">
        <v>-4.6389722265303135E-3</v>
      </c>
      <c r="U325">
        <v>-3.6881095729768276E-3</v>
      </c>
      <c r="V325">
        <v>-3.0295453034341335E-3</v>
      </c>
      <c r="W325">
        <v>-2.3709808010607958E-3</v>
      </c>
      <c r="X325">
        <v>-1.4201186131685972E-3</v>
      </c>
      <c r="Y325">
        <v>41</v>
      </c>
      <c r="Z325">
        <v>0.11071949452161789</v>
      </c>
      <c r="AA325">
        <v>1</v>
      </c>
    </row>
    <row r="326" spans="1:27" x14ac:dyDescent="0.25">
      <c r="A326" t="s">
        <v>22</v>
      </c>
      <c r="B326" t="s">
        <v>72</v>
      </c>
      <c r="C326" t="s">
        <v>82</v>
      </c>
      <c r="D326">
        <v>13</v>
      </c>
      <c r="E326">
        <v>7</v>
      </c>
      <c r="F326">
        <v>39</v>
      </c>
      <c r="G326">
        <v>39</v>
      </c>
      <c r="H326">
        <v>15.657804489135742</v>
      </c>
      <c r="I326">
        <v>15.752649686008226</v>
      </c>
      <c r="J326">
        <v>-9.4845525920391083E-2</v>
      </c>
      <c r="K326">
        <v>75.298660278320313</v>
      </c>
      <c r="L326">
        <v>-0.15758045017719269</v>
      </c>
      <c r="M326">
        <v>-0.12051615118980408</v>
      </c>
      <c r="N326">
        <v>-9.4845525920391083E-2</v>
      </c>
      <c r="O326">
        <v>-6.9174900650978088E-2</v>
      </c>
      <c r="P326">
        <v>-3.2110601663589478E-2</v>
      </c>
      <c r="Q326">
        <v>0.40148216485977173</v>
      </c>
      <c r="R326">
        <v>0.40391409397125244</v>
      </c>
      <c r="S326">
        <v>-2.4319365620613098E-3</v>
      </c>
      <c r="T326">
        <v>-4.0405243635177612E-3</v>
      </c>
      <c r="U326">
        <v>-3.0901576392352581E-3</v>
      </c>
      <c r="V326">
        <v>-2.4319365620613098E-3</v>
      </c>
      <c r="W326">
        <v>-1.7737153684720397E-3</v>
      </c>
      <c r="X326">
        <v>-8.233487606048584E-4</v>
      </c>
      <c r="Y326">
        <v>41</v>
      </c>
      <c r="Z326">
        <v>0.11071949452161789</v>
      </c>
      <c r="AA326">
        <v>1</v>
      </c>
    </row>
    <row r="327" spans="1:27" x14ac:dyDescent="0.25">
      <c r="A327" t="s">
        <v>22</v>
      </c>
      <c r="B327" t="s">
        <v>72</v>
      </c>
      <c r="C327" t="s">
        <v>82</v>
      </c>
      <c r="D327">
        <v>14</v>
      </c>
      <c r="E327">
        <v>7</v>
      </c>
      <c r="F327">
        <v>39</v>
      </c>
      <c r="G327">
        <v>39</v>
      </c>
      <c r="H327">
        <v>16.16429328918457</v>
      </c>
      <c r="I327">
        <v>16.108890129893553</v>
      </c>
      <c r="J327">
        <v>5.5402979254722595E-2</v>
      </c>
      <c r="K327">
        <v>78.055671691894531</v>
      </c>
      <c r="L327">
        <v>-7.6949251815676689E-3</v>
      </c>
      <c r="M327">
        <v>2.9583828523755074E-2</v>
      </c>
      <c r="N327">
        <v>5.5402979254722595E-2</v>
      </c>
      <c r="O327">
        <v>8.1222131848335266E-2</v>
      </c>
      <c r="P327">
        <v>0.11850088089704514</v>
      </c>
      <c r="Q327">
        <v>0.41446906328201294</v>
      </c>
      <c r="R327">
        <v>0.41304847598075867</v>
      </c>
      <c r="S327">
        <v>1.4205891638994217E-3</v>
      </c>
      <c r="T327">
        <v>-1.9730578060261905E-4</v>
      </c>
      <c r="U327">
        <v>7.5855973409488797E-4</v>
      </c>
      <c r="V327">
        <v>1.4205891638994217E-3</v>
      </c>
      <c r="W327">
        <v>2.0826186519116163E-3</v>
      </c>
      <c r="X327">
        <v>3.0384841375052929E-3</v>
      </c>
      <c r="Y327">
        <v>41</v>
      </c>
      <c r="Z327">
        <v>0.11071949452161789</v>
      </c>
      <c r="AA327">
        <v>1</v>
      </c>
    </row>
    <row r="328" spans="1:27" x14ac:dyDescent="0.25">
      <c r="A328" t="s">
        <v>22</v>
      </c>
      <c r="B328" t="s">
        <v>72</v>
      </c>
      <c r="C328" t="s">
        <v>82</v>
      </c>
      <c r="D328">
        <v>15</v>
      </c>
      <c r="E328">
        <v>7</v>
      </c>
      <c r="F328">
        <v>39</v>
      </c>
      <c r="G328">
        <v>39</v>
      </c>
      <c r="H328">
        <v>15.93726921081543</v>
      </c>
      <c r="I328">
        <v>15.917992056551157</v>
      </c>
      <c r="J328">
        <v>1.9276680424809456E-2</v>
      </c>
      <c r="K328">
        <v>79.658271789550781</v>
      </c>
      <c r="L328">
        <v>-4.4159606099128723E-2</v>
      </c>
      <c r="M328">
        <v>-6.6809337586164474E-3</v>
      </c>
      <c r="N328">
        <v>1.9276680424809456E-2</v>
      </c>
      <c r="O328">
        <v>4.5234296470880508E-2</v>
      </c>
      <c r="P328">
        <v>8.2712970674037933E-2</v>
      </c>
      <c r="Q328">
        <v>0.40864792466163635</v>
      </c>
      <c r="R328">
        <v>0.40815365314483643</v>
      </c>
      <c r="S328">
        <v>4.942738451063633E-4</v>
      </c>
      <c r="T328">
        <v>-1.1322975624352694E-3</v>
      </c>
      <c r="U328">
        <v>-1.7130599007941782E-4</v>
      </c>
      <c r="V328">
        <v>4.942738451063633E-4</v>
      </c>
      <c r="W328">
        <v>1.1598537676036358E-3</v>
      </c>
      <c r="X328">
        <v>2.1208454854786396E-3</v>
      </c>
      <c r="Y328">
        <v>41</v>
      </c>
      <c r="Z328">
        <v>0.11071949452161789</v>
      </c>
      <c r="AA328">
        <v>1</v>
      </c>
    </row>
    <row r="329" spans="1:27" x14ac:dyDescent="0.25">
      <c r="A329" t="s">
        <v>22</v>
      </c>
      <c r="B329" t="s">
        <v>72</v>
      </c>
      <c r="C329" t="s">
        <v>82</v>
      </c>
      <c r="D329">
        <v>16</v>
      </c>
      <c r="E329">
        <v>7</v>
      </c>
      <c r="F329">
        <v>39</v>
      </c>
      <c r="G329">
        <v>39</v>
      </c>
      <c r="H329">
        <v>15.791306495666504</v>
      </c>
      <c r="I329">
        <v>15.92000082526647</v>
      </c>
      <c r="J329">
        <v>-0.12869390845298767</v>
      </c>
      <c r="K329">
        <v>81.426826477050781</v>
      </c>
      <c r="L329">
        <v>-0.19125108420848846</v>
      </c>
      <c r="M329">
        <v>-0.1542917937040329</v>
      </c>
      <c r="N329">
        <v>-0.12869390845298767</v>
      </c>
      <c r="O329">
        <v>-0.10309601575136185</v>
      </c>
      <c r="P329">
        <v>-6.6136732697486877E-2</v>
      </c>
      <c r="Q329">
        <v>0.4049052894115448</v>
      </c>
      <c r="R329">
        <v>0.40820515155792236</v>
      </c>
      <c r="S329">
        <v>-3.2998437527567148E-3</v>
      </c>
      <c r="T329">
        <v>-4.9038738943636417E-3</v>
      </c>
      <c r="U329">
        <v>-3.956199623644352E-3</v>
      </c>
      <c r="V329">
        <v>-3.2998437527567148E-3</v>
      </c>
      <c r="W329">
        <v>-2.643487649038434E-3</v>
      </c>
      <c r="X329">
        <v>-1.6958136111497879E-3</v>
      </c>
      <c r="Y329">
        <v>41</v>
      </c>
      <c r="Z329">
        <v>0.11071949452161789</v>
      </c>
      <c r="AA329">
        <v>1</v>
      </c>
    </row>
    <row r="330" spans="1:27" x14ac:dyDescent="0.25">
      <c r="A330" t="s">
        <v>22</v>
      </c>
      <c r="B330" t="s">
        <v>72</v>
      </c>
      <c r="C330" t="s">
        <v>82</v>
      </c>
      <c r="D330">
        <v>17</v>
      </c>
      <c r="E330">
        <v>7</v>
      </c>
      <c r="F330">
        <v>39</v>
      </c>
      <c r="G330">
        <v>39</v>
      </c>
      <c r="H330">
        <v>15.362225532531738</v>
      </c>
      <c r="I330">
        <v>15.535168011381757</v>
      </c>
      <c r="J330">
        <v>-0.17294237017631531</v>
      </c>
      <c r="K330">
        <v>82.235458374023437</v>
      </c>
      <c r="L330">
        <v>-0.23544661700725555</v>
      </c>
      <c r="M330">
        <v>-0.19851860404014587</v>
      </c>
      <c r="N330">
        <v>-0.17294237017631531</v>
      </c>
      <c r="O330">
        <v>-0.14736613631248474</v>
      </c>
      <c r="P330">
        <v>-0.11043811589479446</v>
      </c>
      <c r="Q330">
        <v>0.3939032256603241</v>
      </c>
      <c r="R330">
        <v>0.39833763241767883</v>
      </c>
      <c r="S330">
        <v>-4.4344197958707809E-3</v>
      </c>
      <c r="T330">
        <v>-6.0370927676558495E-3</v>
      </c>
      <c r="U330">
        <v>-5.0902208313345909E-3</v>
      </c>
      <c r="V330">
        <v>-4.4344197958707809E-3</v>
      </c>
      <c r="W330">
        <v>-3.7786189932376146E-3</v>
      </c>
      <c r="X330">
        <v>-2.8317465912550688E-3</v>
      </c>
      <c r="Y330">
        <v>41</v>
      </c>
      <c r="Z330">
        <v>0.11071949452161789</v>
      </c>
      <c r="AA330">
        <v>1</v>
      </c>
    </row>
    <row r="331" spans="1:27" x14ac:dyDescent="0.25">
      <c r="A331" t="s">
        <v>22</v>
      </c>
      <c r="B331" t="s">
        <v>72</v>
      </c>
      <c r="C331" t="s">
        <v>82</v>
      </c>
      <c r="D331">
        <v>18</v>
      </c>
      <c r="E331">
        <v>7</v>
      </c>
      <c r="F331">
        <v>39</v>
      </c>
      <c r="G331">
        <v>39</v>
      </c>
      <c r="H331">
        <v>14.102584838867188</v>
      </c>
      <c r="I331">
        <v>14.113038922834676</v>
      </c>
      <c r="J331">
        <v>-1.0454029776155949E-2</v>
      </c>
      <c r="K331">
        <v>81.565048217773438</v>
      </c>
      <c r="L331">
        <v>-7.3138676583766937E-2</v>
      </c>
      <c r="M331">
        <v>-3.6104079335927963E-2</v>
      </c>
      <c r="N331">
        <v>-1.0454029776155949E-2</v>
      </c>
      <c r="O331">
        <v>1.5196018852293491E-2</v>
      </c>
      <c r="P331">
        <v>5.2230615168809891E-2</v>
      </c>
      <c r="Q331">
        <v>0.36160475015640259</v>
      </c>
      <c r="R331">
        <v>0.36187279224395752</v>
      </c>
      <c r="S331">
        <v>-2.6805204106494784E-4</v>
      </c>
      <c r="T331">
        <v>-1.8753507174551487E-3</v>
      </c>
      <c r="U331">
        <v>-9.2574564041569829E-4</v>
      </c>
      <c r="V331">
        <v>-2.6805204106494784E-4</v>
      </c>
      <c r="W331">
        <v>3.8964150007814169E-4</v>
      </c>
      <c r="X331">
        <v>1.3392465189099312E-3</v>
      </c>
      <c r="Y331">
        <v>41</v>
      </c>
      <c r="Z331">
        <v>0.11071949452161789</v>
      </c>
      <c r="AA331">
        <v>1</v>
      </c>
    </row>
    <row r="332" spans="1:27" x14ac:dyDescent="0.25">
      <c r="A332" t="s">
        <v>22</v>
      </c>
      <c r="B332" t="s">
        <v>72</v>
      </c>
      <c r="C332" t="s">
        <v>82</v>
      </c>
      <c r="D332">
        <v>19</v>
      </c>
      <c r="E332">
        <v>7</v>
      </c>
      <c r="F332">
        <v>39</v>
      </c>
      <c r="G332">
        <v>39</v>
      </c>
      <c r="H332">
        <v>12.425145149230957</v>
      </c>
      <c r="I332">
        <v>12.392282180837356</v>
      </c>
      <c r="J332">
        <v>3.2862849533557892E-2</v>
      </c>
      <c r="K332">
        <v>79.223564147949219</v>
      </c>
      <c r="L332">
        <v>-3.0184147879481316E-2</v>
      </c>
      <c r="M332">
        <v>7.0645292289555073E-3</v>
      </c>
      <c r="N332">
        <v>3.2862849533557892E-2</v>
      </c>
      <c r="O332">
        <v>5.8661170303821564E-2</v>
      </c>
      <c r="P332">
        <v>9.5909848809242249E-2</v>
      </c>
      <c r="Q332">
        <v>0.31859347224235535</v>
      </c>
      <c r="R332">
        <v>0.31775081157684326</v>
      </c>
      <c r="S332">
        <v>8.4263714961707592E-4</v>
      </c>
      <c r="T332">
        <v>-7.7395251719281077E-4</v>
      </c>
      <c r="U332">
        <v>1.8114177510142326E-4</v>
      </c>
      <c r="V332">
        <v>8.4263714961707592E-4</v>
      </c>
      <c r="W332">
        <v>1.5041325241327286E-3</v>
      </c>
      <c r="X332">
        <v>2.4592268746346235E-3</v>
      </c>
      <c r="Y332">
        <v>41</v>
      </c>
      <c r="Z332">
        <v>0.11071949452161789</v>
      </c>
      <c r="AA332">
        <v>1</v>
      </c>
    </row>
    <row r="333" spans="1:27" x14ac:dyDescent="0.25">
      <c r="A333" t="s">
        <v>22</v>
      </c>
      <c r="B333" t="s">
        <v>72</v>
      </c>
      <c r="C333" t="s">
        <v>82</v>
      </c>
      <c r="D333">
        <v>20</v>
      </c>
      <c r="E333">
        <v>7</v>
      </c>
      <c r="F333">
        <v>39</v>
      </c>
      <c r="G333">
        <v>39</v>
      </c>
      <c r="H333">
        <v>10.963337898254395</v>
      </c>
      <c r="I333">
        <v>10.928608665009961</v>
      </c>
      <c r="J333">
        <v>3.4729558974504471E-2</v>
      </c>
      <c r="K333">
        <v>74.25177001953125</v>
      </c>
      <c r="L333">
        <v>-2.8245367109775543E-2</v>
      </c>
      <c r="M333">
        <v>8.9607294648885727E-3</v>
      </c>
      <c r="N333">
        <v>3.4729558974504471E-2</v>
      </c>
      <c r="O333">
        <v>6.0498390346765518E-2</v>
      </c>
      <c r="P333">
        <v>9.7704485058784485E-2</v>
      </c>
      <c r="Q333">
        <v>0.28111124038696289</v>
      </c>
      <c r="R333">
        <v>0.28022074699401855</v>
      </c>
      <c r="S333">
        <v>8.9050148380920291E-4</v>
      </c>
      <c r="T333">
        <v>-7.2424020618200302E-4</v>
      </c>
      <c r="U333">
        <v>2.2976229956839234E-4</v>
      </c>
      <c r="V333">
        <v>8.9050148380920291E-4</v>
      </c>
      <c r="W333">
        <v>1.5512407990172505E-3</v>
      </c>
      <c r="X333">
        <v>2.5052432902157307E-3</v>
      </c>
      <c r="Y333">
        <v>41</v>
      </c>
      <c r="Z333">
        <v>0.11071949452161789</v>
      </c>
      <c r="AA333">
        <v>1</v>
      </c>
    </row>
    <row r="334" spans="1:27" x14ac:dyDescent="0.25">
      <c r="A334" t="s">
        <v>22</v>
      </c>
      <c r="B334" t="s">
        <v>72</v>
      </c>
      <c r="C334" t="s">
        <v>82</v>
      </c>
      <c r="D334">
        <v>21</v>
      </c>
      <c r="E334">
        <v>7</v>
      </c>
      <c r="F334">
        <v>39</v>
      </c>
      <c r="G334">
        <v>39</v>
      </c>
      <c r="H334">
        <v>10.512883186340332</v>
      </c>
      <c r="I334">
        <v>10.476451109396294</v>
      </c>
      <c r="J334">
        <v>3.6432448774576187E-2</v>
      </c>
      <c r="K334">
        <v>69.584495544433594</v>
      </c>
      <c r="L334">
        <v>-2.6087043806910515E-2</v>
      </c>
      <c r="M334">
        <v>1.084997970610857E-2</v>
      </c>
      <c r="N334">
        <v>3.6432448774576187E-2</v>
      </c>
      <c r="O334">
        <v>6.2014918774366379E-2</v>
      </c>
      <c r="P334">
        <v>9.8951943218708038E-2</v>
      </c>
      <c r="Q334">
        <v>0.26956111192703247</v>
      </c>
      <c r="R334">
        <v>0.26862695813179016</v>
      </c>
      <c r="S334">
        <v>9.3416537856683135E-4</v>
      </c>
      <c r="T334">
        <v>-6.6889857407659292E-4</v>
      </c>
      <c r="U334">
        <v>2.7820462128147483E-4</v>
      </c>
      <c r="V334">
        <v>9.3416537856683135E-4</v>
      </c>
      <c r="W334">
        <v>1.590126077644527E-3</v>
      </c>
      <c r="X334">
        <v>2.5372293312102556E-3</v>
      </c>
      <c r="Y334">
        <v>41</v>
      </c>
      <c r="Z334">
        <v>0.11071949452161789</v>
      </c>
      <c r="AA334">
        <v>1</v>
      </c>
    </row>
    <row r="335" spans="1:27" x14ac:dyDescent="0.25">
      <c r="A335" t="s">
        <v>22</v>
      </c>
      <c r="B335" t="s">
        <v>72</v>
      </c>
      <c r="C335" t="s">
        <v>82</v>
      </c>
      <c r="D335">
        <v>22</v>
      </c>
      <c r="E335">
        <v>7</v>
      </c>
      <c r="F335">
        <v>39</v>
      </c>
      <c r="G335">
        <v>39</v>
      </c>
      <c r="H335">
        <v>10.201739311218262</v>
      </c>
      <c r="I335">
        <v>10.209300511749461</v>
      </c>
      <c r="J335">
        <v>-7.5613898225128651E-3</v>
      </c>
      <c r="K335">
        <v>65.768783569335938</v>
      </c>
      <c r="L335">
        <v>-7.0555225014686584E-2</v>
      </c>
      <c r="M335">
        <v>-3.3337954431772232E-2</v>
      </c>
      <c r="N335">
        <v>-7.5613898225128651E-3</v>
      </c>
      <c r="O335">
        <v>1.8215175718069077E-2</v>
      </c>
      <c r="P335">
        <v>5.543244257569313E-2</v>
      </c>
      <c r="Q335">
        <v>0.26158306002616882</v>
      </c>
      <c r="R335">
        <v>0.26177692413330078</v>
      </c>
      <c r="S335">
        <v>-1.9388178770896047E-4</v>
      </c>
      <c r="T335">
        <v>-1.8091083038598299E-3</v>
      </c>
      <c r="U335">
        <v>-8.548193727619946E-4</v>
      </c>
      <c r="V335">
        <v>-1.9388178770896047E-4</v>
      </c>
      <c r="W335">
        <v>4.6705579734407365E-4</v>
      </c>
      <c r="X335">
        <v>1.4213446993380785E-3</v>
      </c>
      <c r="Y335">
        <v>41</v>
      </c>
      <c r="Z335">
        <v>0.11071949452161789</v>
      </c>
      <c r="AA335">
        <v>1</v>
      </c>
    </row>
    <row r="336" spans="1:27" x14ac:dyDescent="0.25">
      <c r="A336" t="s">
        <v>22</v>
      </c>
      <c r="B336" t="s">
        <v>72</v>
      </c>
      <c r="C336" t="s">
        <v>82</v>
      </c>
      <c r="D336">
        <v>23</v>
      </c>
      <c r="E336">
        <v>7</v>
      </c>
      <c r="F336">
        <v>39</v>
      </c>
      <c r="G336">
        <v>39</v>
      </c>
      <c r="H336">
        <v>9.7234230041503906</v>
      </c>
      <c r="I336">
        <v>9.7153663875069469</v>
      </c>
      <c r="J336">
        <v>8.0563798546791077E-3</v>
      </c>
      <c r="K336">
        <v>63.302280426025391</v>
      </c>
      <c r="L336">
        <v>-5.5188030004501343E-2</v>
      </c>
      <c r="M336">
        <v>-1.7822720110416412E-2</v>
      </c>
      <c r="N336">
        <v>8.0563798546791077E-3</v>
      </c>
      <c r="O336">
        <v>3.3935479819774628E-2</v>
      </c>
      <c r="P336">
        <v>7.1300789713859558E-2</v>
      </c>
      <c r="Q336">
        <v>0.24931854009628296</v>
      </c>
      <c r="R336">
        <v>0.24911196529865265</v>
      </c>
      <c r="S336">
        <v>2.0657383720390499E-4</v>
      </c>
      <c r="T336">
        <v>-1.4150777133181691E-3</v>
      </c>
      <c r="U336">
        <v>-4.5699282782152295E-4</v>
      </c>
      <c r="V336">
        <v>2.0657383720390499E-4</v>
      </c>
      <c r="W336">
        <v>8.7014050222933292E-4</v>
      </c>
      <c r="X336">
        <v>1.8282253295183182E-3</v>
      </c>
      <c r="Y336">
        <v>41</v>
      </c>
      <c r="Z336">
        <v>0.11071949452161789</v>
      </c>
      <c r="AA336">
        <v>1</v>
      </c>
    </row>
    <row r="337" spans="1:27" x14ac:dyDescent="0.25">
      <c r="A337" t="s">
        <v>22</v>
      </c>
      <c r="B337" t="s">
        <v>72</v>
      </c>
      <c r="C337" t="s">
        <v>82</v>
      </c>
      <c r="D337">
        <v>24</v>
      </c>
      <c r="E337">
        <v>7</v>
      </c>
      <c r="F337">
        <v>39</v>
      </c>
      <c r="G337">
        <v>39</v>
      </c>
      <c r="H337">
        <v>9.4141902923583984</v>
      </c>
      <c r="I337">
        <v>9.3936746201943606</v>
      </c>
      <c r="J337">
        <v>2.0515929907560349E-2</v>
      </c>
      <c r="K337">
        <v>61.648200988769531</v>
      </c>
      <c r="L337">
        <v>-4.2284019291400909E-2</v>
      </c>
      <c r="M337">
        <v>-5.1813004538416862E-3</v>
      </c>
      <c r="N337">
        <v>2.0515929907560349E-2</v>
      </c>
      <c r="O337">
        <v>4.6213161200284958E-2</v>
      </c>
      <c r="P337">
        <v>8.3315879106521606E-2</v>
      </c>
      <c r="Q337">
        <v>0.24138949811458588</v>
      </c>
      <c r="R337">
        <v>0.24086345732212067</v>
      </c>
      <c r="S337">
        <v>5.2604946540668607E-4</v>
      </c>
      <c r="T337">
        <v>-1.0842055780813098E-3</v>
      </c>
      <c r="U337">
        <v>-1.3285386376082897E-4</v>
      </c>
      <c r="V337">
        <v>5.2604946540668607E-4</v>
      </c>
      <c r="W337">
        <v>1.1849527945742011E-3</v>
      </c>
      <c r="X337">
        <v>2.1363045088946819E-3</v>
      </c>
      <c r="Y337">
        <v>41</v>
      </c>
      <c r="Z337">
        <v>0.11071949452161789</v>
      </c>
      <c r="AA337">
        <v>1</v>
      </c>
    </row>
    <row r="338" spans="1:27" x14ac:dyDescent="0.25">
      <c r="A338" t="s">
        <v>22</v>
      </c>
      <c r="B338" t="s">
        <v>72</v>
      </c>
      <c r="C338" t="s">
        <v>83</v>
      </c>
      <c r="D338">
        <v>1</v>
      </c>
      <c r="E338">
        <v>8</v>
      </c>
      <c r="F338">
        <v>39</v>
      </c>
      <c r="G338">
        <v>39</v>
      </c>
      <c r="H338">
        <v>8.7476997375488281</v>
      </c>
      <c r="I338">
        <v>8.7822687544394284</v>
      </c>
      <c r="J338">
        <v>-3.4569051116704941E-2</v>
      </c>
      <c r="K338">
        <v>61.061180114746094</v>
      </c>
      <c r="L338">
        <v>-8.8749147951602936E-2</v>
      </c>
      <c r="M338">
        <v>-5.6739106774330139E-2</v>
      </c>
      <c r="N338">
        <v>-3.4569051116704941E-2</v>
      </c>
      <c r="O338">
        <v>-1.2398993596434593E-2</v>
      </c>
      <c r="P338">
        <v>1.9611047580838203E-2</v>
      </c>
      <c r="Q338">
        <v>0.22429999709129333</v>
      </c>
      <c r="R338">
        <v>0.22518637776374817</v>
      </c>
      <c r="S338">
        <v>-8.863859111443162E-4</v>
      </c>
      <c r="T338">
        <v>-2.2756191901862621E-3</v>
      </c>
      <c r="U338">
        <v>-1.4548489125445485E-3</v>
      </c>
      <c r="V338">
        <v>-8.863859111443162E-4</v>
      </c>
      <c r="W338">
        <v>-3.1792290974408388E-4</v>
      </c>
      <c r="X338">
        <v>5.0284736789762974E-4</v>
      </c>
      <c r="Y338">
        <v>41</v>
      </c>
      <c r="Z338">
        <v>0.11071949452161789</v>
      </c>
      <c r="AA338">
        <v>1</v>
      </c>
    </row>
    <row r="339" spans="1:27" x14ac:dyDescent="0.25">
      <c r="A339" t="s">
        <v>22</v>
      </c>
      <c r="B339" t="s">
        <v>72</v>
      </c>
      <c r="C339" t="s">
        <v>83</v>
      </c>
      <c r="D339">
        <v>2</v>
      </c>
      <c r="E339">
        <v>8</v>
      </c>
      <c r="F339">
        <v>39</v>
      </c>
      <c r="G339">
        <v>39</v>
      </c>
      <c r="H339">
        <v>8.4645566940307617</v>
      </c>
      <c r="I339">
        <v>8.480681695509702</v>
      </c>
      <c r="J339">
        <v>-1.6124770045280457E-2</v>
      </c>
      <c r="K339">
        <v>60.383514404296875</v>
      </c>
      <c r="L339">
        <v>-7.0419169962406158E-2</v>
      </c>
      <c r="M339">
        <v>-3.8341596722602844E-2</v>
      </c>
      <c r="N339">
        <v>-1.6124770045280457E-2</v>
      </c>
      <c r="O339">
        <v>6.0920570977032185E-3</v>
      </c>
      <c r="P339">
        <v>3.8169626146554947E-2</v>
      </c>
      <c r="Q339">
        <v>0.21703991293907166</v>
      </c>
      <c r="R339">
        <v>0.21745337545871735</v>
      </c>
      <c r="S339">
        <v>-4.1345565114170313E-4</v>
      </c>
      <c r="T339">
        <v>-1.8056196859106421E-3</v>
      </c>
      <c r="U339">
        <v>-9.831178467720747E-4</v>
      </c>
      <c r="V339">
        <v>-4.1345565114170313E-4</v>
      </c>
      <c r="W339">
        <v>1.5620658814441413E-4</v>
      </c>
      <c r="X339">
        <v>9.7870838362723589E-4</v>
      </c>
      <c r="Y339">
        <v>41</v>
      </c>
      <c r="Z339">
        <v>0.11071949452161789</v>
      </c>
      <c r="AA339">
        <v>1</v>
      </c>
    </row>
    <row r="340" spans="1:27" x14ac:dyDescent="0.25">
      <c r="A340" t="s">
        <v>22</v>
      </c>
      <c r="B340" t="s">
        <v>72</v>
      </c>
      <c r="C340" t="s">
        <v>83</v>
      </c>
      <c r="D340">
        <v>3</v>
      </c>
      <c r="E340">
        <v>8</v>
      </c>
      <c r="F340">
        <v>39</v>
      </c>
      <c r="G340">
        <v>39</v>
      </c>
      <c r="H340">
        <v>8.2979459762573242</v>
      </c>
      <c r="I340">
        <v>8.3006906635127962</v>
      </c>
      <c r="J340">
        <v>-2.744689816609025E-3</v>
      </c>
      <c r="K340">
        <v>59.991531372070313</v>
      </c>
      <c r="L340">
        <v>-5.692756175994873E-2</v>
      </c>
      <c r="M340">
        <v>-2.4915881454944611E-2</v>
      </c>
      <c r="N340">
        <v>-2.744689816609025E-3</v>
      </c>
      <c r="O340">
        <v>1.9426502287387848E-2</v>
      </c>
      <c r="P340">
        <v>5.1438182592391968E-2</v>
      </c>
      <c r="Q340">
        <v>0.2127678394317627</v>
      </c>
      <c r="R340">
        <v>0.21283821761608124</v>
      </c>
      <c r="S340">
        <v>-7.0376663643401116E-5</v>
      </c>
      <c r="T340">
        <v>-1.4596810797229409E-3</v>
      </c>
      <c r="U340">
        <v>-6.3886877615004778E-4</v>
      </c>
      <c r="V340">
        <v>-7.0376663643401116E-5</v>
      </c>
      <c r="W340">
        <v>4.9811543431133032E-4</v>
      </c>
      <c r="X340">
        <v>1.3189277378842235E-3</v>
      </c>
      <c r="Y340">
        <v>41</v>
      </c>
      <c r="Z340">
        <v>0.11071949452161789</v>
      </c>
      <c r="AA340">
        <v>1</v>
      </c>
    </row>
    <row r="341" spans="1:27" x14ac:dyDescent="0.25">
      <c r="A341" t="s">
        <v>22</v>
      </c>
      <c r="B341" t="s">
        <v>72</v>
      </c>
      <c r="C341" t="s">
        <v>83</v>
      </c>
      <c r="D341">
        <v>4</v>
      </c>
      <c r="E341">
        <v>8</v>
      </c>
      <c r="F341">
        <v>39</v>
      </c>
      <c r="G341">
        <v>39</v>
      </c>
      <c r="H341">
        <v>8.743565559387207</v>
      </c>
      <c r="I341">
        <v>8.7508847515564412</v>
      </c>
      <c r="J341">
        <v>-7.3195397853851318E-3</v>
      </c>
      <c r="K341">
        <v>59.476776123046875</v>
      </c>
      <c r="L341">
        <v>-6.1530992388725281E-2</v>
      </c>
      <c r="M341">
        <v>-2.9502425342798233E-2</v>
      </c>
      <c r="N341">
        <v>-7.3195397853851318E-3</v>
      </c>
      <c r="O341">
        <v>1.4863346703350544E-2</v>
      </c>
      <c r="P341">
        <v>4.6891912817955017E-2</v>
      </c>
      <c r="Q341">
        <v>0.2241939902305603</v>
      </c>
      <c r="R341">
        <v>0.22438165545463562</v>
      </c>
      <c r="S341">
        <v>-1.8768050358630717E-4</v>
      </c>
      <c r="T341">
        <v>-1.5777177177369595E-3</v>
      </c>
      <c r="U341">
        <v>-7.5647246558219194E-4</v>
      </c>
      <c r="V341">
        <v>-1.8768050358630717E-4</v>
      </c>
      <c r="W341">
        <v>3.8111145840957761E-4</v>
      </c>
      <c r="X341">
        <v>1.202356768772006E-3</v>
      </c>
      <c r="Y341">
        <v>41</v>
      </c>
      <c r="Z341">
        <v>0.11071949452161789</v>
      </c>
      <c r="AA341">
        <v>1</v>
      </c>
    </row>
    <row r="342" spans="1:27" x14ac:dyDescent="0.25">
      <c r="A342" t="s">
        <v>22</v>
      </c>
      <c r="B342" t="s">
        <v>72</v>
      </c>
      <c r="C342" t="s">
        <v>83</v>
      </c>
      <c r="D342">
        <v>5</v>
      </c>
      <c r="E342">
        <v>8</v>
      </c>
      <c r="F342">
        <v>39</v>
      </c>
      <c r="G342">
        <v>39</v>
      </c>
      <c r="H342">
        <v>9.1380758285522461</v>
      </c>
      <c r="I342">
        <v>9.128072785679251</v>
      </c>
      <c r="J342">
        <v>1.0002849623560905E-2</v>
      </c>
      <c r="K342">
        <v>58.639991760253906</v>
      </c>
      <c r="L342">
        <v>-4.3929237872362137E-2</v>
      </c>
      <c r="M342">
        <v>-1.2065723538398743E-2</v>
      </c>
      <c r="N342">
        <v>1.0002849623560905E-2</v>
      </c>
      <c r="O342">
        <v>3.2071422785520554E-2</v>
      </c>
      <c r="P342">
        <v>6.3934937119483948E-2</v>
      </c>
      <c r="Q342">
        <v>0.23430964350700378</v>
      </c>
      <c r="R342">
        <v>0.23405314981937408</v>
      </c>
      <c r="S342">
        <v>2.5648332666605711E-4</v>
      </c>
      <c r="T342">
        <v>-1.1263907654210925E-3</v>
      </c>
      <c r="U342">
        <v>-3.093775303568691E-4</v>
      </c>
      <c r="V342">
        <v>2.5648332666605711E-4</v>
      </c>
      <c r="W342">
        <v>8.2234415458515286E-4</v>
      </c>
      <c r="X342">
        <v>1.6393574187532067E-3</v>
      </c>
      <c r="Y342">
        <v>41</v>
      </c>
      <c r="Z342">
        <v>0.11071949452161789</v>
      </c>
      <c r="AA342">
        <v>1</v>
      </c>
    </row>
    <row r="343" spans="1:27" x14ac:dyDescent="0.25">
      <c r="A343" t="s">
        <v>22</v>
      </c>
      <c r="B343" t="s">
        <v>72</v>
      </c>
      <c r="C343" t="s">
        <v>83</v>
      </c>
      <c r="D343">
        <v>6</v>
      </c>
      <c r="E343">
        <v>8</v>
      </c>
      <c r="F343">
        <v>39</v>
      </c>
      <c r="G343">
        <v>39</v>
      </c>
      <c r="H343">
        <v>10.228721618652344</v>
      </c>
      <c r="I343">
        <v>10.228732788469642</v>
      </c>
      <c r="J343">
        <v>-1.1230033123865724E-5</v>
      </c>
      <c r="K343">
        <v>57.999210357666016</v>
      </c>
      <c r="L343">
        <v>-5.4130684584379196E-2</v>
      </c>
      <c r="M343">
        <v>-2.2156471386551857E-2</v>
      </c>
      <c r="N343">
        <v>-1.1230033123865724E-5</v>
      </c>
      <c r="O343">
        <v>2.213401161134243E-2</v>
      </c>
      <c r="P343">
        <v>5.4108224809169769E-2</v>
      </c>
      <c r="Q343">
        <v>0.26227492094039917</v>
      </c>
      <c r="R343">
        <v>0.26227518916130066</v>
      </c>
      <c r="S343">
        <v>-2.8794957529498788E-7</v>
      </c>
      <c r="T343">
        <v>-1.3879662146791816E-3</v>
      </c>
      <c r="U343">
        <v>-5.6811462854966521E-4</v>
      </c>
      <c r="V343">
        <v>-2.8794957529498788E-7</v>
      </c>
      <c r="W343">
        <v>5.6753878016024828E-4</v>
      </c>
      <c r="X343">
        <v>1.3873904244974256E-3</v>
      </c>
      <c r="Y343">
        <v>41</v>
      </c>
      <c r="Z343">
        <v>0.11071949452161789</v>
      </c>
      <c r="AA343">
        <v>1</v>
      </c>
    </row>
    <row r="344" spans="1:27" x14ac:dyDescent="0.25">
      <c r="A344" t="s">
        <v>22</v>
      </c>
      <c r="B344" t="s">
        <v>72</v>
      </c>
      <c r="C344" t="s">
        <v>83</v>
      </c>
      <c r="D344">
        <v>7</v>
      </c>
      <c r="E344">
        <v>8</v>
      </c>
      <c r="F344">
        <v>39</v>
      </c>
      <c r="G344">
        <v>39</v>
      </c>
      <c r="H344">
        <v>11.122821807861328</v>
      </c>
      <c r="I344">
        <v>11.115653732791543</v>
      </c>
      <c r="J344">
        <v>7.1680904366075993E-3</v>
      </c>
      <c r="K344">
        <v>57.904880523681641</v>
      </c>
      <c r="L344">
        <v>-4.7543387860059738E-2</v>
      </c>
      <c r="M344">
        <v>-1.5219402499496937E-2</v>
      </c>
      <c r="N344">
        <v>7.1680904366075993E-3</v>
      </c>
      <c r="O344">
        <v>2.9555583372712135E-2</v>
      </c>
      <c r="P344">
        <v>6.1879567801952362E-2</v>
      </c>
      <c r="Q344">
        <v>0.2852005660533905</v>
      </c>
      <c r="R344">
        <v>0.28501677513122559</v>
      </c>
      <c r="S344">
        <v>1.8379719404038042E-4</v>
      </c>
      <c r="T344">
        <v>-1.2190612033009529E-3</v>
      </c>
      <c r="U344">
        <v>-3.9024109719321132E-4</v>
      </c>
      <c r="V344">
        <v>1.8379719404038042E-4</v>
      </c>
      <c r="W344">
        <v>7.578354561701417E-4</v>
      </c>
      <c r="X344">
        <v>1.5866556204855442E-3</v>
      </c>
      <c r="Y344">
        <v>41</v>
      </c>
      <c r="Z344">
        <v>0.11071949452161789</v>
      </c>
      <c r="AA344">
        <v>1</v>
      </c>
    </row>
    <row r="345" spans="1:27" x14ac:dyDescent="0.25">
      <c r="A345" t="s">
        <v>22</v>
      </c>
      <c r="B345" t="s">
        <v>72</v>
      </c>
      <c r="C345" t="s">
        <v>83</v>
      </c>
      <c r="D345">
        <v>8</v>
      </c>
      <c r="E345">
        <v>8</v>
      </c>
      <c r="F345">
        <v>39</v>
      </c>
      <c r="G345">
        <v>39</v>
      </c>
      <c r="H345">
        <v>12.443617820739746</v>
      </c>
      <c r="I345">
        <v>12.423789093270898</v>
      </c>
      <c r="J345">
        <v>1.9828680902719498E-2</v>
      </c>
      <c r="K345">
        <v>59.494987487792969</v>
      </c>
      <c r="L345">
        <v>-3.4348659217357635E-2</v>
      </c>
      <c r="M345">
        <v>-2.3402473889291286E-3</v>
      </c>
      <c r="N345">
        <v>1.9828680902719498E-2</v>
      </c>
      <c r="O345">
        <v>4.1997607797384262E-2</v>
      </c>
      <c r="P345">
        <v>7.4006021022796631E-2</v>
      </c>
      <c r="Q345">
        <v>0.31906712055206299</v>
      </c>
      <c r="R345">
        <v>0.31855869293212891</v>
      </c>
      <c r="S345">
        <v>5.0842773634940386E-4</v>
      </c>
      <c r="T345">
        <v>-8.8073487859219313E-4</v>
      </c>
      <c r="U345">
        <v>-6.0006343119312078E-5</v>
      </c>
      <c r="V345">
        <v>5.0842773634940386E-4</v>
      </c>
      <c r="W345">
        <v>1.0768617503345013E-3</v>
      </c>
      <c r="X345">
        <v>1.897590234875679E-3</v>
      </c>
      <c r="Y345">
        <v>41</v>
      </c>
      <c r="Z345">
        <v>0.11071949452161789</v>
      </c>
      <c r="AA345">
        <v>1</v>
      </c>
    </row>
    <row r="346" spans="1:27" x14ac:dyDescent="0.25">
      <c r="A346" t="s">
        <v>22</v>
      </c>
      <c r="B346" t="s">
        <v>72</v>
      </c>
      <c r="C346" t="s">
        <v>83</v>
      </c>
      <c r="D346">
        <v>9</v>
      </c>
      <c r="E346">
        <v>8</v>
      </c>
      <c r="F346">
        <v>39</v>
      </c>
      <c r="G346">
        <v>39</v>
      </c>
      <c r="H346">
        <v>13.62083911895752</v>
      </c>
      <c r="I346">
        <v>13.628682380222017</v>
      </c>
      <c r="J346">
        <v>-7.8431395813822746E-3</v>
      </c>
      <c r="K346">
        <v>62.536018371582031</v>
      </c>
      <c r="L346">
        <v>-6.264912337064743E-2</v>
      </c>
      <c r="M346">
        <v>-3.0269304290413857E-2</v>
      </c>
      <c r="N346">
        <v>-7.8431395813822746E-3</v>
      </c>
      <c r="O346">
        <v>1.4583025127649307E-2</v>
      </c>
      <c r="P346">
        <v>4.696284607052803E-2</v>
      </c>
      <c r="Q346">
        <v>0.34925228357315063</v>
      </c>
      <c r="R346">
        <v>0.3494533896446228</v>
      </c>
      <c r="S346">
        <v>-2.0110614423174411E-4</v>
      </c>
      <c r="T346">
        <v>-1.606387784704566E-3</v>
      </c>
      <c r="U346">
        <v>-7.7613600296899676E-4</v>
      </c>
      <c r="V346">
        <v>-2.0110614423174411E-4</v>
      </c>
      <c r="W346">
        <v>3.7392371450550854E-4</v>
      </c>
      <c r="X346">
        <v>1.2041755253449082E-3</v>
      </c>
      <c r="Y346">
        <v>41</v>
      </c>
      <c r="Z346">
        <v>0.11071949452161789</v>
      </c>
      <c r="AA346">
        <v>1</v>
      </c>
    </row>
    <row r="347" spans="1:27" x14ac:dyDescent="0.25">
      <c r="A347" t="s">
        <v>22</v>
      </c>
      <c r="B347" t="s">
        <v>72</v>
      </c>
      <c r="C347" t="s">
        <v>83</v>
      </c>
      <c r="D347">
        <v>10</v>
      </c>
      <c r="E347">
        <v>8</v>
      </c>
      <c r="F347">
        <v>39</v>
      </c>
      <c r="G347">
        <v>39</v>
      </c>
      <c r="H347">
        <v>14.497633934020996</v>
      </c>
      <c r="I347">
        <v>14.480694489713642</v>
      </c>
      <c r="J347">
        <v>1.6939589753746986E-2</v>
      </c>
      <c r="K347">
        <v>66.321876525878906</v>
      </c>
      <c r="L347">
        <v>-3.7550151348114014E-2</v>
      </c>
      <c r="M347">
        <v>-5.3571704775094986E-3</v>
      </c>
      <c r="N347">
        <v>1.6939589753746986E-2</v>
      </c>
      <c r="O347">
        <v>3.9236351847648621E-2</v>
      </c>
      <c r="P347">
        <v>7.1429334580898285E-2</v>
      </c>
      <c r="Q347">
        <v>0.37173420190811157</v>
      </c>
      <c r="R347">
        <v>0.3712998628616333</v>
      </c>
      <c r="S347">
        <v>4.3434844701550901E-4</v>
      </c>
      <c r="T347">
        <v>-9.6282438607886434E-4</v>
      </c>
      <c r="U347">
        <v>-1.3736334221903235E-4</v>
      </c>
      <c r="V347">
        <v>4.3434844701550901E-4</v>
      </c>
      <c r="W347">
        <v>1.0060602799057961E-3</v>
      </c>
      <c r="X347">
        <v>1.8315213965252042E-3</v>
      </c>
      <c r="Y347">
        <v>41</v>
      </c>
      <c r="Z347">
        <v>0.11071949452161789</v>
      </c>
      <c r="AA347">
        <v>1</v>
      </c>
    </row>
    <row r="348" spans="1:27" x14ac:dyDescent="0.25">
      <c r="A348" t="s">
        <v>22</v>
      </c>
      <c r="B348" t="s">
        <v>72</v>
      </c>
      <c r="C348" t="s">
        <v>83</v>
      </c>
      <c r="D348">
        <v>11</v>
      </c>
      <c r="E348">
        <v>8</v>
      </c>
      <c r="F348">
        <v>39</v>
      </c>
      <c r="G348">
        <v>39</v>
      </c>
      <c r="H348">
        <v>15.211628913879395</v>
      </c>
      <c r="I348">
        <v>15.155143886106089</v>
      </c>
      <c r="J348">
        <v>5.6484747678041458E-2</v>
      </c>
      <c r="K348">
        <v>70.004318237304688</v>
      </c>
      <c r="L348">
        <v>1.0523024247959256E-3</v>
      </c>
      <c r="M348">
        <v>3.3802241086959839E-2</v>
      </c>
      <c r="N348">
        <v>5.6484747678041458E-2</v>
      </c>
      <c r="O348">
        <v>7.9167254269123077E-2</v>
      </c>
      <c r="P348">
        <v>0.11191719025373459</v>
      </c>
      <c r="Q348">
        <v>0.3900417685508728</v>
      </c>
      <c r="R348">
        <v>0.38859343528747559</v>
      </c>
      <c r="S348">
        <v>1.4483268605545163E-3</v>
      </c>
      <c r="T348">
        <v>2.6982113922713324E-5</v>
      </c>
      <c r="U348">
        <v>8.6672411998733878E-4</v>
      </c>
      <c r="V348">
        <v>1.4483268605545163E-3</v>
      </c>
      <c r="W348">
        <v>2.0299295429140329E-3</v>
      </c>
      <c r="X348">
        <v>2.869671443477273E-3</v>
      </c>
      <c r="Y348">
        <v>41</v>
      </c>
      <c r="Z348">
        <v>0.11071949452161789</v>
      </c>
      <c r="AA348">
        <v>1</v>
      </c>
    </row>
    <row r="349" spans="1:27" x14ac:dyDescent="0.25">
      <c r="A349" t="s">
        <v>22</v>
      </c>
      <c r="B349" t="s">
        <v>72</v>
      </c>
      <c r="C349" t="s">
        <v>83</v>
      </c>
      <c r="D349">
        <v>12</v>
      </c>
      <c r="E349">
        <v>8</v>
      </c>
      <c r="F349">
        <v>39</v>
      </c>
      <c r="G349">
        <v>39</v>
      </c>
      <c r="H349">
        <v>15.706287384033203</v>
      </c>
      <c r="I349">
        <v>15.731160322844516</v>
      </c>
      <c r="J349">
        <v>-2.487320639193058E-2</v>
      </c>
      <c r="K349">
        <v>73.330093383789063</v>
      </c>
      <c r="L349">
        <v>-7.9798132181167603E-2</v>
      </c>
      <c r="M349">
        <v>-4.7348041087388992E-2</v>
      </c>
      <c r="N349">
        <v>-2.487320639193058E-2</v>
      </c>
      <c r="O349">
        <v>-2.3983705323189497E-3</v>
      </c>
      <c r="P349">
        <v>3.0051723122596741E-2</v>
      </c>
      <c r="Q349">
        <v>0.40272530913352966</v>
      </c>
      <c r="R349">
        <v>0.40336307883262634</v>
      </c>
      <c r="S349">
        <v>-6.3777453033253551E-4</v>
      </c>
      <c r="T349">
        <v>-2.0461059175431728E-3</v>
      </c>
      <c r="U349">
        <v>-1.2140523176640272E-3</v>
      </c>
      <c r="V349">
        <v>-6.3777453033253551E-4</v>
      </c>
      <c r="W349">
        <v>-6.1496677517425269E-5</v>
      </c>
      <c r="X349">
        <v>7.7055703150108457E-4</v>
      </c>
      <c r="Y349">
        <v>41</v>
      </c>
      <c r="Z349">
        <v>0.11071949452161789</v>
      </c>
      <c r="AA349">
        <v>1</v>
      </c>
    </row>
    <row r="350" spans="1:27" x14ac:dyDescent="0.25">
      <c r="A350" t="s">
        <v>22</v>
      </c>
      <c r="B350" t="s">
        <v>72</v>
      </c>
      <c r="C350" t="s">
        <v>83</v>
      </c>
      <c r="D350">
        <v>13</v>
      </c>
      <c r="E350">
        <v>8</v>
      </c>
      <c r="F350">
        <v>39</v>
      </c>
      <c r="G350">
        <v>39</v>
      </c>
      <c r="H350">
        <v>15.540826797485352</v>
      </c>
      <c r="I350">
        <v>15.561941960986587</v>
      </c>
      <c r="J350">
        <v>-2.1114908158779144E-2</v>
      </c>
      <c r="K350">
        <v>76.489212036132813</v>
      </c>
      <c r="L350">
        <v>-7.6452478766441345E-2</v>
      </c>
      <c r="M350">
        <v>-4.3758593499660492E-2</v>
      </c>
      <c r="N350">
        <v>-2.1114908158779144E-2</v>
      </c>
      <c r="O350">
        <v>1.5287763671949506E-3</v>
      </c>
      <c r="P350">
        <v>3.4222658723592758E-2</v>
      </c>
      <c r="Q350">
        <v>0.39848273992538452</v>
      </c>
      <c r="R350">
        <v>0.39902415871620178</v>
      </c>
      <c r="S350">
        <v>-5.4140790598466992E-4</v>
      </c>
      <c r="T350">
        <v>-1.9603199325501919E-3</v>
      </c>
      <c r="U350">
        <v>-1.1220151791349053E-3</v>
      </c>
      <c r="V350">
        <v>-5.4140790598466992E-4</v>
      </c>
      <c r="W350">
        <v>3.919939263141714E-5</v>
      </c>
      <c r="X350">
        <v>8.7750406237319112E-4</v>
      </c>
      <c r="Y350">
        <v>41</v>
      </c>
      <c r="Z350">
        <v>0.11071949452161789</v>
      </c>
      <c r="AA350">
        <v>1</v>
      </c>
    </row>
    <row r="351" spans="1:27" x14ac:dyDescent="0.25">
      <c r="A351" t="s">
        <v>22</v>
      </c>
      <c r="B351" t="s">
        <v>72</v>
      </c>
      <c r="C351" t="s">
        <v>83</v>
      </c>
      <c r="D351">
        <v>14</v>
      </c>
      <c r="E351">
        <v>8</v>
      </c>
      <c r="F351">
        <v>39</v>
      </c>
      <c r="G351">
        <v>39</v>
      </c>
      <c r="H351">
        <v>15.752532958984375</v>
      </c>
      <c r="I351">
        <v>15.675318702764343</v>
      </c>
      <c r="J351">
        <v>7.7214516699314117E-2</v>
      </c>
      <c r="K351">
        <v>79.554939270019531</v>
      </c>
      <c r="L351">
        <v>2.3013820871710777E-2</v>
      </c>
      <c r="M351">
        <v>5.50360307097435E-2</v>
      </c>
      <c r="N351">
        <v>7.7214516699314117E-2</v>
      </c>
      <c r="O351">
        <v>9.9393002688884735E-2</v>
      </c>
      <c r="P351">
        <v>0.13141521811485291</v>
      </c>
      <c r="Q351">
        <v>0.40391111373901367</v>
      </c>
      <c r="R351">
        <v>0.40193125605583191</v>
      </c>
      <c r="S351">
        <v>1.9798593129962683E-3</v>
      </c>
      <c r="T351">
        <v>5.9009797405451536E-4</v>
      </c>
      <c r="U351">
        <v>1.4111802447587252E-3</v>
      </c>
      <c r="V351">
        <v>1.9798593129962683E-3</v>
      </c>
      <c r="W351">
        <v>2.548538614064455E-3</v>
      </c>
      <c r="X351">
        <v>3.3696210011839867E-3</v>
      </c>
      <c r="Y351">
        <v>41</v>
      </c>
      <c r="Z351">
        <v>0.11071949452161789</v>
      </c>
      <c r="AA351">
        <v>1</v>
      </c>
    </row>
    <row r="352" spans="1:27" x14ac:dyDescent="0.25">
      <c r="A352" t="s">
        <v>22</v>
      </c>
      <c r="B352" t="s">
        <v>72</v>
      </c>
      <c r="C352" t="s">
        <v>83</v>
      </c>
      <c r="D352">
        <v>15</v>
      </c>
      <c r="E352">
        <v>8</v>
      </c>
      <c r="F352">
        <v>39</v>
      </c>
      <c r="G352">
        <v>39</v>
      </c>
      <c r="H352">
        <v>15.947771072387695</v>
      </c>
      <c r="I352">
        <v>15.852070584136527</v>
      </c>
      <c r="J352">
        <v>9.570012241601944E-2</v>
      </c>
      <c r="K352">
        <v>82.060646057128906</v>
      </c>
      <c r="L352">
        <v>4.1503489017486572E-2</v>
      </c>
      <c r="M352">
        <v>7.3523297905921936E-2</v>
      </c>
      <c r="N352">
        <v>9.570012241601944E-2</v>
      </c>
      <c r="O352">
        <v>0.11787694692611694</v>
      </c>
      <c r="P352">
        <v>0.14989675581455231</v>
      </c>
      <c r="Q352">
        <v>0.40891721844673157</v>
      </c>
      <c r="R352">
        <v>0.40646335482597351</v>
      </c>
      <c r="S352">
        <v>2.4538491852581501E-3</v>
      </c>
      <c r="T352">
        <v>1.0641920380294323E-3</v>
      </c>
      <c r="U352">
        <v>1.8852127250283957E-3</v>
      </c>
      <c r="V352">
        <v>2.4538491852581501E-3</v>
      </c>
      <c r="W352">
        <v>3.0224858783185482E-3</v>
      </c>
      <c r="X352">
        <v>3.8435065653175116E-3</v>
      </c>
      <c r="Y352">
        <v>41</v>
      </c>
      <c r="Z352">
        <v>0.11071949452161789</v>
      </c>
      <c r="AA352">
        <v>1</v>
      </c>
    </row>
    <row r="353" spans="1:27" x14ac:dyDescent="0.25">
      <c r="A353" t="s">
        <v>22</v>
      </c>
      <c r="B353" t="s">
        <v>72</v>
      </c>
      <c r="C353" t="s">
        <v>83</v>
      </c>
      <c r="D353">
        <v>16</v>
      </c>
      <c r="E353">
        <v>8</v>
      </c>
      <c r="F353">
        <v>39</v>
      </c>
      <c r="G353">
        <v>39</v>
      </c>
      <c r="H353">
        <v>15.958815574645996</v>
      </c>
      <c r="I353">
        <v>15.832743474224117</v>
      </c>
      <c r="J353">
        <v>0.12607197463512421</v>
      </c>
      <c r="K353">
        <v>83.142333984375</v>
      </c>
      <c r="L353">
        <v>7.1613281965255737E-2</v>
      </c>
      <c r="M353">
        <v>0.10378792136907578</v>
      </c>
      <c r="N353">
        <v>0.12607197463512421</v>
      </c>
      <c r="O353">
        <v>0.14835603535175323</v>
      </c>
      <c r="P353">
        <v>0.18053066730499268</v>
      </c>
      <c r="Q353">
        <v>0.40920040011405945</v>
      </c>
      <c r="R353">
        <v>0.40596777200698853</v>
      </c>
      <c r="S353">
        <v>3.2326148357242346E-3</v>
      </c>
      <c r="T353">
        <v>1.8362379632890224E-3</v>
      </c>
      <c r="U353">
        <v>2.6612286455929279E-3</v>
      </c>
      <c r="V353">
        <v>3.2326148357242346E-3</v>
      </c>
      <c r="W353">
        <v>3.8040007930248976E-3</v>
      </c>
      <c r="X353">
        <v>4.6289912424981594E-3</v>
      </c>
      <c r="Y353">
        <v>41</v>
      </c>
      <c r="Z353">
        <v>0.11071949452161789</v>
      </c>
      <c r="AA353">
        <v>1</v>
      </c>
    </row>
    <row r="354" spans="1:27" x14ac:dyDescent="0.25">
      <c r="A354" t="s">
        <v>22</v>
      </c>
      <c r="B354" t="s">
        <v>72</v>
      </c>
      <c r="C354" t="s">
        <v>83</v>
      </c>
      <c r="D354">
        <v>17</v>
      </c>
      <c r="E354">
        <v>8</v>
      </c>
      <c r="F354">
        <v>39</v>
      </c>
      <c r="G354">
        <v>39</v>
      </c>
      <c r="H354">
        <v>15.041029930114746</v>
      </c>
      <c r="I354">
        <v>14.999497569791856</v>
      </c>
      <c r="J354">
        <v>4.1532456874847412E-2</v>
      </c>
      <c r="K354">
        <v>80.9805908203125</v>
      </c>
      <c r="L354">
        <v>-1.2807022780179977E-2</v>
      </c>
      <c r="M354">
        <v>1.9297182559967041E-2</v>
      </c>
      <c r="N354">
        <v>4.1532456874847412E-2</v>
      </c>
      <c r="O354">
        <v>6.3767731189727783E-2</v>
      </c>
      <c r="P354">
        <v>9.5871932804584503E-2</v>
      </c>
      <c r="Q354">
        <v>0.38566744327545166</v>
      </c>
      <c r="R354">
        <v>0.38460248708724976</v>
      </c>
      <c r="S354">
        <v>1.0649347677826881E-3</v>
      </c>
      <c r="T354">
        <v>-3.2838521292433143E-4</v>
      </c>
      <c r="U354">
        <v>4.9479957669973373E-4</v>
      </c>
      <c r="V354">
        <v>1.0649347677826881E-3</v>
      </c>
      <c r="W354">
        <v>1.6350700752809644E-3</v>
      </c>
      <c r="X354">
        <v>2.458254573866725E-3</v>
      </c>
      <c r="Y354">
        <v>41</v>
      </c>
      <c r="Z354">
        <v>0.11071949452161789</v>
      </c>
      <c r="AA354">
        <v>1</v>
      </c>
    </row>
    <row r="355" spans="1:27" x14ac:dyDescent="0.25">
      <c r="A355" t="s">
        <v>22</v>
      </c>
      <c r="B355" t="s">
        <v>72</v>
      </c>
      <c r="C355" t="s">
        <v>83</v>
      </c>
      <c r="D355">
        <v>18</v>
      </c>
      <c r="E355">
        <v>8</v>
      </c>
      <c r="F355">
        <v>39</v>
      </c>
      <c r="G355">
        <v>39</v>
      </c>
      <c r="H355">
        <v>13.67890739440918</v>
      </c>
      <c r="I355">
        <v>13.60637053118262</v>
      </c>
      <c r="J355">
        <v>7.253699004650116E-2</v>
      </c>
      <c r="K355">
        <v>79.668289184570313</v>
      </c>
      <c r="L355">
        <v>1.8135404214262962E-2</v>
      </c>
      <c r="M355">
        <v>5.0276301801204681E-2</v>
      </c>
      <c r="N355">
        <v>7.253699004650116E-2</v>
      </c>
      <c r="O355">
        <v>9.4797678291797638E-2</v>
      </c>
      <c r="P355">
        <v>0.1269385814666748</v>
      </c>
      <c r="Q355">
        <v>0.35074120759963989</v>
      </c>
      <c r="R355">
        <v>0.3488813042640686</v>
      </c>
      <c r="S355">
        <v>1.8599227769300342E-3</v>
      </c>
      <c r="T355">
        <v>4.6501035103574395E-4</v>
      </c>
      <c r="U355">
        <v>1.2891358928754926E-3</v>
      </c>
      <c r="V355">
        <v>1.8599227769300342E-3</v>
      </c>
      <c r="W355">
        <v>2.4307097773998976E-3</v>
      </c>
      <c r="X355">
        <v>3.2548354938626289E-3</v>
      </c>
      <c r="Y355">
        <v>41</v>
      </c>
      <c r="Z355">
        <v>0.11071949452161789</v>
      </c>
      <c r="AA355">
        <v>1</v>
      </c>
    </row>
    <row r="356" spans="1:27" x14ac:dyDescent="0.25">
      <c r="A356" t="s">
        <v>22</v>
      </c>
      <c r="B356" t="s">
        <v>72</v>
      </c>
      <c r="C356" t="s">
        <v>83</v>
      </c>
      <c r="D356">
        <v>19</v>
      </c>
      <c r="E356">
        <v>8</v>
      </c>
      <c r="F356">
        <v>39</v>
      </c>
      <c r="G356">
        <v>39</v>
      </c>
      <c r="H356">
        <v>11.761502265930176</v>
      </c>
      <c r="I356">
        <v>11.701492604799569</v>
      </c>
      <c r="J356">
        <v>6.0009460896253586E-2</v>
      </c>
      <c r="K356">
        <v>76.21148681640625</v>
      </c>
      <c r="L356">
        <v>5.9281531721353531E-3</v>
      </c>
      <c r="M356">
        <v>3.7879828363656998E-2</v>
      </c>
      <c r="N356">
        <v>6.0009460896253586E-2</v>
      </c>
      <c r="O356">
        <v>8.2139097154140472E-2</v>
      </c>
      <c r="P356">
        <v>0.11409077048301697</v>
      </c>
      <c r="Q356">
        <v>0.30157697200775146</v>
      </c>
      <c r="R356">
        <v>0.30003827810287476</v>
      </c>
      <c r="S356">
        <v>1.5387041494250298E-3</v>
      </c>
      <c r="T356">
        <v>1.5200392226688564E-4</v>
      </c>
      <c r="U356">
        <v>9.7127765184268355E-4</v>
      </c>
      <c r="V356">
        <v>1.5387041494250298E-3</v>
      </c>
      <c r="W356">
        <v>2.106130588799715E-3</v>
      </c>
      <c r="X356">
        <v>2.9254043474793434E-3</v>
      </c>
      <c r="Y356">
        <v>41</v>
      </c>
      <c r="Z356">
        <v>0.11071949452161789</v>
      </c>
      <c r="AA356">
        <v>1</v>
      </c>
    </row>
    <row r="357" spans="1:27" x14ac:dyDescent="0.25">
      <c r="A357" t="s">
        <v>22</v>
      </c>
      <c r="B357" t="s">
        <v>72</v>
      </c>
      <c r="C357" t="s">
        <v>83</v>
      </c>
      <c r="D357">
        <v>20</v>
      </c>
      <c r="E357">
        <v>8</v>
      </c>
      <c r="F357">
        <v>39</v>
      </c>
      <c r="G357">
        <v>39</v>
      </c>
      <c r="H357">
        <v>10.638874053955078</v>
      </c>
      <c r="I357">
        <v>10.649912531371228</v>
      </c>
      <c r="J357">
        <v>-1.1038413271307945E-2</v>
      </c>
      <c r="K357">
        <v>71.794242858886719</v>
      </c>
      <c r="L357">
        <v>-6.5124019980430603E-2</v>
      </c>
      <c r="M357">
        <v>-3.3169806003570557E-2</v>
      </c>
      <c r="N357">
        <v>-1.1038413271307945E-2</v>
      </c>
      <c r="O357">
        <v>1.1092977598309517E-2</v>
      </c>
      <c r="P357">
        <v>4.3047189712524414E-2</v>
      </c>
      <c r="Q357">
        <v>0.27279165387153625</v>
      </c>
      <c r="R357">
        <v>0.2730746865272522</v>
      </c>
      <c r="S357">
        <v>-2.8303623548708856E-4</v>
      </c>
      <c r="T357">
        <v>-1.6698467079550028E-3</v>
      </c>
      <c r="U357">
        <v>-8.5050787311047316E-4</v>
      </c>
      <c r="V357">
        <v>-2.8303623548708856E-4</v>
      </c>
      <c r="W357">
        <v>2.8443531482480466E-4</v>
      </c>
      <c r="X357">
        <v>1.1037740623578429E-3</v>
      </c>
      <c r="Y357">
        <v>41</v>
      </c>
      <c r="Z357">
        <v>0.11071949452161789</v>
      </c>
      <c r="AA357">
        <v>1</v>
      </c>
    </row>
    <row r="358" spans="1:27" x14ac:dyDescent="0.25">
      <c r="A358" t="s">
        <v>22</v>
      </c>
      <c r="B358" t="s">
        <v>72</v>
      </c>
      <c r="C358" t="s">
        <v>83</v>
      </c>
      <c r="D358">
        <v>21</v>
      </c>
      <c r="E358">
        <v>8</v>
      </c>
      <c r="F358">
        <v>39</v>
      </c>
      <c r="G358">
        <v>39</v>
      </c>
      <c r="H358">
        <v>10.279215812683105</v>
      </c>
      <c r="I358">
        <v>10.19307175220456</v>
      </c>
      <c r="J358">
        <v>8.6144134402275085E-2</v>
      </c>
      <c r="K358">
        <v>67.948966979980469</v>
      </c>
      <c r="L358">
        <v>3.1530246138572693E-2</v>
      </c>
      <c r="M358">
        <v>6.3796572387218475E-2</v>
      </c>
      <c r="N358">
        <v>8.6144134402275085E-2</v>
      </c>
      <c r="O358">
        <v>0.1084916964173317</v>
      </c>
      <c r="P358">
        <v>0.14075802266597748</v>
      </c>
      <c r="Q358">
        <v>0.26356962323188782</v>
      </c>
      <c r="R358">
        <v>0.26136082410812378</v>
      </c>
      <c r="S358">
        <v>2.208824036642909E-3</v>
      </c>
      <c r="T358">
        <v>8.0846785567700863E-4</v>
      </c>
      <c r="U358">
        <v>1.6358095454052091E-3</v>
      </c>
      <c r="V358">
        <v>2.208824036642909E-3</v>
      </c>
      <c r="W358">
        <v>2.7818384114652872E-3</v>
      </c>
      <c r="X358">
        <v>3.6091799847781658E-3</v>
      </c>
      <c r="Y358">
        <v>41</v>
      </c>
      <c r="Z358">
        <v>0.11071949452161789</v>
      </c>
      <c r="AA358">
        <v>1</v>
      </c>
    </row>
    <row r="359" spans="1:27" x14ac:dyDescent="0.25">
      <c r="A359" t="s">
        <v>22</v>
      </c>
      <c r="B359" t="s">
        <v>72</v>
      </c>
      <c r="C359" t="s">
        <v>83</v>
      </c>
      <c r="D359">
        <v>22</v>
      </c>
      <c r="E359">
        <v>8</v>
      </c>
      <c r="F359">
        <v>39</v>
      </c>
      <c r="G359">
        <v>39</v>
      </c>
      <c r="H359">
        <v>10.014057159423828</v>
      </c>
      <c r="I359">
        <v>9.9949127020081505</v>
      </c>
      <c r="J359">
        <v>1.9144929945468903E-2</v>
      </c>
      <c r="K359">
        <v>65.959213256835938</v>
      </c>
      <c r="L359">
        <v>-3.4951727837324142E-2</v>
      </c>
      <c r="M359">
        <v>-2.9909834265708923E-3</v>
      </c>
      <c r="N359">
        <v>1.9144929945468903E-2</v>
      </c>
      <c r="O359">
        <v>4.1280843317508698E-2</v>
      </c>
      <c r="P359">
        <v>7.3241584002971649E-2</v>
      </c>
      <c r="Q359">
        <v>0.25677070021629333</v>
      </c>
      <c r="R359">
        <v>0.25627982616424561</v>
      </c>
      <c r="S359">
        <v>4.9089564708992839E-4</v>
      </c>
      <c r="T359">
        <v>-8.9619815116748214E-4</v>
      </c>
      <c r="U359">
        <v>-7.669188198633492E-5</v>
      </c>
      <c r="V359">
        <v>4.9089564708992839E-4</v>
      </c>
      <c r="W359">
        <v>1.0584831470623612E-3</v>
      </c>
      <c r="X359">
        <v>1.877989387139678E-3</v>
      </c>
      <c r="Y359">
        <v>41</v>
      </c>
      <c r="Z359">
        <v>0.11071949452161789</v>
      </c>
      <c r="AA359">
        <v>1</v>
      </c>
    </row>
    <row r="360" spans="1:27" x14ac:dyDescent="0.25">
      <c r="A360" t="s">
        <v>22</v>
      </c>
      <c r="B360" t="s">
        <v>72</v>
      </c>
      <c r="C360" t="s">
        <v>83</v>
      </c>
      <c r="D360">
        <v>23</v>
      </c>
      <c r="E360">
        <v>8</v>
      </c>
      <c r="F360">
        <v>39</v>
      </c>
      <c r="G360">
        <v>39</v>
      </c>
      <c r="H360">
        <v>9.6527719497680664</v>
      </c>
      <c r="I360">
        <v>9.6807973178802058</v>
      </c>
      <c r="J360">
        <v>-2.8025170788168907E-2</v>
      </c>
      <c r="K360">
        <v>63.9749755859375</v>
      </c>
      <c r="L360">
        <v>-8.2247309386730194E-2</v>
      </c>
      <c r="M360">
        <v>-5.0212431699037552E-2</v>
      </c>
      <c r="N360">
        <v>-2.8025170788168907E-2</v>
      </c>
      <c r="O360">
        <v>-5.8379103429615498E-3</v>
      </c>
      <c r="P360">
        <v>2.6196969673037529E-2</v>
      </c>
      <c r="Q360">
        <v>0.24750697612762451</v>
      </c>
      <c r="R360">
        <v>0.24822556972503662</v>
      </c>
      <c r="S360">
        <v>-7.185941212810576E-4</v>
      </c>
      <c r="T360">
        <v>-2.1089054644107819E-3</v>
      </c>
      <c r="U360">
        <v>-1.2874982785433531E-3</v>
      </c>
      <c r="V360">
        <v>-7.185941212810576E-4</v>
      </c>
      <c r="W360">
        <v>-1.496900076745078E-4</v>
      </c>
      <c r="X360">
        <v>6.7171716364100575E-4</v>
      </c>
      <c r="Y360">
        <v>41</v>
      </c>
      <c r="Z360">
        <v>0.11071949452161789</v>
      </c>
      <c r="AA360">
        <v>1</v>
      </c>
    </row>
    <row r="361" spans="1:27" x14ac:dyDescent="0.25">
      <c r="A361" t="s">
        <v>22</v>
      </c>
      <c r="B361" t="s">
        <v>72</v>
      </c>
      <c r="C361" t="s">
        <v>83</v>
      </c>
      <c r="D361">
        <v>24</v>
      </c>
      <c r="E361">
        <v>8</v>
      </c>
      <c r="F361">
        <v>39</v>
      </c>
      <c r="G361">
        <v>39</v>
      </c>
      <c r="H361">
        <v>9.2898931503295898</v>
      </c>
      <c r="I361">
        <v>9.2995990993222222</v>
      </c>
      <c r="J361">
        <v>-9.7058499231934547E-3</v>
      </c>
      <c r="K361">
        <v>63.125270843505859</v>
      </c>
      <c r="L361">
        <v>-6.4330339431762695E-2</v>
      </c>
      <c r="M361">
        <v>-3.20577472448349E-2</v>
      </c>
      <c r="N361">
        <v>-9.7058499231934547E-3</v>
      </c>
      <c r="O361">
        <v>1.264604739844799E-2</v>
      </c>
      <c r="P361">
        <v>4.4918637722730637E-2</v>
      </c>
      <c r="Q361">
        <v>0.23820239305496216</v>
      </c>
      <c r="R361">
        <v>0.23845125734806061</v>
      </c>
      <c r="S361">
        <v>-2.4886796018108726E-4</v>
      </c>
      <c r="T361">
        <v>-1.6494959127157927E-3</v>
      </c>
      <c r="U361">
        <v>-8.2199351163581014E-4</v>
      </c>
      <c r="V361">
        <v>-2.4886796018108726E-4</v>
      </c>
      <c r="W361">
        <v>3.2425762037746608E-4</v>
      </c>
      <c r="X361">
        <v>1.1517599923536181E-3</v>
      </c>
      <c r="Y361">
        <v>41</v>
      </c>
      <c r="Z361">
        <v>0.11071949452161789</v>
      </c>
      <c r="AA361">
        <v>1</v>
      </c>
    </row>
    <row r="362" spans="1:27" x14ac:dyDescent="0.25">
      <c r="A362" t="s">
        <v>22</v>
      </c>
      <c r="B362" t="s">
        <v>72</v>
      </c>
      <c r="C362" t="s">
        <v>84</v>
      </c>
      <c r="D362">
        <v>1</v>
      </c>
      <c r="E362">
        <v>8</v>
      </c>
      <c r="F362">
        <v>39</v>
      </c>
      <c r="G362">
        <v>39</v>
      </c>
      <c r="H362">
        <v>8.8200445175170898</v>
      </c>
      <c r="I362">
        <v>8.8490403890609741</v>
      </c>
      <c r="J362">
        <v>-2.899567037820816E-2</v>
      </c>
      <c r="K362">
        <v>62.062923431396484</v>
      </c>
      <c r="L362">
        <v>-0.25448441505432129</v>
      </c>
      <c r="M362">
        <v>-0.12126383185386658</v>
      </c>
      <c r="N362">
        <v>-2.899567037820816E-2</v>
      </c>
      <c r="O362">
        <v>6.3272491097450256E-2</v>
      </c>
      <c r="P362">
        <v>0.19649307429790497</v>
      </c>
      <c r="Q362">
        <v>0.22615498304367065</v>
      </c>
      <c r="R362">
        <v>0.22689847648143768</v>
      </c>
      <c r="S362">
        <v>-7.434787112288177E-4</v>
      </c>
      <c r="T362">
        <v>-6.5252413041889668E-3</v>
      </c>
      <c r="U362">
        <v>-3.1093289144337177E-3</v>
      </c>
      <c r="V362">
        <v>-7.434787112288177E-4</v>
      </c>
      <c r="W362">
        <v>1.6223716083914042E-3</v>
      </c>
      <c r="X362">
        <v>5.0382837653160095E-3</v>
      </c>
      <c r="Y362">
        <v>41</v>
      </c>
      <c r="Z362">
        <v>0.11071949452161789</v>
      </c>
      <c r="AA362">
        <v>1</v>
      </c>
    </row>
    <row r="363" spans="1:27" x14ac:dyDescent="0.25">
      <c r="A363" t="s">
        <v>22</v>
      </c>
      <c r="B363" t="s">
        <v>72</v>
      </c>
      <c r="C363" t="s">
        <v>84</v>
      </c>
      <c r="D363">
        <v>2</v>
      </c>
      <c r="E363">
        <v>8</v>
      </c>
      <c r="F363">
        <v>39</v>
      </c>
      <c r="G363">
        <v>39</v>
      </c>
      <c r="H363">
        <v>8.4762916564941406</v>
      </c>
      <c r="I363">
        <v>8.5132165318354964</v>
      </c>
      <c r="J363">
        <v>-3.6925129592418671E-2</v>
      </c>
      <c r="K363">
        <v>61.294113159179688</v>
      </c>
      <c r="L363">
        <v>-0.26259002089500427</v>
      </c>
      <c r="M363">
        <v>-0.12926536798477173</v>
      </c>
      <c r="N363">
        <v>-3.6925129592418671E-2</v>
      </c>
      <c r="O363">
        <v>5.5415112525224686E-2</v>
      </c>
      <c r="P363">
        <v>0.18873976171016693</v>
      </c>
      <c r="Q363">
        <v>0.21734081208705902</v>
      </c>
      <c r="R363">
        <v>0.21828760206699371</v>
      </c>
      <c r="S363">
        <v>-9.4679818721488118E-4</v>
      </c>
      <c r="T363">
        <v>-6.7330775782465935E-3</v>
      </c>
      <c r="U363">
        <v>-3.3144967164844275E-3</v>
      </c>
      <c r="V363">
        <v>-9.4679818721488118E-4</v>
      </c>
      <c r="W363">
        <v>1.4209003420546651E-3</v>
      </c>
      <c r="X363">
        <v>4.8394808545708656E-3</v>
      </c>
      <c r="Y363">
        <v>41</v>
      </c>
      <c r="Z363">
        <v>0.11071949452161789</v>
      </c>
      <c r="AA363">
        <v>1</v>
      </c>
    </row>
    <row r="364" spans="1:27" x14ac:dyDescent="0.25">
      <c r="A364" t="s">
        <v>22</v>
      </c>
      <c r="B364" t="s">
        <v>72</v>
      </c>
      <c r="C364" t="s">
        <v>84</v>
      </c>
      <c r="D364">
        <v>3</v>
      </c>
      <c r="E364">
        <v>8</v>
      </c>
      <c r="F364">
        <v>39</v>
      </c>
      <c r="G364">
        <v>39</v>
      </c>
      <c r="H364">
        <v>8.3219938278198242</v>
      </c>
      <c r="I364">
        <v>8.2789234854280949</v>
      </c>
      <c r="J364">
        <v>4.307015985250473E-2</v>
      </c>
      <c r="K364">
        <v>60.801532745361328</v>
      </c>
      <c r="L364">
        <v>-0.18063795566558838</v>
      </c>
      <c r="M364">
        <v>-4.8469386994838715E-2</v>
      </c>
      <c r="N364">
        <v>4.307015985250473E-2</v>
      </c>
      <c r="O364">
        <v>0.13460969924926758</v>
      </c>
      <c r="P364">
        <v>0.26677826046943665</v>
      </c>
      <c r="Q364">
        <v>0.21338446438312531</v>
      </c>
      <c r="R364">
        <v>0.21228009462356567</v>
      </c>
      <c r="S364">
        <v>1.1043631238862872E-3</v>
      </c>
      <c r="T364">
        <v>-4.6317423693835735E-3</v>
      </c>
      <c r="U364">
        <v>-1.2428048066794872E-3</v>
      </c>
      <c r="V364">
        <v>1.1043631238862872E-3</v>
      </c>
      <c r="W364">
        <v>3.451530821621418E-3</v>
      </c>
      <c r="X364">
        <v>6.8404683843255043E-3</v>
      </c>
      <c r="Y364">
        <v>41</v>
      </c>
      <c r="Z364">
        <v>0.11071949452161789</v>
      </c>
      <c r="AA364">
        <v>1</v>
      </c>
    </row>
    <row r="365" spans="1:27" x14ac:dyDescent="0.25">
      <c r="A365" t="s">
        <v>22</v>
      </c>
      <c r="B365" t="s">
        <v>72</v>
      </c>
      <c r="C365" t="s">
        <v>84</v>
      </c>
      <c r="D365">
        <v>4</v>
      </c>
      <c r="E365">
        <v>8</v>
      </c>
      <c r="F365">
        <v>39</v>
      </c>
      <c r="G365">
        <v>39</v>
      </c>
      <c r="H365">
        <v>8.4656429290771484</v>
      </c>
      <c r="I365">
        <v>8.7352757839253172</v>
      </c>
      <c r="J365">
        <v>-0.26963293552398682</v>
      </c>
      <c r="K365">
        <v>61.187900543212891</v>
      </c>
      <c r="L365">
        <v>-0.4918464720249176</v>
      </c>
      <c r="M365">
        <v>-0.36056092381477356</v>
      </c>
      <c r="N365">
        <v>-0.26963293552398682</v>
      </c>
      <c r="O365">
        <v>-0.17870496213436127</v>
      </c>
      <c r="P365">
        <v>-4.741939902305603E-2</v>
      </c>
      <c r="Q365">
        <v>0.21706776320934296</v>
      </c>
      <c r="R365">
        <v>0.22398142516613007</v>
      </c>
      <c r="S365">
        <v>-6.9136652164161205E-3</v>
      </c>
      <c r="T365">
        <v>-1.2611447833478451E-2</v>
      </c>
      <c r="U365">
        <v>-9.2451516538858414E-3</v>
      </c>
      <c r="V365">
        <v>-6.9136652164161205E-3</v>
      </c>
      <c r="W365">
        <v>-4.5821783132851124E-3</v>
      </c>
      <c r="X365">
        <v>-1.2158820172771811E-3</v>
      </c>
      <c r="Y365">
        <v>41</v>
      </c>
      <c r="Z365">
        <v>0.11071949452161789</v>
      </c>
      <c r="AA365">
        <v>1</v>
      </c>
    </row>
    <row r="366" spans="1:27" x14ac:dyDescent="0.25">
      <c r="A366" t="s">
        <v>22</v>
      </c>
      <c r="B366" t="s">
        <v>72</v>
      </c>
      <c r="C366" t="s">
        <v>84</v>
      </c>
      <c r="D366">
        <v>5</v>
      </c>
      <c r="E366">
        <v>8</v>
      </c>
      <c r="F366">
        <v>39</v>
      </c>
      <c r="G366">
        <v>39</v>
      </c>
      <c r="H366">
        <v>8.8315153121948242</v>
      </c>
      <c r="I366">
        <v>9.1018975946790306</v>
      </c>
      <c r="J366">
        <v>-0.27038231492042542</v>
      </c>
      <c r="K366">
        <v>60.870506286621094</v>
      </c>
      <c r="L366">
        <v>-0.49264335632324219</v>
      </c>
      <c r="M366">
        <v>-0.36132973432540894</v>
      </c>
      <c r="N366">
        <v>-0.27038231492042542</v>
      </c>
      <c r="O366">
        <v>-0.17943491041660309</v>
      </c>
      <c r="P366">
        <v>-4.8121284693479538E-2</v>
      </c>
      <c r="Q366">
        <v>0.22644911706447601</v>
      </c>
      <c r="R366">
        <v>0.23338198661804199</v>
      </c>
      <c r="S366">
        <v>-6.9328797981142998E-3</v>
      </c>
      <c r="T366">
        <v>-1.2631881050765514E-2</v>
      </c>
      <c r="U366">
        <v>-9.2648649588227272E-3</v>
      </c>
      <c r="V366">
        <v>-6.9328797981142998E-3</v>
      </c>
      <c r="W366">
        <v>-4.6008951030671597E-3</v>
      </c>
      <c r="X366">
        <v>-1.2338791275396943E-3</v>
      </c>
      <c r="Y366">
        <v>41</v>
      </c>
      <c r="Z366">
        <v>0.11071949452161789</v>
      </c>
      <c r="AA366">
        <v>1</v>
      </c>
    </row>
    <row r="367" spans="1:27" x14ac:dyDescent="0.25">
      <c r="A367" t="s">
        <v>22</v>
      </c>
      <c r="B367" t="s">
        <v>72</v>
      </c>
      <c r="C367" t="s">
        <v>84</v>
      </c>
      <c r="D367">
        <v>6</v>
      </c>
      <c r="E367">
        <v>8</v>
      </c>
      <c r="F367">
        <v>39</v>
      </c>
      <c r="G367">
        <v>39</v>
      </c>
      <c r="H367">
        <v>10.498163223266602</v>
      </c>
      <c r="I367">
        <v>10.650017989333719</v>
      </c>
      <c r="J367">
        <v>-0.15185432136058807</v>
      </c>
      <c r="K367">
        <v>60.677051544189453</v>
      </c>
      <c r="L367">
        <v>-0.37368050217628479</v>
      </c>
      <c r="M367">
        <v>-0.24262379109859467</v>
      </c>
      <c r="N367">
        <v>-0.15185432136058807</v>
      </c>
      <c r="O367">
        <v>-6.1084847897291183E-2</v>
      </c>
      <c r="P367">
        <v>6.9971859455108643E-2</v>
      </c>
      <c r="Q367">
        <v>0.26918366551399231</v>
      </c>
      <c r="R367">
        <v>0.27307739853858948</v>
      </c>
      <c r="S367">
        <v>-3.8937006611377001E-3</v>
      </c>
      <c r="T367">
        <v>-9.5815509557723999E-3</v>
      </c>
      <c r="U367">
        <v>-6.2211230397224426E-3</v>
      </c>
      <c r="V367">
        <v>-3.8937006611377001E-3</v>
      </c>
      <c r="W367">
        <v>-1.5662781661376357E-3</v>
      </c>
      <c r="X367">
        <v>1.7941502155736089E-3</v>
      </c>
      <c r="Y367">
        <v>41</v>
      </c>
      <c r="Z367">
        <v>0.11071949452161789</v>
      </c>
      <c r="AA367">
        <v>1</v>
      </c>
    </row>
    <row r="368" spans="1:27" x14ac:dyDescent="0.25">
      <c r="A368" t="s">
        <v>22</v>
      </c>
      <c r="B368" t="s">
        <v>72</v>
      </c>
      <c r="C368" t="s">
        <v>84</v>
      </c>
      <c r="D368">
        <v>7</v>
      </c>
      <c r="E368">
        <v>8</v>
      </c>
      <c r="F368">
        <v>39</v>
      </c>
      <c r="G368">
        <v>39</v>
      </c>
      <c r="H368">
        <v>11.757291793823242</v>
      </c>
      <c r="I368">
        <v>11.653111862950027</v>
      </c>
      <c r="J368">
        <v>0.10418031364679337</v>
      </c>
      <c r="K368">
        <v>60.235595703125</v>
      </c>
      <c r="L368">
        <v>-0.11932617425918579</v>
      </c>
      <c r="M368">
        <v>1.2723268941044807E-2</v>
      </c>
      <c r="N368">
        <v>0.10418031364679337</v>
      </c>
      <c r="O368">
        <v>0.19563736021518707</v>
      </c>
      <c r="P368">
        <v>0.32768681645393372</v>
      </c>
      <c r="Q368">
        <v>0.30146902799606323</v>
      </c>
      <c r="R368">
        <v>0.29879772663116455</v>
      </c>
      <c r="S368">
        <v>2.6712901890277863E-3</v>
      </c>
      <c r="T368">
        <v>-3.0596454162150621E-3</v>
      </c>
      <c r="U368">
        <v>3.262376703787595E-4</v>
      </c>
      <c r="V368">
        <v>2.6712901890277863E-3</v>
      </c>
      <c r="W368">
        <v>5.0163427367806435E-3</v>
      </c>
      <c r="X368">
        <v>8.4022264927625656E-3</v>
      </c>
      <c r="Y368">
        <v>41</v>
      </c>
      <c r="Z368">
        <v>0.11071949452161789</v>
      </c>
      <c r="AA368">
        <v>1</v>
      </c>
    </row>
    <row r="369" spans="1:27" x14ac:dyDescent="0.25">
      <c r="A369" t="s">
        <v>22</v>
      </c>
      <c r="B369" t="s">
        <v>72</v>
      </c>
      <c r="C369" t="s">
        <v>84</v>
      </c>
      <c r="D369">
        <v>8</v>
      </c>
      <c r="E369">
        <v>8</v>
      </c>
      <c r="F369">
        <v>39</v>
      </c>
      <c r="G369">
        <v>39</v>
      </c>
      <c r="H369">
        <v>12.884091377258301</v>
      </c>
      <c r="I369">
        <v>12.71098661981523</v>
      </c>
      <c r="J369">
        <v>0.17310428619384766</v>
      </c>
      <c r="K369">
        <v>61.238204956054687</v>
      </c>
      <c r="L369">
        <v>-4.8743359744548798E-2</v>
      </c>
      <c r="M369">
        <v>8.2326024770736694E-2</v>
      </c>
      <c r="N369">
        <v>0.17310428619384766</v>
      </c>
      <c r="O369">
        <v>0.26388254761695862</v>
      </c>
      <c r="P369">
        <v>0.39495193958282471</v>
      </c>
      <c r="Q369">
        <v>0.33036130666732788</v>
      </c>
      <c r="R369">
        <v>0.32592272758483887</v>
      </c>
      <c r="S369">
        <v>4.4385716319084167E-3</v>
      </c>
      <c r="T369">
        <v>-1.2498297728598118E-3</v>
      </c>
      <c r="U369">
        <v>2.1109236404299736E-3</v>
      </c>
      <c r="V369">
        <v>4.4385716319084167E-3</v>
      </c>
      <c r="W369">
        <v>6.7662191577255726E-3</v>
      </c>
      <c r="X369">
        <v>1.0126972571015358E-2</v>
      </c>
      <c r="Y369">
        <v>41</v>
      </c>
      <c r="Z369">
        <v>0.11071949452161789</v>
      </c>
      <c r="AA369">
        <v>1</v>
      </c>
    </row>
    <row r="370" spans="1:27" x14ac:dyDescent="0.25">
      <c r="A370" t="s">
        <v>22</v>
      </c>
      <c r="B370" t="s">
        <v>72</v>
      </c>
      <c r="C370" t="s">
        <v>84</v>
      </c>
      <c r="D370">
        <v>9</v>
      </c>
      <c r="E370">
        <v>8</v>
      </c>
      <c r="F370">
        <v>39</v>
      </c>
      <c r="G370">
        <v>39</v>
      </c>
      <c r="H370">
        <v>13.819986343383789</v>
      </c>
      <c r="I370">
        <v>13.730430693976814</v>
      </c>
      <c r="J370">
        <v>8.9555248618125916E-2</v>
      </c>
      <c r="K370">
        <v>63.365890502929688</v>
      </c>
      <c r="L370">
        <v>-0.1326344907283783</v>
      </c>
      <c r="M370">
        <v>-1.3629926834255457E-3</v>
      </c>
      <c r="N370">
        <v>8.9555248618125916E-2</v>
      </c>
      <c r="O370">
        <v>0.18047349154949188</v>
      </c>
      <c r="P370">
        <v>0.31174498796463013</v>
      </c>
      <c r="Q370">
        <v>0.35435861349105835</v>
      </c>
      <c r="R370">
        <v>0.35206231474876404</v>
      </c>
      <c r="S370">
        <v>2.2962884977459908E-3</v>
      </c>
      <c r="T370">
        <v>-3.40088433586061E-3</v>
      </c>
      <c r="U370">
        <v>-3.4948530810652301E-5</v>
      </c>
      <c r="V370">
        <v>2.2962884977459908E-3</v>
      </c>
      <c r="W370">
        <v>4.6275253407657146E-3</v>
      </c>
      <c r="X370">
        <v>7.9934615641832352E-3</v>
      </c>
      <c r="Y370">
        <v>41</v>
      </c>
      <c r="Z370">
        <v>0.11071949452161789</v>
      </c>
      <c r="AA370">
        <v>1</v>
      </c>
    </row>
    <row r="371" spans="1:27" x14ac:dyDescent="0.25">
      <c r="A371" t="s">
        <v>22</v>
      </c>
      <c r="B371" t="s">
        <v>72</v>
      </c>
      <c r="C371" t="s">
        <v>84</v>
      </c>
      <c r="D371">
        <v>10</v>
      </c>
      <c r="E371">
        <v>8</v>
      </c>
      <c r="F371">
        <v>39</v>
      </c>
      <c r="G371">
        <v>39</v>
      </c>
      <c r="H371">
        <v>14.838844299316406</v>
      </c>
      <c r="I371">
        <v>14.72654943742964</v>
      </c>
      <c r="J371">
        <v>0.11229459196329117</v>
      </c>
      <c r="K371">
        <v>66.415145874023437</v>
      </c>
      <c r="L371">
        <v>-0.10976200550794601</v>
      </c>
      <c r="M371">
        <v>2.1430831402540207E-2</v>
      </c>
      <c r="N371">
        <v>0.11229459196329117</v>
      </c>
      <c r="O371">
        <v>0.20315834879875183</v>
      </c>
      <c r="P371">
        <v>0.33435118198394775</v>
      </c>
      <c r="Q371">
        <v>0.38048318028450012</v>
      </c>
      <c r="R371">
        <v>0.37760382890701294</v>
      </c>
      <c r="S371">
        <v>2.8793485835194588E-3</v>
      </c>
      <c r="T371">
        <v>-2.814410487189889E-3</v>
      </c>
      <c r="U371">
        <v>5.4950849153101444E-4</v>
      </c>
      <c r="V371">
        <v>2.8793485835194588E-3</v>
      </c>
      <c r="W371">
        <v>5.2091884426772594E-3</v>
      </c>
      <c r="X371">
        <v>8.5731074213981628E-3</v>
      </c>
      <c r="Y371">
        <v>41</v>
      </c>
      <c r="Z371">
        <v>0.11071949452161789</v>
      </c>
      <c r="AA371">
        <v>1</v>
      </c>
    </row>
    <row r="372" spans="1:27" x14ac:dyDescent="0.25">
      <c r="A372" t="s">
        <v>22</v>
      </c>
      <c r="B372" t="s">
        <v>72</v>
      </c>
      <c r="C372" t="s">
        <v>84</v>
      </c>
      <c r="D372">
        <v>11</v>
      </c>
      <c r="E372">
        <v>8</v>
      </c>
      <c r="F372">
        <v>39</v>
      </c>
      <c r="G372">
        <v>39</v>
      </c>
      <c r="H372">
        <v>15.542055130004883</v>
      </c>
      <c r="I372">
        <v>15.569496506504947</v>
      </c>
      <c r="J372">
        <v>-2.7441570535302162E-2</v>
      </c>
      <c r="K372">
        <v>69.359626770019531</v>
      </c>
      <c r="L372">
        <v>-0.25104418396949768</v>
      </c>
      <c r="M372">
        <v>-0.11893795430660248</v>
      </c>
      <c r="N372">
        <v>-2.7441570535302162E-2</v>
      </c>
      <c r="O372">
        <v>6.4054809510707855E-2</v>
      </c>
      <c r="P372">
        <v>0.19616104662418365</v>
      </c>
      <c r="Q372">
        <v>0.39851424098014832</v>
      </c>
      <c r="R372">
        <v>0.3992178738117218</v>
      </c>
      <c r="S372">
        <v>-7.0363003760576248E-4</v>
      </c>
      <c r="T372">
        <v>-6.4370301552116871E-3</v>
      </c>
      <c r="U372">
        <v>-3.0496912077069283E-3</v>
      </c>
      <c r="V372">
        <v>-7.0363003760576248E-4</v>
      </c>
      <c r="W372">
        <v>1.6424310160800815E-3</v>
      </c>
      <c r="X372">
        <v>5.0297705456614494E-3</v>
      </c>
      <c r="Y372">
        <v>41</v>
      </c>
      <c r="Z372">
        <v>0.11071949452161789</v>
      </c>
      <c r="AA372">
        <v>1</v>
      </c>
    </row>
    <row r="373" spans="1:27" x14ac:dyDescent="0.25">
      <c r="A373" t="s">
        <v>22</v>
      </c>
      <c r="B373" t="s">
        <v>72</v>
      </c>
      <c r="C373" t="s">
        <v>84</v>
      </c>
      <c r="D373">
        <v>12</v>
      </c>
      <c r="E373">
        <v>8</v>
      </c>
      <c r="F373">
        <v>39</v>
      </c>
      <c r="G373">
        <v>39</v>
      </c>
      <c r="H373">
        <v>15.630922317504883</v>
      </c>
      <c r="I373">
        <v>15.762782106176019</v>
      </c>
      <c r="J373">
        <v>-0.13185934722423553</v>
      </c>
      <c r="K373">
        <v>72.503547668457031</v>
      </c>
      <c r="L373">
        <v>-0.35618415474891663</v>
      </c>
      <c r="M373">
        <v>-0.2236512303352356</v>
      </c>
      <c r="N373">
        <v>-0.13185934722423553</v>
      </c>
      <c r="O373">
        <v>-4.0067456662654877E-2</v>
      </c>
      <c r="P373">
        <v>9.246545284986496E-2</v>
      </c>
      <c r="Q373">
        <v>0.40079286694526672</v>
      </c>
      <c r="R373">
        <v>0.40417391061782837</v>
      </c>
      <c r="S373">
        <v>-3.3810089807957411E-3</v>
      </c>
      <c r="T373">
        <v>-9.1329272836446762E-3</v>
      </c>
      <c r="U373">
        <v>-5.7346471585333347E-3</v>
      </c>
      <c r="V373">
        <v>-3.3810089807957411E-3</v>
      </c>
      <c r="W373">
        <v>-1.0273706866428256E-3</v>
      </c>
      <c r="X373">
        <v>2.3709090892225504E-3</v>
      </c>
      <c r="Y373">
        <v>41</v>
      </c>
      <c r="Z373">
        <v>0.11071949452161789</v>
      </c>
      <c r="AA373">
        <v>1</v>
      </c>
    </row>
    <row r="374" spans="1:27" x14ac:dyDescent="0.25">
      <c r="A374" t="s">
        <v>22</v>
      </c>
      <c r="B374" t="s">
        <v>72</v>
      </c>
      <c r="C374" t="s">
        <v>84</v>
      </c>
      <c r="D374">
        <v>13</v>
      </c>
      <c r="E374">
        <v>8</v>
      </c>
      <c r="F374">
        <v>39</v>
      </c>
      <c r="G374">
        <v>39</v>
      </c>
      <c r="H374">
        <v>15.903482437133789</v>
      </c>
      <c r="I374">
        <v>15.701491348605487</v>
      </c>
      <c r="J374">
        <v>0.20199111104011536</v>
      </c>
      <c r="K374">
        <v>74.9921875</v>
      </c>
      <c r="L374">
        <v>-1.9982285797595978E-2</v>
      </c>
      <c r="M374">
        <v>0.11116139590740204</v>
      </c>
      <c r="N374">
        <v>0.20199111104011536</v>
      </c>
      <c r="O374">
        <v>0.29282081127166748</v>
      </c>
      <c r="P374">
        <v>0.42396450042724609</v>
      </c>
      <c r="Q374">
        <v>0.40778160095214844</v>
      </c>
      <c r="R374">
        <v>0.40260234475135803</v>
      </c>
      <c r="S374">
        <v>5.1792594604194164E-3</v>
      </c>
      <c r="T374">
        <v>-5.1236629951745272E-4</v>
      </c>
      <c r="U374">
        <v>2.8502922505140305E-3</v>
      </c>
      <c r="V374">
        <v>5.1792594604194164E-3</v>
      </c>
      <c r="W374">
        <v>7.5082257390022278E-3</v>
      </c>
      <c r="X374">
        <v>1.0870884172618389E-2</v>
      </c>
      <c r="Y374">
        <v>41</v>
      </c>
      <c r="Z374">
        <v>0.11071949452161789</v>
      </c>
      <c r="AA374">
        <v>1</v>
      </c>
    </row>
    <row r="375" spans="1:27" x14ac:dyDescent="0.25">
      <c r="A375" t="s">
        <v>22</v>
      </c>
      <c r="B375" t="s">
        <v>72</v>
      </c>
      <c r="C375" t="s">
        <v>84</v>
      </c>
      <c r="D375">
        <v>14</v>
      </c>
      <c r="E375">
        <v>8</v>
      </c>
      <c r="F375">
        <v>39</v>
      </c>
      <c r="G375">
        <v>39</v>
      </c>
      <c r="H375">
        <v>15.809311866760254</v>
      </c>
      <c r="I375">
        <v>15.214898360718507</v>
      </c>
      <c r="J375">
        <v>0.59441351890563965</v>
      </c>
      <c r="K375">
        <v>75.848136901855469</v>
      </c>
      <c r="L375">
        <v>0.37185549736022949</v>
      </c>
      <c r="M375">
        <v>0.50334459543228149</v>
      </c>
      <c r="N375">
        <v>0.59441351890563965</v>
      </c>
      <c r="O375">
        <v>0.6854824423789978</v>
      </c>
      <c r="P375">
        <v>0.8169715404510498</v>
      </c>
      <c r="Q375">
        <v>0.40536695718765259</v>
      </c>
      <c r="R375">
        <v>0.39012560248374939</v>
      </c>
      <c r="S375">
        <v>1.5241372399032116E-2</v>
      </c>
      <c r="T375">
        <v>9.5347566530108452E-3</v>
      </c>
      <c r="U375">
        <v>1.29062719643116E-2</v>
      </c>
      <c r="V375">
        <v>1.5241372399032116E-2</v>
      </c>
      <c r="W375">
        <v>1.7576472833752632E-2</v>
      </c>
      <c r="X375">
        <v>2.0947989076375961E-2</v>
      </c>
      <c r="Y375">
        <v>41</v>
      </c>
      <c r="Z375">
        <v>0.11071949452161789</v>
      </c>
      <c r="AA375">
        <v>1</v>
      </c>
    </row>
    <row r="376" spans="1:27" x14ac:dyDescent="0.25">
      <c r="A376" t="s">
        <v>22</v>
      </c>
      <c r="B376" t="s">
        <v>72</v>
      </c>
      <c r="C376" t="s">
        <v>84</v>
      </c>
      <c r="D376">
        <v>15</v>
      </c>
      <c r="E376">
        <v>8</v>
      </c>
      <c r="F376">
        <v>39</v>
      </c>
      <c r="G376">
        <v>39</v>
      </c>
      <c r="H376">
        <v>15.422688484191895</v>
      </c>
      <c r="I376">
        <v>14.956698017849703</v>
      </c>
      <c r="J376">
        <v>0.46599075198173523</v>
      </c>
      <c r="K376">
        <v>76.823516845703125</v>
      </c>
      <c r="L376">
        <v>0.24421700835227966</v>
      </c>
      <c r="M376">
        <v>0.37524273991584778</v>
      </c>
      <c r="N376">
        <v>0.46599075198173523</v>
      </c>
      <c r="O376">
        <v>0.55673879384994507</v>
      </c>
      <c r="P376">
        <v>0.68776446580886841</v>
      </c>
      <c r="Q376">
        <v>0.39545354247093201</v>
      </c>
      <c r="R376">
        <v>0.38350507616996765</v>
      </c>
      <c r="S376">
        <v>1.1948481202125549E-2</v>
      </c>
      <c r="T376">
        <v>6.261974573135376E-3</v>
      </c>
      <c r="U376">
        <v>9.6216090023517609E-3</v>
      </c>
      <c r="V376">
        <v>1.1948481202125549E-2</v>
      </c>
      <c r="W376">
        <v>1.4275353401899338E-2</v>
      </c>
      <c r="X376">
        <v>1.7634985968470573E-2</v>
      </c>
      <c r="Y376">
        <v>41</v>
      </c>
      <c r="Z376">
        <v>0.11071949452161789</v>
      </c>
      <c r="AA376">
        <v>1</v>
      </c>
    </row>
    <row r="377" spans="1:27" x14ac:dyDescent="0.25">
      <c r="A377" t="s">
        <v>22</v>
      </c>
      <c r="B377" t="s">
        <v>72</v>
      </c>
      <c r="C377" t="s">
        <v>84</v>
      </c>
      <c r="D377">
        <v>16</v>
      </c>
      <c r="E377">
        <v>8</v>
      </c>
      <c r="F377">
        <v>39</v>
      </c>
      <c r="G377">
        <v>39</v>
      </c>
      <c r="H377">
        <v>15.152823448181152</v>
      </c>
      <c r="I377">
        <v>14.736590436834376</v>
      </c>
      <c r="J377">
        <v>0.41623306274414063</v>
      </c>
      <c r="K377">
        <v>77.541336059570313</v>
      </c>
      <c r="L377">
        <v>0.19032637774944305</v>
      </c>
      <c r="M377">
        <v>0.32379388809204102</v>
      </c>
      <c r="N377">
        <v>0.41623306274414063</v>
      </c>
      <c r="O377">
        <v>0.50867223739624023</v>
      </c>
      <c r="P377">
        <v>0.642139732837677</v>
      </c>
      <c r="Q377">
        <v>0.38853392004966736</v>
      </c>
      <c r="R377">
        <v>0.37786129117012024</v>
      </c>
      <c r="S377">
        <v>1.0672642849385738E-2</v>
      </c>
      <c r="T377">
        <v>4.8801633529365063E-3</v>
      </c>
      <c r="U377">
        <v>8.3024073392152786E-3</v>
      </c>
      <c r="V377">
        <v>1.0672642849385738E-2</v>
      </c>
      <c r="W377">
        <v>1.3042877428233624E-2</v>
      </c>
      <c r="X377">
        <v>1.6465121880173683E-2</v>
      </c>
      <c r="Y377">
        <v>41</v>
      </c>
      <c r="Z377">
        <v>0.11071949452161789</v>
      </c>
      <c r="AA377">
        <v>1</v>
      </c>
    </row>
    <row r="378" spans="1:27" x14ac:dyDescent="0.25">
      <c r="A378" t="s">
        <v>22</v>
      </c>
      <c r="B378" t="s">
        <v>72</v>
      </c>
      <c r="C378" t="s">
        <v>84</v>
      </c>
      <c r="D378">
        <v>17</v>
      </c>
      <c r="E378">
        <v>8</v>
      </c>
      <c r="F378">
        <v>39</v>
      </c>
      <c r="G378">
        <v>39</v>
      </c>
      <c r="H378">
        <v>14.298340797424316</v>
      </c>
      <c r="I378">
        <v>14.024420928413747</v>
      </c>
      <c r="J378">
        <v>0.27392023801803589</v>
      </c>
      <c r="K378">
        <v>76.991981506347656</v>
      </c>
      <c r="L378">
        <v>5.2282828837633133E-2</v>
      </c>
      <c r="M378">
        <v>0.18322800099849701</v>
      </c>
      <c r="N378">
        <v>0.27392023801803589</v>
      </c>
      <c r="O378">
        <v>0.36461246013641357</v>
      </c>
      <c r="P378">
        <v>0.49555763602256775</v>
      </c>
      <c r="Q378">
        <v>0.36662411689758301</v>
      </c>
      <c r="R378">
        <v>0.35960054397583008</v>
      </c>
      <c r="S378">
        <v>7.0235957391560078E-3</v>
      </c>
      <c r="T378">
        <v>1.3405854115262628E-3</v>
      </c>
      <c r="U378">
        <v>4.6981540508568287E-3</v>
      </c>
      <c r="V378">
        <v>7.0235957391560078E-3</v>
      </c>
      <c r="W378">
        <v>9.3490378931164742E-3</v>
      </c>
      <c r="X378">
        <v>1.2706605717539787E-2</v>
      </c>
      <c r="Y378">
        <v>41</v>
      </c>
      <c r="Z378">
        <v>0.11071949452161789</v>
      </c>
      <c r="AA378">
        <v>1</v>
      </c>
    </row>
    <row r="379" spans="1:27" x14ac:dyDescent="0.25">
      <c r="A379" t="s">
        <v>22</v>
      </c>
      <c r="B379" t="s">
        <v>72</v>
      </c>
      <c r="C379" t="s">
        <v>84</v>
      </c>
      <c r="D379">
        <v>18</v>
      </c>
      <c r="E379">
        <v>8</v>
      </c>
      <c r="F379">
        <v>39</v>
      </c>
      <c r="G379">
        <v>39</v>
      </c>
      <c r="H379">
        <v>13.219759941101074</v>
      </c>
      <c r="I379">
        <v>13.068188561170246</v>
      </c>
      <c r="J379">
        <v>0.15157152712345123</v>
      </c>
      <c r="K379">
        <v>75.384910583496094</v>
      </c>
      <c r="L379">
        <v>-7.0717208087444305E-2</v>
      </c>
      <c r="M379">
        <v>6.0612775385379791E-2</v>
      </c>
      <c r="N379">
        <v>0.15157152712345123</v>
      </c>
      <c r="O379">
        <v>0.24253027141094208</v>
      </c>
      <c r="P379">
        <v>0.37386026978492737</v>
      </c>
      <c r="Q379">
        <v>0.33896821737289429</v>
      </c>
      <c r="R379">
        <v>0.33508175611495972</v>
      </c>
      <c r="S379">
        <v>3.886449383571744E-3</v>
      </c>
      <c r="T379">
        <v>-1.8132617697119713E-3</v>
      </c>
      <c r="U379">
        <v>1.5541737666353583E-3</v>
      </c>
      <c r="V379">
        <v>3.886449383571744E-3</v>
      </c>
      <c r="W379">
        <v>6.2187248840928078E-3</v>
      </c>
      <c r="X379">
        <v>9.5861610025167465E-3</v>
      </c>
      <c r="Y379">
        <v>41</v>
      </c>
      <c r="Z379">
        <v>0.11071949452161789</v>
      </c>
      <c r="AA379">
        <v>1</v>
      </c>
    </row>
    <row r="380" spans="1:27" x14ac:dyDescent="0.25">
      <c r="A380" t="s">
        <v>22</v>
      </c>
      <c r="B380" t="s">
        <v>72</v>
      </c>
      <c r="C380" t="s">
        <v>84</v>
      </c>
      <c r="D380">
        <v>19</v>
      </c>
      <c r="E380">
        <v>8</v>
      </c>
      <c r="F380">
        <v>39</v>
      </c>
      <c r="G380">
        <v>39</v>
      </c>
      <c r="H380">
        <v>11.59864616394043</v>
      </c>
      <c r="I380">
        <v>11.500006873742677</v>
      </c>
      <c r="J380">
        <v>9.8639294505119324E-2</v>
      </c>
      <c r="K380">
        <v>73.009132385253906</v>
      </c>
      <c r="L380">
        <v>-0.12329989671707153</v>
      </c>
      <c r="M380">
        <v>7.8235752880573273E-3</v>
      </c>
      <c r="N380">
        <v>9.8639294505119324E-2</v>
      </c>
      <c r="O380">
        <v>0.18945501744747162</v>
      </c>
      <c r="P380">
        <v>0.32057848572731018</v>
      </c>
      <c r="Q380">
        <v>0.29740118980407715</v>
      </c>
      <c r="R380">
        <v>0.294871985912323</v>
      </c>
      <c r="S380">
        <v>2.5292127393186092E-3</v>
      </c>
      <c r="T380">
        <v>-3.161535831168294E-3</v>
      </c>
      <c r="U380">
        <v>2.0060449605807662E-4</v>
      </c>
      <c r="V380">
        <v>2.5292127393186092E-3</v>
      </c>
      <c r="W380">
        <v>4.8578209243714809E-3</v>
      </c>
      <c r="X380">
        <v>8.2199610769748688E-3</v>
      </c>
      <c r="Y380">
        <v>41</v>
      </c>
      <c r="Z380">
        <v>0.11071949452161789</v>
      </c>
      <c r="AA380">
        <v>1</v>
      </c>
    </row>
    <row r="381" spans="1:27" x14ac:dyDescent="0.25">
      <c r="A381" t="s">
        <v>22</v>
      </c>
      <c r="B381" t="s">
        <v>72</v>
      </c>
      <c r="C381" t="s">
        <v>84</v>
      </c>
      <c r="D381">
        <v>20</v>
      </c>
      <c r="E381">
        <v>8</v>
      </c>
      <c r="F381">
        <v>39</v>
      </c>
      <c r="G381">
        <v>39</v>
      </c>
      <c r="H381">
        <v>10.303299903869629</v>
      </c>
      <c r="I381">
        <v>10.259922787896357</v>
      </c>
      <c r="J381">
        <v>4.3377172201871872E-2</v>
      </c>
      <c r="K381">
        <v>69.113227844238281</v>
      </c>
      <c r="L381">
        <v>-0.17896290123462677</v>
      </c>
      <c r="M381">
        <v>-4.7602582722902298E-2</v>
      </c>
      <c r="N381">
        <v>4.3377172201871872E-2</v>
      </c>
      <c r="O381">
        <v>0.13435693085193634</v>
      </c>
      <c r="P381">
        <v>0.26571723818778992</v>
      </c>
      <c r="Q381">
        <v>0.26418718695640564</v>
      </c>
      <c r="R381">
        <v>0.26307493448257446</v>
      </c>
      <c r="S381">
        <v>1.1122351279482245E-3</v>
      </c>
      <c r="T381">
        <v>-4.5887925662100315E-3</v>
      </c>
      <c r="U381">
        <v>-1.2205790262669325E-3</v>
      </c>
      <c r="V381">
        <v>1.1122351279482245E-3</v>
      </c>
      <c r="W381">
        <v>3.4450495149940252E-3</v>
      </c>
      <c r="X381">
        <v>6.8132625892758369E-3</v>
      </c>
      <c r="Y381">
        <v>41</v>
      </c>
      <c r="Z381">
        <v>0.11071949452161789</v>
      </c>
      <c r="AA381">
        <v>1</v>
      </c>
    </row>
    <row r="382" spans="1:27" x14ac:dyDescent="0.25">
      <c r="A382" t="s">
        <v>22</v>
      </c>
      <c r="B382" t="s">
        <v>72</v>
      </c>
      <c r="C382" t="s">
        <v>84</v>
      </c>
      <c r="D382">
        <v>21</v>
      </c>
      <c r="E382">
        <v>8</v>
      </c>
      <c r="F382">
        <v>39</v>
      </c>
      <c r="G382">
        <v>39</v>
      </c>
      <c r="H382">
        <v>10.096333503723145</v>
      </c>
      <c r="I382">
        <v>10.042191041517071</v>
      </c>
      <c r="J382">
        <v>5.4142650216817856E-2</v>
      </c>
      <c r="K382">
        <v>65.401802062988281</v>
      </c>
      <c r="L382">
        <v>-0.16842885315418243</v>
      </c>
      <c r="M382">
        <v>-3.6931805312633514E-2</v>
      </c>
      <c r="N382">
        <v>5.4142650216817856E-2</v>
      </c>
      <c r="O382">
        <v>0.14521710574626923</v>
      </c>
      <c r="P382">
        <v>0.27671414613723755</v>
      </c>
      <c r="Q382">
        <v>0.25888034701347351</v>
      </c>
      <c r="R382">
        <v>0.2574920654296875</v>
      </c>
      <c r="S382">
        <v>1.3882730854675174E-3</v>
      </c>
      <c r="T382">
        <v>-4.3186885304749012E-3</v>
      </c>
      <c r="U382">
        <v>-9.4696937594562769E-4</v>
      </c>
      <c r="V382">
        <v>1.3882730854675174E-3</v>
      </c>
      <c r="W382">
        <v>3.7235154304653406E-3</v>
      </c>
      <c r="X382">
        <v>7.0952344685792923E-3</v>
      </c>
      <c r="Y382">
        <v>41</v>
      </c>
      <c r="Z382">
        <v>0.11071949452161789</v>
      </c>
      <c r="AA382">
        <v>1</v>
      </c>
    </row>
    <row r="383" spans="1:27" x14ac:dyDescent="0.25">
      <c r="A383" t="s">
        <v>22</v>
      </c>
      <c r="B383" t="s">
        <v>72</v>
      </c>
      <c r="C383" t="s">
        <v>84</v>
      </c>
      <c r="D383">
        <v>22</v>
      </c>
      <c r="E383">
        <v>8</v>
      </c>
      <c r="F383">
        <v>39</v>
      </c>
      <c r="G383">
        <v>39</v>
      </c>
      <c r="H383">
        <v>9.7961978912353516</v>
      </c>
      <c r="I383">
        <v>9.7529054096667096</v>
      </c>
      <c r="J383">
        <v>4.3292023241519928E-2</v>
      </c>
      <c r="K383">
        <v>62.732967376708984</v>
      </c>
      <c r="L383">
        <v>-0.17865213751792908</v>
      </c>
      <c r="M383">
        <v>-4.752572625875473E-2</v>
      </c>
      <c r="N383">
        <v>4.3292023241519928E-2</v>
      </c>
      <c r="O383">
        <v>0.13410978019237518</v>
      </c>
      <c r="P383">
        <v>0.26523616909980774</v>
      </c>
      <c r="Q383">
        <v>0.25118455290794373</v>
      </c>
      <c r="R383">
        <v>0.25007450580596924</v>
      </c>
      <c r="S383">
        <v>1.1100518750026822E-3</v>
      </c>
      <c r="T383">
        <v>-4.5808241702616215E-3</v>
      </c>
      <c r="U383">
        <v>-1.2186083476990461E-3</v>
      </c>
      <c r="V383">
        <v>1.1100518750026822E-3</v>
      </c>
      <c r="W383">
        <v>3.4387123305350542E-3</v>
      </c>
      <c r="X383">
        <v>6.8009272217750549E-3</v>
      </c>
      <c r="Y383">
        <v>41</v>
      </c>
      <c r="Z383">
        <v>0.11071949452161789</v>
      </c>
      <c r="AA383">
        <v>1</v>
      </c>
    </row>
    <row r="384" spans="1:27" x14ac:dyDescent="0.25">
      <c r="A384" t="s">
        <v>22</v>
      </c>
      <c r="B384" t="s">
        <v>72</v>
      </c>
      <c r="C384" t="s">
        <v>84</v>
      </c>
      <c r="D384">
        <v>23</v>
      </c>
      <c r="E384">
        <v>8</v>
      </c>
      <c r="F384">
        <v>39</v>
      </c>
      <c r="G384">
        <v>39</v>
      </c>
      <c r="H384">
        <v>9.4486579895019531</v>
      </c>
      <c r="I384">
        <v>9.4201328693889081</v>
      </c>
      <c r="J384">
        <v>2.8525371104478836E-2</v>
      </c>
      <c r="K384">
        <v>61.174808502197266</v>
      </c>
      <c r="L384">
        <v>-0.19455477595329285</v>
      </c>
      <c r="M384">
        <v>-6.2757216393947601E-2</v>
      </c>
      <c r="N384">
        <v>2.8525371104478836E-2</v>
      </c>
      <c r="O384">
        <v>0.11980795860290527</v>
      </c>
      <c r="P384">
        <v>0.25160551071166992</v>
      </c>
      <c r="Q384">
        <v>0.24227328598499298</v>
      </c>
      <c r="R384">
        <v>0.24154186248779297</v>
      </c>
      <c r="S384">
        <v>7.3141977190971375E-4</v>
      </c>
      <c r="T384">
        <v>-4.9885842017829418E-3</v>
      </c>
      <c r="U384">
        <v>-1.6091594006866217E-3</v>
      </c>
      <c r="V384">
        <v>7.3141977190971375E-4</v>
      </c>
      <c r="W384">
        <v>3.0719989445060492E-3</v>
      </c>
      <c r="X384">
        <v>6.451423279941082E-3</v>
      </c>
      <c r="Y384">
        <v>41</v>
      </c>
      <c r="Z384">
        <v>0.11071949452161789</v>
      </c>
      <c r="AA384">
        <v>1</v>
      </c>
    </row>
    <row r="385" spans="1:27" x14ac:dyDescent="0.25">
      <c r="A385" t="s">
        <v>22</v>
      </c>
      <c r="B385" t="s">
        <v>72</v>
      </c>
      <c r="C385" t="s">
        <v>84</v>
      </c>
      <c r="D385">
        <v>24</v>
      </c>
      <c r="E385">
        <v>8</v>
      </c>
      <c r="F385">
        <v>39</v>
      </c>
      <c r="G385">
        <v>39</v>
      </c>
      <c r="H385">
        <v>8.985081672668457</v>
      </c>
      <c r="I385">
        <v>8.9728535101749003</v>
      </c>
      <c r="J385">
        <v>1.2227999977767467E-2</v>
      </c>
      <c r="K385">
        <v>59.73736572265625</v>
      </c>
      <c r="L385">
        <v>-0.21284836530685425</v>
      </c>
      <c r="M385">
        <v>-7.9871423542499542E-2</v>
      </c>
      <c r="N385">
        <v>1.2227999977767467E-2</v>
      </c>
      <c r="O385">
        <v>0.10432742536067963</v>
      </c>
      <c r="P385">
        <v>0.23730435967445374</v>
      </c>
      <c r="Q385">
        <v>0.23038670420646667</v>
      </c>
      <c r="R385">
        <v>0.23007316887378693</v>
      </c>
      <c r="S385">
        <v>3.1353844678960741E-4</v>
      </c>
      <c r="T385">
        <v>-5.4576504044234753E-3</v>
      </c>
      <c r="U385">
        <v>-2.0479853264987469E-3</v>
      </c>
      <c r="V385">
        <v>3.1353844678960741E-4</v>
      </c>
      <c r="W385">
        <v>2.6750622782856226E-3</v>
      </c>
      <c r="X385">
        <v>6.0847271233797073E-3</v>
      </c>
      <c r="Y385">
        <v>41</v>
      </c>
      <c r="Z385">
        <v>0.11071949452161789</v>
      </c>
      <c r="AA385">
        <v>1</v>
      </c>
    </row>
    <row r="386" spans="1:27" x14ac:dyDescent="0.25">
      <c r="A386" t="s">
        <v>22</v>
      </c>
      <c r="B386" t="s">
        <v>72</v>
      </c>
      <c r="C386" t="s">
        <v>32</v>
      </c>
      <c r="D386">
        <v>1</v>
      </c>
      <c r="E386">
        <v>7.666666666666667</v>
      </c>
      <c r="F386">
        <v>39</v>
      </c>
      <c r="G386">
        <v>39</v>
      </c>
      <c r="H386">
        <v>8.7880105972290039</v>
      </c>
      <c r="I386">
        <v>8.8112073586089537</v>
      </c>
      <c r="J386">
        <v>-2.3197110742330551E-2</v>
      </c>
      <c r="K386">
        <v>61.262866973876953</v>
      </c>
      <c r="L386">
        <v>-0.16189967095851898</v>
      </c>
      <c r="M386">
        <v>-7.995307445526123E-2</v>
      </c>
      <c r="N386">
        <v>-2.3197110742330551E-2</v>
      </c>
      <c r="O386">
        <v>3.3558856695890427E-2</v>
      </c>
      <c r="P386">
        <v>0.11550545692443848</v>
      </c>
      <c r="Q386">
        <v>0.22533360123634338</v>
      </c>
      <c r="R386">
        <v>0.22592839598655701</v>
      </c>
      <c r="S386">
        <v>-5.9479771880432963E-4</v>
      </c>
      <c r="T386">
        <v>-4.1512735188007355E-3</v>
      </c>
      <c r="U386">
        <v>-2.0500789396464825E-3</v>
      </c>
      <c r="V386">
        <v>-5.9479771880432963E-4</v>
      </c>
      <c r="W386">
        <v>8.604835020378232E-4</v>
      </c>
      <c r="X386">
        <v>2.9616784304380417E-3</v>
      </c>
      <c r="Y386">
        <v>41</v>
      </c>
      <c r="Z386">
        <v>0.11071949452161789</v>
      </c>
      <c r="AA386">
        <v>1</v>
      </c>
    </row>
    <row r="387" spans="1:27" x14ac:dyDescent="0.25">
      <c r="A387" t="s">
        <v>22</v>
      </c>
      <c r="B387" t="s">
        <v>72</v>
      </c>
      <c r="C387" t="s">
        <v>32</v>
      </c>
      <c r="D387">
        <v>2</v>
      </c>
      <c r="E387">
        <v>7.666666666666667</v>
      </c>
      <c r="F387">
        <v>39</v>
      </c>
      <c r="G387">
        <v>39</v>
      </c>
      <c r="H387">
        <v>8.5112886428833008</v>
      </c>
      <c r="I387">
        <v>8.5317592029071729</v>
      </c>
      <c r="J387">
        <v>-2.0470986142754555E-2</v>
      </c>
      <c r="K387">
        <v>60.536579132080078</v>
      </c>
      <c r="L387">
        <v>-0.15923613309860229</v>
      </c>
      <c r="M387">
        <v>-7.725255936384201E-2</v>
      </c>
      <c r="N387">
        <v>-2.0470986142754555E-2</v>
      </c>
      <c r="O387">
        <v>3.6310587078332901E-2</v>
      </c>
      <c r="P387">
        <v>0.11829416453838348</v>
      </c>
      <c r="Q387">
        <v>0.21823817491531372</v>
      </c>
      <c r="R387">
        <v>0.21876305341720581</v>
      </c>
      <c r="S387">
        <v>-5.2489707013592124E-4</v>
      </c>
      <c r="T387">
        <v>-4.0829777717590332E-3</v>
      </c>
      <c r="U387">
        <v>-1.980834873393178E-3</v>
      </c>
      <c r="V387">
        <v>-5.2489707013592124E-4</v>
      </c>
      <c r="W387">
        <v>9.3104067491367459E-4</v>
      </c>
      <c r="X387">
        <v>3.0331837479025126E-3</v>
      </c>
      <c r="Y387">
        <v>41</v>
      </c>
      <c r="Z387">
        <v>0.11071949452161789</v>
      </c>
      <c r="AA387">
        <v>1</v>
      </c>
    </row>
    <row r="388" spans="1:27" x14ac:dyDescent="0.25">
      <c r="A388" t="s">
        <v>22</v>
      </c>
      <c r="B388" t="s">
        <v>72</v>
      </c>
      <c r="C388" t="s">
        <v>32</v>
      </c>
      <c r="D388">
        <v>3</v>
      </c>
      <c r="E388">
        <v>7.666666666666667</v>
      </c>
      <c r="F388">
        <v>39</v>
      </c>
      <c r="G388">
        <v>39</v>
      </c>
      <c r="H388">
        <v>8.4137973785400391</v>
      </c>
      <c r="I388">
        <v>8.3966385900275782</v>
      </c>
      <c r="J388">
        <v>1.7158877104520798E-2</v>
      </c>
      <c r="K388">
        <v>60.138038635253906</v>
      </c>
      <c r="L388">
        <v>-0.1206054612994194</v>
      </c>
      <c r="M388">
        <v>-3.9213173091411591E-2</v>
      </c>
      <c r="N388">
        <v>1.7158877104520798E-2</v>
      </c>
      <c r="O388">
        <v>7.3530927300453186E-2</v>
      </c>
      <c r="P388">
        <v>0.154923215508461</v>
      </c>
      <c r="Q388">
        <v>0.21573840081691742</v>
      </c>
      <c r="R388">
        <v>0.21529842913150787</v>
      </c>
      <c r="S388">
        <v>4.3997121974825859E-4</v>
      </c>
      <c r="T388">
        <v>-3.0924477614462376E-3</v>
      </c>
      <c r="U388">
        <v>-1.0054659796878695E-3</v>
      </c>
      <c r="V388">
        <v>4.3997121974825859E-4</v>
      </c>
      <c r="W388">
        <v>1.8854084191843867E-3</v>
      </c>
      <c r="X388">
        <v>3.9723902009427547E-3</v>
      </c>
      <c r="Y388">
        <v>41</v>
      </c>
      <c r="Z388">
        <v>0.11071949452161789</v>
      </c>
      <c r="AA388">
        <v>1</v>
      </c>
    </row>
    <row r="389" spans="1:27" x14ac:dyDescent="0.25">
      <c r="A389" t="s">
        <v>22</v>
      </c>
      <c r="B389" t="s">
        <v>72</v>
      </c>
      <c r="C389" t="s">
        <v>32</v>
      </c>
      <c r="D389">
        <v>4</v>
      </c>
      <c r="E389">
        <v>7.666666666666667</v>
      </c>
      <c r="F389">
        <v>39</v>
      </c>
      <c r="G389">
        <v>39</v>
      </c>
      <c r="H389">
        <v>8.7375698089599609</v>
      </c>
      <c r="I389">
        <v>8.8278689316163454</v>
      </c>
      <c r="J389">
        <v>-9.0298920869827271E-2</v>
      </c>
      <c r="K389">
        <v>60.133338928222656</v>
      </c>
      <c r="L389">
        <v>-0.22719666361808777</v>
      </c>
      <c r="M389">
        <v>-0.14631636440753937</v>
      </c>
      <c r="N389">
        <v>-9.0298920869827271E-2</v>
      </c>
      <c r="O389">
        <v>-3.4281473606824875E-2</v>
      </c>
      <c r="P389">
        <v>4.6598825603723526E-2</v>
      </c>
      <c r="Q389">
        <v>0.22404025495052338</v>
      </c>
      <c r="R389">
        <v>0.22635561227798462</v>
      </c>
      <c r="S389">
        <v>-2.3153568617999554E-3</v>
      </c>
      <c r="T389">
        <v>-5.8255554176867008E-3</v>
      </c>
      <c r="U389">
        <v>-3.7517016753554344E-3</v>
      </c>
      <c r="V389">
        <v>-2.3153568617999554E-3</v>
      </c>
      <c r="W389">
        <v>-8.7901216465979815E-4</v>
      </c>
      <c r="X389">
        <v>1.1948416940867901E-3</v>
      </c>
      <c r="Y389">
        <v>41</v>
      </c>
      <c r="Z389">
        <v>0.11071949452161789</v>
      </c>
      <c r="AA389">
        <v>1</v>
      </c>
    </row>
    <row r="390" spans="1:27" x14ac:dyDescent="0.25">
      <c r="A390" t="s">
        <v>22</v>
      </c>
      <c r="B390" t="s">
        <v>72</v>
      </c>
      <c r="C390" t="s">
        <v>32</v>
      </c>
      <c r="D390">
        <v>5</v>
      </c>
      <c r="E390">
        <v>7.666666666666667</v>
      </c>
      <c r="F390">
        <v>39</v>
      </c>
      <c r="G390">
        <v>39</v>
      </c>
      <c r="H390">
        <v>9.0318164825439453</v>
      </c>
      <c r="I390">
        <v>9.1143193527580788</v>
      </c>
      <c r="J390">
        <v>-8.2503281533718109E-2</v>
      </c>
      <c r="K390">
        <v>59.388614654541016</v>
      </c>
      <c r="L390">
        <v>-0.21941366791725159</v>
      </c>
      <c r="M390">
        <v>-0.13852590322494507</v>
      </c>
      <c r="N390">
        <v>-8.2503281533718109E-2</v>
      </c>
      <c r="O390">
        <v>-2.648065984249115E-2</v>
      </c>
      <c r="P390">
        <v>5.4407108575105667E-2</v>
      </c>
      <c r="Q390">
        <v>0.23158504068851471</v>
      </c>
      <c r="R390">
        <v>0.23370049893856049</v>
      </c>
      <c r="S390">
        <v>-2.1154687274247408E-3</v>
      </c>
      <c r="T390">
        <v>-5.6259916163980961E-3</v>
      </c>
      <c r="U390">
        <v>-3.5519462544471025E-3</v>
      </c>
      <c r="V390">
        <v>-2.1154687274247408E-3</v>
      </c>
      <c r="W390">
        <v>-6.7899125861003995E-4</v>
      </c>
      <c r="X390">
        <v>1.3950540451332927E-3</v>
      </c>
      <c r="Y390">
        <v>41</v>
      </c>
      <c r="Z390">
        <v>0.11071949452161789</v>
      </c>
      <c r="AA390">
        <v>1</v>
      </c>
    </row>
    <row r="391" spans="1:27" x14ac:dyDescent="0.25">
      <c r="A391" t="s">
        <v>22</v>
      </c>
      <c r="B391" t="s">
        <v>72</v>
      </c>
      <c r="C391" t="s">
        <v>32</v>
      </c>
      <c r="D391">
        <v>6</v>
      </c>
      <c r="E391">
        <v>7.666666666666667</v>
      </c>
      <c r="F391">
        <v>39</v>
      </c>
      <c r="G391">
        <v>39</v>
      </c>
      <c r="H391">
        <v>10.29084587097168</v>
      </c>
      <c r="I391">
        <v>10.337732623758106</v>
      </c>
      <c r="J391">
        <v>-4.6887148171663284E-2</v>
      </c>
      <c r="K391">
        <v>58.813270568847656</v>
      </c>
      <c r="L391">
        <v>-0.1835707426071167</v>
      </c>
      <c r="M391">
        <v>-0.10281696915626526</v>
      </c>
      <c r="N391">
        <v>-4.6887148171663284E-2</v>
      </c>
      <c r="O391">
        <v>9.0426718816161156E-3</v>
      </c>
      <c r="P391">
        <v>8.9796446263790131E-2</v>
      </c>
      <c r="Q391">
        <v>0.26386785507202148</v>
      </c>
      <c r="R391">
        <v>0.26507008075714111</v>
      </c>
      <c r="S391">
        <v>-1.2022345326840878E-3</v>
      </c>
      <c r="T391">
        <v>-4.7069420106709003E-3</v>
      </c>
      <c r="U391">
        <v>-2.636332530528307E-3</v>
      </c>
      <c r="V391">
        <v>-1.2022345326840878E-3</v>
      </c>
      <c r="W391">
        <v>2.3186337784864008E-4</v>
      </c>
      <c r="X391">
        <v>2.3024729453027248E-3</v>
      </c>
      <c r="Y391">
        <v>41</v>
      </c>
      <c r="Z391">
        <v>0.11071949452161789</v>
      </c>
      <c r="AA391">
        <v>1</v>
      </c>
    </row>
    <row r="392" spans="1:27" x14ac:dyDescent="0.25">
      <c r="A392" t="s">
        <v>22</v>
      </c>
      <c r="B392" t="s">
        <v>72</v>
      </c>
      <c r="C392" t="s">
        <v>32</v>
      </c>
      <c r="D392">
        <v>7</v>
      </c>
      <c r="E392">
        <v>7.666666666666667</v>
      </c>
      <c r="F392">
        <v>39</v>
      </c>
      <c r="G392">
        <v>39</v>
      </c>
      <c r="H392">
        <v>11.439055442810059</v>
      </c>
      <c r="I392">
        <v>11.387997296017906</v>
      </c>
      <c r="J392">
        <v>5.1058143377304077E-2</v>
      </c>
      <c r="K392">
        <v>58.531684875488281</v>
      </c>
      <c r="L392">
        <v>-8.6613759398460388E-2</v>
      </c>
      <c r="M392">
        <v>-5.2760839462280273E-3</v>
      </c>
      <c r="N392">
        <v>5.1058143377304077E-2</v>
      </c>
      <c r="O392">
        <v>0.10739237070083618</v>
      </c>
      <c r="P392">
        <v>0.18873004615306854</v>
      </c>
      <c r="Q392">
        <v>0.29330912232398987</v>
      </c>
      <c r="R392">
        <v>0.2919999361038208</v>
      </c>
      <c r="S392">
        <v>1.3091831933706999E-3</v>
      </c>
      <c r="T392">
        <v>-2.2208655718713999E-3</v>
      </c>
      <c r="U392">
        <v>-1.3528420822694898E-4</v>
      </c>
      <c r="V392">
        <v>1.3091831933706999E-3</v>
      </c>
      <c r="W392">
        <v>2.7536505367606878E-3</v>
      </c>
      <c r="X392">
        <v>4.839231725782156E-3</v>
      </c>
      <c r="Y392">
        <v>41</v>
      </c>
      <c r="Z392">
        <v>0.11071949452161789</v>
      </c>
      <c r="AA392">
        <v>1</v>
      </c>
    </row>
    <row r="393" spans="1:27" x14ac:dyDescent="0.25">
      <c r="A393" t="s">
        <v>22</v>
      </c>
      <c r="B393" t="s">
        <v>72</v>
      </c>
      <c r="C393" t="s">
        <v>32</v>
      </c>
      <c r="D393">
        <v>8</v>
      </c>
      <c r="E393">
        <v>7.666666666666667</v>
      </c>
      <c r="F393">
        <v>39</v>
      </c>
      <c r="G393">
        <v>39</v>
      </c>
      <c r="H393">
        <v>12.696029663085937</v>
      </c>
      <c r="I393">
        <v>12.616550700118145</v>
      </c>
      <c r="J393">
        <v>7.9479031264781952E-2</v>
      </c>
      <c r="K393">
        <v>60.26763916015625</v>
      </c>
      <c r="L393">
        <v>-5.7253826409578323E-2</v>
      </c>
      <c r="M393">
        <v>2.3529054597020149E-2</v>
      </c>
      <c r="N393">
        <v>7.9479031264781952E-2</v>
      </c>
      <c r="O393">
        <v>0.1354290097951889</v>
      </c>
      <c r="P393">
        <v>0.21621188521385193</v>
      </c>
      <c r="Q393">
        <v>0.325539231300354</v>
      </c>
      <c r="R393">
        <v>0.32350128889083862</v>
      </c>
      <c r="S393">
        <v>2.0379237830638885E-3</v>
      </c>
      <c r="T393">
        <v>-1.4680468011647463E-3</v>
      </c>
      <c r="U393">
        <v>6.0330907581374049E-4</v>
      </c>
      <c r="V393">
        <v>2.0379237830638885E-3</v>
      </c>
      <c r="W393">
        <v>3.4725386649370193E-3</v>
      </c>
      <c r="X393">
        <v>5.543894600123167E-3</v>
      </c>
      <c r="Y393">
        <v>41</v>
      </c>
      <c r="Z393">
        <v>0.11071949452161789</v>
      </c>
      <c r="AA393">
        <v>1</v>
      </c>
    </row>
    <row r="394" spans="1:27" x14ac:dyDescent="0.25">
      <c r="A394" t="s">
        <v>22</v>
      </c>
      <c r="B394" t="s">
        <v>72</v>
      </c>
      <c r="C394" t="s">
        <v>32</v>
      </c>
      <c r="D394">
        <v>9</v>
      </c>
      <c r="E394">
        <v>7.666666666666667</v>
      </c>
      <c r="F394">
        <v>39</v>
      </c>
      <c r="G394">
        <v>39</v>
      </c>
      <c r="H394">
        <v>13.642149925231934</v>
      </c>
      <c r="I394">
        <v>13.609102182391021</v>
      </c>
      <c r="J394">
        <v>3.3047493547201157E-2</v>
      </c>
      <c r="K394">
        <v>62.971294403076172</v>
      </c>
      <c r="L394">
        <v>-0.10393936932086945</v>
      </c>
      <c r="M394">
        <v>-2.3006420582532883E-2</v>
      </c>
      <c r="N394">
        <v>3.3047493547201157E-2</v>
      </c>
      <c r="O394">
        <v>8.9101403951644897E-2</v>
      </c>
      <c r="P394">
        <v>0.17003434896469116</v>
      </c>
      <c r="Q394">
        <v>0.34979870915412903</v>
      </c>
      <c r="R394">
        <v>0.34895133972167969</v>
      </c>
      <c r="S394">
        <v>8.4737164434045553E-4</v>
      </c>
      <c r="T394">
        <v>-2.6651120278984308E-3</v>
      </c>
      <c r="U394">
        <v>-5.8990821707993746E-4</v>
      </c>
      <c r="V394">
        <v>8.4737164434045553E-4</v>
      </c>
      <c r="W394">
        <v>2.2846513893455267E-3</v>
      </c>
      <c r="X394">
        <v>4.3598553165793419E-3</v>
      </c>
      <c r="Y394">
        <v>41</v>
      </c>
      <c r="Z394">
        <v>0.11071949452161789</v>
      </c>
      <c r="AA394">
        <v>1</v>
      </c>
    </row>
    <row r="395" spans="1:27" x14ac:dyDescent="0.25">
      <c r="A395" t="s">
        <v>22</v>
      </c>
      <c r="B395" t="s">
        <v>72</v>
      </c>
      <c r="C395" t="s">
        <v>32</v>
      </c>
      <c r="D395">
        <v>10</v>
      </c>
      <c r="E395">
        <v>7.666666666666667</v>
      </c>
      <c r="F395">
        <v>39</v>
      </c>
      <c r="G395">
        <v>39</v>
      </c>
      <c r="H395">
        <v>14.803060531616211</v>
      </c>
      <c r="I395">
        <v>14.764557589650698</v>
      </c>
      <c r="J395">
        <v>3.8503129035234451E-2</v>
      </c>
      <c r="K395">
        <v>66.875083923339844</v>
      </c>
      <c r="L395">
        <v>-9.8467431962490082E-2</v>
      </c>
      <c r="M395">
        <v>-1.7544114962220192E-2</v>
      </c>
      <c r="N395">
        <v>3.8503129035234451E-2</v>
      </c>
      <c r="O395">
        <v>9.4550371170043945E-2</v>
      </c>
      <c r="P395">
        <v>0.17547369003295898</v>
      </c>
      <c r="Q395">
        <v>0.37956565618515015</v>
      </c>
      <c r="R395">
        <v>0.37857839465141296</v>
      </c>
      <c r="S395">
        <v>9.8725967109203339E-4</v>
      </c>
      <c r="T395">
        <v>-2.5248059537261724E-3</v>
      </c>
      <c r="U395">
        <v>-4.4984908890910447E-4</v>
      </c>
      <c r="V395">
        <v>9.8725967109203339E-4</v>
      </c>
      <c r="W395">
        <v>2.4243684019893408E-3</v>
      </c>
      <c r="X395">
        <v>4.4993255287408829E-3</v>
      </c>
      <c r="Y395">
        <v>41</v>
      </c>
      <c r="Z395">
        <v>0.11071949452161789</v>
      </c>
      <c r="AA395">
        <v>1</v>
      </c>
    </row>
    <row r="396" spans="1:27" x14ac:dyDescent="0.25">
      <c r="A396" t="s">
        <v>22</v>
      </c>
      <c r="B396" t="s">
        <v>72</v>
      </c>
      <c r="C396" t="s">
        <v>32</v>
      </c>
      <c r="D396">
        <v>11</v>
      </c>
      <c r="E396">
        <v>7.666666666666667</v>
      </c>
      <c r="F396">
        <v>39</v>
      </c>
      <c r="G396">
        <v>39</v>
      </c>
      <c r="H396">
        <v>15.533976554870605</v>
      </c>
      <c r="I396">
        <v>15.553163437507465</v>
      </c>
      <c r="J396">
        <v>-1.9186804071068764E-2</v>
      </c>
      <c r="K396">
        <v>70.098861694335938</v>
      </c>
      <c r="L396">
        <v>-0.15703444182872772</v>
      </c>
      <c r="M396">
        <v>-7.5592942535877228E-2</v>
      </c>
      <c r="N396">
        <v>-1.9186804071068764E-2</v>
      </c>
      <c r="O396">
        <v>3.72193343937397E-2</v>
      </c>
      <c r="P396">
        <v>0.11866083741188049</v>
      </c>
      <c r="Q396">
        <v>0.39830708503723145</v>
      </c>
      <c r="R396">
        <v>0.39879906177520752</v>
      </c>
      <c r="S396">
        <v>-4.9196934560313821E-4</v>
      </c>
      <c r="T396">
        <v>-4.026524256914854E-3</v>
      </c>
      <c r="U396">
        <v>-1.9382805330678821E-3</v>
      </c>
      <c r="V396">
        <v>-4.9196934560313821E-4</v>
      </c>
      <c r="W396">
        <v>9.5434190006926656E-4</v>
      </c>
      <c r="X396">
        <v>3.0425856821238995E-3</v>
      </c>
      <c r="Y396">
        <v>41</v>
      </c>
      <c r="Z396">
        <v>0.11071949452161789</v>
      </c>
      <c r="AA396">
        <v>1</v>
      </c>
    </row>
    <row r="397" spans="1:27" x14ac:dyDescent="0.25">
      <c r="A397" t="s">
        <v>22</v>
      </c>
      <c r="B397" t="s">
        <v>72</v>
      </c>
      <c r="C397" t="s">
        <v>32</v>
      </c>
      <c r="D397">
        <v>12</v>
      </c>
      <c r="E397">
        <v>7.666666666666667</v>
      </c>
      <c r="F397">
        <v>39</v>
      </c>
      <c r="G397">
        <v>39</v>
      </c>
      <c r="H397">
        <v>15.856266975402832</v>
      </c>
      <c r="I397">
        <v>15.947895049694731</v>
      </c>
      <c r="J397">
        <v>-9.1628275811672211E-2</v>
      </c>
      <c r="K397">
        <v>73.044410705566406</v>
      </c>
      <c r="L397">
        <v>-0.22980464994907379</v>
      </c>
      <c r="M397">
        <v>-0.14816893637180328</v>
      </c>
      <c r="N397">
        <v>-9.1628275811672211E-2</v>
      </c>
      <c r="O397">
        <v>-3.5087622702121735E-2</v>
      </c>
      <c r="P397">
        <v>4.6548102051019669E-2</v>
      </c>
      <c r="Q397">
        <v>0.40657094120979309</v>
      </c>
      <c r="R397">
        <v>0.40892037749290466</v>
      </c>
      <c r="S397">
        <v>-2.3494430352002382E-3</v>
      </c>
      <c r="T397">
        <v>-5.8924267068505287E-3</v>
      </c>
      <c r="U397">
        <v>-3.7992035504430532E-3</v>
      </c>
      <c r="V397">
        <v>-2.3494430352002382E-3</v>
      </c>
      <c r="W397">
        <v>-8.9968263637274504E-4</v>
      </c>
      <c r="X397">
        <v>1.1935411021113396E-3</v>
      </c>
      <c r="Y397">
        <v>41</v>
      </c>
      <c r="Z397">
        <v>0.11071949452161789</v>
      </c>
      <c r="AA397">
        <v>1</v>
      </c>
    </row>
    <row r="398" spans="1:27" x14ac:dyDescent="0.25">
      <c r="A398" t="s">
        <v>22</v>
      </c>
      <c r="B398" t="s">
        <v>72</v>
      </c>
      <c r="C398" t="s">
        <v>32</v>
      </c>
      <c r="D398">
        <v>13</v>
      </c>
      <c r="E398">
        <v>7.666666666666667</v>
      </c>
      <c r="F398">
        <v>39</v>
      </c>
      <c r="G398">
        <v>39</v>
      </c>
      <c r="H398">
        <v>15.700704574584961</v>
      </c>
      <c r="I398">
        <v>15.672027665200099</v>
      </c>
      <c r="J398">
        <v>2.8676893562078476E-2</v>
      </c>
      <c r="K398">
        <v>75.590370178222656</v>
      </c>
      <c r="L398">
        <v>-0.10827820748090744</v>
      </c>
      <c r="M398">
        <v>-2.7364024892449379E-2</v>
      </c>
      <c r="N398">
        <v>2.8676893562078476E-2</v>
      </c>
      <c r="O398">
        <v>8.4717810153961182E-2</v>
      </c>
      <c r="P398">
        <v>0.16563199460506439</v>
      </c>
      <c r="Q398">
        <v>0.40258216857910156</v>
      </c>
      <c r="R398">
        <v>0.40184685587882996</v>
      </c>
      <c r="S398">
        <v>7.3530495865270495E-4</v>
      </c>
      <c r="T398">
        <v>-2.7763643302023411E-3</v>
      </c>
      <c r="U398">
        <v>-7.0164166390895844E-4</v>
      </c>
      <c r="V398">
        <v>7.3530495865270495E-4</v>
      </c>
      <c r="W398">
        <v>2.1722514647990465E-3</v>
      </c>
      <c r="X398">
        <v>4.2469743639230728E-3</v>
      </c>
      <c r="Y398">
        <v>41</v>
      </c>
      <c r="Z398">
        <v>0.11071949452161789</v>
      </c>
      <c r="AA398">
        <v>1</v>
      </c>
    </row>
    <row r="399" spans="1:27" x14ac:dyDescent="0.25">
      <c r="A399" t="s">
        <v>22</v>
      </c>
      <c r="B399" t="s">
        <v>72</v>
      </c>
      <c r="C399" t="s">
        <v>32</v>
      </c>
      <c r="D399">
        <v>14</v>
      </c>
      <c r="E399">
        <v>7.666666666666667</v>
      </c>
      <c r="F399">
        <v>39</v>
      </c>
      <c r="G399">
        <v>39</v>
      </c>
      <c r="H399">
        <v>15.908712387084961</v>
      </c>
      <c r="I399">
        <v>15.666369064458801</v>
      </c>
      <c r="J399">
        <v>0.24234366416931152</v>
      </c>
      <c r="K399">
        <v>77.841072082519531</v>
      </c>
      <c r="L399">
        <v>0.10516843199729919</v>
      </c>
      <c r="M399">
        <v>0.18621267378330231</v>
      </c>
      <c r="N399">
        <v>0.24234366416931152</v>
      </c>
      <c r="O399">
        <v>0.29847466945648193</v>
      </c>
      <c r="P399">
        <v>0.37951889634132385</v>
      </c>
      <c r="Q399">
        <v>0.40791571140289307</v>
      </c>
      <c r="R399">
        <v>0.40170177817344666</v>
      </c>
      <c r="S399">
        <v>6.2139402143657207E-3</v>
      </c>
      <c r="T399">
        <v>2.696626354008913E-3</v>
      </c>
      <c r="U399">
        <v>4.7746840864419937E-3</v>
      </c>
      <c r="V399">
        <v>6.2139402143657207E-3</v>
      </c>
      <c r="W399">
        <v>7.6531968079507351E-3</v>
      </c>
      <c r="X399">
        <v>9.7312536090612411E-3</v>
      </c>
      <c r="Y399">
        <v>41</v>
      </c>
      <c r="Z399">
        <v>0.11071949452161789</v>
      </c>
      <c r="AA399">
        <v>1</v>
      </c>
    </row>
    <row r="400" spans="1:27" x14ac:dyDescent="0.25">
      <c r="A400" t="s">
        <v>22</v>
      </c>
      <c r="B400" t="s">
        <v>72</v>
      </c>
      <c r="C400" t="s">
        <v>32</v>
      </c>
      <c r="D400">
        <v>15</v>
      </c>
      <c r="E400">
        <v>7.666666666666667</v>
      </c>
      <c r="F400">
        <v>39</v>
      </c>
      <c r="G400">
        <v>39</v>
      </c>
      <c r="H400">
        <v>15.769242286682129</v>
      </c>
      <c r="I400">
        <v>15.57558688617913</v>
      </c>
      <c r="J400">
        <v>0.19365584850311279</v>
      </c>
      <c r="K400">
        <v>79.565902709960938</v>
      </c>
      <c r="L400">
        <v>5.6853029876947403E-2</v>
      </c>
      <c r="M400">
        <v>0.13767723739147186</v>
      </c>
      <c r="N400">
        <v>0.19365584850311279</v>
      </c>
      <c r="O400">
        <v>0.24963445961475372</v>
      </c>
      <c r="P400">
        <v>0.33045867085456848</v>
      </c>
      <c r="Q400">
        <v>0.40433955192565918</v>
      </c>
      <c r="R400">
        <v>0.39937400817871094</v>
      </c>
      <c r="S400">
        <v>4.965534433722496E-3</v>
      </c>
      <c r="T400">
        <v>1.45777000579983E-3</v>
      </c>
      <c r="U400">
        <v>3.5301856696605682E-3</v>
      </c>
      <c r="V400">
        <v>4.965534433722496E-3</v>
      </c>
      <c r="W400">
        <v>6.4008836634457111E-3</v>
      </c>
      <c r="X400">
        <v>8.4732994437217712E-3</v>
      </c>
      <c r="Y400">
        <v>41</v>
      </c>
      <c r="Z400">
        <v>0.11071949452161789</v>
      </c>
      <c r="AA400">
        <v>1</v>
      </c>
    </row>
    <row r="401" spans="1:27" x14ac:dyDescent="0.25">
      <c r="A401" t="s">
        <v>22</v>
      </c>
      <c r="B401" t="s">
        <v>72</v>
      </c>
      <c r="C401" t="s">
        <v>32</v>
      </c>
      <c r="D401">
        <v>16</v>
      </c>
      <c r="E401">
        <v>7.666666666666667</v>
      </c>
      <c r="F401">
        <v>39</v>
      </c>
      <c r="G401">
        <v>39</v>
      </c>
      <c r="H401">
        <v>15.634315490722656</v>
      </c>
      <c r="I401">
        <v>15.496444912108322</v>
      </c>
      <c r="J401">
        <v>0.13787037134170532</v>
      </c>
      <c r="K401">
        <v>80.7794189453125</v>
      </c>
      <c r="L401">
        <v>-1.0696337558329105E-3</v>
      </c>
      <c r="M401">
        <v>8.1017248332500458E-2</v>
      </c>
      <c r="N401">
        <v>0.13787037134170532</v>
      </c>
      <c r="O401">
        <v>0.19472350180149078</v>
      </c>
      <c r="P401">
        <v>0.27681037783622742</v>
      </c>
      <c r="Q401">
        <v>0.40087988972663879</v>
      </c>
      <c r="R401">
        <v>0.39734473824501038</v>
      </c>
      <c r="S401">
        <v>3.5351377446204424E-3</v>
      </c>
      <c r="T401">
        <v>-2.7426505766925402E-5</v>
      </c>
      <c r="U401">
        <v>2.0773652940988541E-3</v>
      </c>
      <c r="V401">
        <v>3.5351377446204424E-3</v>
      </c>
      <c r="W401">
        <v>4.9929101951420307E-3</v>
      </c>
      <c r="X401">
        <v>7.097702007740736E-3</v>
      </c>
      <c r="Y401">
        <v>41</v>
      </c>
      <c r="Z401">
        <v>0.11071949452161789</v>
      </c>
      <c r="AA401">
        <v>1</v>
      </c>
    </row>
    <row r="402" spans="1:27" x14ac:dyDescent="0.25">
      <c r="A402" t="s">
        <v>22</v>
      </c>
      <c r="B402" t="s">
        <v>72</v>
      </c>
      <c r="C402" t="s">
        <v>32</v>
      </c>
      <c r="D402">
        <v>17</v>
      </c>
      <c r="E402">
        <v>7.666666666666667</v>
      </c>
      <c r="F402">
        <v>39</v>
      </c>
      <c r="G402">
        <v>39</v>
      </c>
      <c r="H402">
        <v>14.900532722473145</v>
      </c>
      <c r="I402">
        <v>14.85302883652912</v>
      </c>
      <c r="J402">
        <v>4.750344529747963E-2</v>
      </c>
      <c r="K402">
        <v>80.162727355957031</v>
      </c>
      <c r="L402">
        <v>-8.9101463556289673E-2</v>
      </c>
      <c r="M402">
        <v>-8.394177071750164E-3</v>
      </c>
      <c r="N402">
        <v>4.750344529747963E-2</v>
      </c>
      <c r="O402">
        <v>0.1034010648727417</v>
      </c>
      <c r="P402">
        <v>0.18410836160182953</v>
      </c>
      <c r="Q402">
        <v>0.38206493854522705</v>
      </c>
      <c r="R402">
        <v>0.38084688782691956</v>
      </c>
      <c r="S402">
        <v>1.2180370977148414E-3</v>
      </c>
      <c r="T402">
        <v>-2.2846530191600323E-3</v>
      </c>
      <c r="U402">
        <v>-2.1523531177081168E-4</v>
      </c>
      <c r="V402">
        <v>1.2180370977148414E-3</v>
      </c>
      <c r="W402">
        <v>2.6513093616813421E-3</v>
      </c>
      <c r="X402">
        <v>4.7207274474203587E-3</v>
      </c>
      <c r="Y402">
        <v>41</v>
      </c>
      <c r="Z402">
        <v>0.11071949452161789</v>
      </c>
      <c r="AA402">
        <v>1</v>
      </c>
    </row>
    <row r="403" spans="1:27" x14ac:dyDescent="0.25">
      <c r="A403" t="s">
        <v>22</v>
      </c>
      <c r="B403" t="s">
        <v>72</v>
      </c>
      <c r="C403" t="s">
        <v>32</v>
      </c>
      <c r="D403">
        <v>18</v>
      </c>
      <c r="E403">
        <v>7.666666666666667</v>
      </c>
      <c r="F403">
        <v>39</v>
      </c>
      <c r="G403">
        <v>39</v>
      </c>
      <c r="H403">
        <v>13.667083740234375</v>
      </c>
      <c r="I403">
        <v>13.595866005062513</v>
      </c>
      <c r="J403">
        <v>7.1218162775039673E-2</v>
      </c>
      <c r="K403">
        <v>78.952217102050781</v>
      </c>
      <c r="L403">
        <v>-6.577475368976593E-2</v>
      </c>
      <c r="M403">
        <v>1.5161772258579731E-2</v>
      </c>
      <c r="N403">
        <v>7.1218162775039673E-2</v>
      </c>
      <c r="O403">
        <v>0.12727455794811249</v>
      </c>
      <c r="P403">
        <v>0.20821107923984528</v>
      </c>
      <c r="Q403">
        <v>0.35043805837631226</v>
      </c>
      <c r="R403">
        <v>0.34861195087432861</v>
      </c>
      <c r="S403">
        <v>1.8261066870763898E-3</v>
      </c>
      <c r="T403">
        <v>-1.6865321667864919E-3</v>
      </c>
      <c r="U403">
        <v>3.8876337930560112E-4</v>
      </c>
      <c r="V403">
        <v>1.8261066870763898E-3</v>
      </c>
      <c r="W403">
        <v>3.2634502276778221E-3</v>
      </c>
      <c r="X403">
        <v>5.3387456573545933E-3</v>
      </c>
      <c r="Y403">
        <v>41</v>
      </c>
      <c r="Z403">
        <v>0.11071949452161789</v>
      </c>
      <c r="AA403">
        <v>1</v>
      </c>
    </row>
    <row r="404" spans="1:27" x14ac:dyDescent="0.25">
      <c r="A404" t="s">
        <v>22</v>
      </c>
      <c r="B404" t="s">
        <v>72</v>
      </c>
      <c r="C404" t="s">
        <v>32</v>
      </c>
      <c r="D404">
        <v>19</v>
      </c>
      <c r="E404">
        <v>7.666666666666667</v>
      </c>
      <c r="F404">
        <v>39</v>
      </c>
      <c r="G404">
        <v>39</v>
      </c>
      <c r="H404">
        <v>11.928431510925293</v>
      </c>
      <c r="I404">
        <v>11.864593886459867</v>
      </c>
      <c r="J404">
        <v>6.3837200403213501E-2</v>
      </c>
      <c r="K404">
        <v>76.225517272949219</v>
      </c>
      <c r="L404">
        <v>-7.2979852557182312E-2</v>
      </c>
      <c r="M404">
        <v>7.8527703881263733E-3</v>
      </c>
      <c r="N404">
        <v>6.3837200403213501E-2</v>
      </c>
      <c r="O404">
        <v>0.11982163041830063</v>
      </c>
      <c r="P404">
        <v>0.20065425336360931</v>
      </c>
      <c r="Q404">
        <v>0.30585721135139465</v>
      </c>
      <c r="R404">
        <v>0.30422034859657288</v>
      </c>
      <c r="S404">
        <v>1.6368513461202383E-3</v>
      </c>
      <c r="T404">
        <v>-1.8712782766669989E-3</v>
      </c>
      <c r="U404">
        <v>2.013530902331695E-4</v>
      </c>
      <c r="V404">
        <v>1.6368513461202383E-3</v>
      </c>
      <c r="W404">
        <v>3.0723495874553919E-3</v>
      </c>
      <c r="X404">
        <v>5.1449807360768318E-3</v>
      </c>
      <c r="Y404">
        <v>41</v>
      </c>
      <c r="Z404">
        <v>0.11071949452161789</v>
      </c>
      <c r="AA404">
        <v>1</v>
      </c>
    </row>
    <row r="405" spans="1:27" x14ac:dyDescent="0.25">
      <c r="A405" t="s">
        <v>22</v>
      </c>
      <c r="B405" t="s">
        <v>72</v>
      </c>
      <c r="C405" t="s">
        <v>32</v>
      </c>
      <c r="D405">
        <v>20</v>
      </c>
      <c r="E405">
        <v>7.666666666666667</v>
      </c>
      <c r="F405">
        <v>39</v>
      </c>
      <c r="G405">
        <v>39</v>
      </c>
      <c r="H405">
        <v>10.635170936584473</v>
      </c>
      <c r="I405">
        <v>10.612814661425849</v>
      </c>
      <c r="J405">
        <v>2.2356105968356133E-2</v>
      </c>
      <c r="K405">
        <v>71.773834228515625</v>
      </c>
      <c r="L405">
        <v>-0.11466725170612335</v>
      </c>
      <c r="M405">
        <v>-3.3712740987539291E-2</v>
      </c>
      <c r="N405">
        <v>2.2356105968356133E-2</v>
      </c>
      <c r="O405">
        <v>7.8424952924251556E-2</v>
      </c>
      <c r="P405">
        <v>0.15937946736812592</v>
      </c>
      <c r="Q405">
        <v>0.27269670367240906</v>
      </c>
      <c r="R405">
        <v>0.27212345600128174</v>
      </c>
      <c r="S405">
        <v>5.7323346845805645E-4</v>
      </c>
      <c r="T405">
        <v>-2.940185833722353E-3</v>
      </c>
      <c r="U405">
        <v>-8.6442928295582533E-4</v>
      </c>
      <c r="V405">
        <v>5.7323346845805645E-4</v>
      </c>
      <c r="W405">
        <v>2.0108963362872601E-3</v>
      </c>
      <c r="X405">
        <v>4.0866532362997532E-3</v>
      </c>
      <c r="Y405">
        <v>41</v>
      </c>
      <c r="Z405">
        <v>0.11071949452161789</v>
      </c>
      <c r="AA405">
        <v>1</v>
      </c>
    </row>
    <row r="406" spans="1:27" x14ac:dyDescent="0.25">
      <c r="A406" t="s">
        <v>22</v>
      </c>
      <c r="B406" t="s">
        <v>72</v>
      </c>
      <c r="C406" t="s">
        <v>32</v>
      </c>
      <c r="D406">
        <v>21</v>
      </c>
      <c r="E406">
        <v>7.666666666666667</v>
      </c>
      <c r="F406">
        <v>39</v>
      </c>
      <c r="G406">
        <v>39</v>
      </c>
      <c r="H406">
        <v>10.296144485473633</v>
      </c>
      <c r="I406">
        <v>10.237237967705974</v>
      </c>
      <c r="J406">
        <v>5.890640988945961E-2</v>
      </c>
      <c r="K406">
        <v>67.674003601074219</v>
      </c>
      <c r="L406">
        <v>-7.8242458403110504E-2</v>
      </c>
      <c r="M406">
        <v>2.7862049173563719E-3</v>
      </c>
      <c r="N406">
        <v>5.890640988945961E-2</v>
      </c>
      <c r="O406">
        <v>0.11502661556005478</v>
      </c>
      <c r="P406">
        <v>0.19605527818202972</v>
      </c>
      <c r="Q406">
        <v>0.2640036940574646</v>
      </c>
      <c r="R406">
        <v>0.26249328255653381</v>
      </c>
      <c r="S406">
        <v>1.5104208141565323E-3</v>
      </c>
      <c r="T406">
        <v>-2.0062169060111046E-3</v>
      </c>
      <c r="U406">
        <v>7.144115079427138E-5</v>
      </c>
      <c r="V406">
        <v>1.5104208141565323E-3</v>
      </c>
      <c r="W406">
        <v>2.9494003392755985E-3</v>
      </c>
      <c r="X406">
        <v>5.0270585343241692E-3</v>
      </c>
      <c r="Y406">
        <v>41</v>
      </c>
      <c r="Z406">
        <v>0.11071949452161789</v>
      </c>
      <c r="AA406">
        <v>1</v>
      </c>
    </row>
    <row r="407" spans="1:27" x14ac:dyDescent="0.25">
      <c r="A407" t="s">
        <v>22</v>
      </c>
      <c r="B407" t="s">
        <v>72</v>
      </c>
      <c r="C407" t="s">
        <v>32</v>
      </c>
      <c r="D407">
        <v>22</v>
      </c>
      <c r="E407">
        <v>7.666666666666667</v>
      </c>
      <c r="F407">
        <v>39</v>
      </c>
      <c r="G407">
        <v>39</v>
      </c>
      <c r="H407">
        <v>10.003997802734375</v>
      </c>
      <c r="I407">
        <v>9.9857062078081071</v>
      </c>
      <c r="J407">
        <v>1.8291853368282318E-2</v>
      </c>
      <c r="K407">
        <v>64.843971252441406</v>
      </c>
      <c r="L407">
        <v>-0.11852174252271652</v>
      </c>
      <c r="M407">
        <v>-3.7691161036491394E-2</v>
      </c>
      <c r="N407">
        <v>1.8291853368282318E-2</v>
      </c>
      <c r="O407">
        <v>7.427486777305603E-2</v>
      </c>
      <c r="P407">
        <v>0.15510545670986176</v>
      </c>
      <c r="Q407">
        <v>0.25651276111602783</v>
      </c>
      <c r="R407">
        <v>0.25604376196861267</v>
      </c>
      <c r="S407">
        <v>4.6902187750674784E-4</v>
      </c>
      <c r="T407">
        <v>-3.0390189494937658E-3</v>
      </c>
      <c r="U407">
        <v>-9.6644001314416528E-4</v>
      </c>
      <c r="V407">
        <v>4.6902187750674784E-4</v>
      </c>
      <c r="W407">
        <v>1.904483768157661E-3</v>
      </c>
      <c r="X407">
        <v>3.9770631119608879E-3</v>
      </c>
      <c r="Y407">
        <v>41</v>
      </c>
      <c r="Z407">
        <v>0.11071949452161789</v>
      </c>
      <c r="AA407">
        <v>1</v>
      </c>
    </row>
    <row r="408" spans="1:27" x14ac:dyDescent="0.25">
      <c r="A408" t="s">
        <v>22</v>
      </c>
      <c r="B408" t="s">
        <v>72</v>
      </c>
      <c r="C408" t="s">
        <v>32</v>
      </c>
      <c r="D408">
        <v>23</v>
      </c>
      <c r="E408">
        <v>7.666666666666667</v>
      </c>
      <c r="F408">
        <v>39</v>
      </c>
      <c r="G408">
        <v>39</v>
      </c>
      <c r="H408">
        <v>9.6082839965820312</v>
      </c>
      <c r="I408">
        <v>9.6054321915920209</v>
      </c>
      <c r="J408">
        <v>2.8521937783807516E-3</v>
      </c>
      <c r="K408">
        <v>62.832794189453125</v>
      </c>
      <c r="L408">
        <v>-0.1346307098865509</v>
      </c>
      <c r="M408">
        <v>-5.340469628572464E-2</v>
      </c>
      <c r="N408">
        <v>2.8521937783807516E-3</v>
      </c>
      <c r="O408">
        <v>5.910908430814743E-2</v>
      </c>
      <c r="P408">
        <v>0.14033509790897369</v>
      </c>
      <c r="Q408">
        <v>0.24636626243591309</v>
      </c>
      <c r="R408">
        <v>0.24629312753677368</v>
      </c>
      <c r="S408">
        <v>7.3133174737449735E-5</v>
      </c>
      <c r="T408">
        <v>-3.4520695917308331E-3</v>
      </c>
      <c r="U408">
        <v>-1.369351171888411E-3</v>
      </c>
      <c r="V408">
        <v>7.3133174737449735E-5</v>
      </c>
      <c r="W408">
        <v>1.5156175941228867E-3</v>
      </c>
      <c r="X408">
        <v>3.5983358975499868E-3</v>
      </c>
      <c r="Y408">
        <v>41</v>
      </c>
      <c r="Z408">
        <v>0.11071949452161789</v>
      </c>
      <c r="AA408">
        <v>1</v>
      </c>
    </row>
    <row r="409" spans="1:27" x14ac:dyDescent="0.25">
      <c r="A409" t="s">
        <v>22</v>
      </c>
      <c r="B409" t="s">
        <v>72</v>
      </c>
      <c r="C409" t="s">
        <v>32</v>
      </c>
      <c r="D409">
        <v>24</v>
      </c>
      <c r="E409">
        <v>7.666666666666667</v>
      </c>
      <c r="F409">
        <v>39</v>
      </c>
      <c r="G409">
        <v>39</v>
      </c>
      <c r="H409">
        <v>9.2297220230102539</v>
      </c>
      <c r="I409">
        <v>9.2220424098971616</v>
      </c>
      <c r="J409">
        <v>7.6793599873781204E-3</v>
      </c>
      <c r="K409">
        <v>61.52496337890625</v>
      </c>
      <c r="L409">
        <v>-0.13086910545825958</v>
      </c>
      <c r="M409">
        <v>-4.9013551324605942E-2</v>
      </c>
      <c r="N409">
        <v>7.6793599873781204E-3</v>
      </c>
      <c r="O409">
        <v>6.4372271299362183E-2</v>
      </c>
      <c r="P409">
        <v>0.14622782170772552</v>
      </c>
      <c r="Q409">
        <v>0.23665954172611237</v>
      </c>
      <c r="R409">
        <v>0.23646262288093567</v>
      </c>
      <c r="S409">
        <v>1.9690666522365063E-4</v>
      </c>
      <c r="T409">
        <v>-3.3556181006133556E-3</v>
      </c>
      <c r="U409">
        <v>-1.2567577650770545E-3</v>
      </c>
      <c r="V409">
        <v>1.9690666522365063E-4</v>
      </c>
      <c r="W409">
        <v>1.6505710082128644E-3</v>
      </c>
      <c r="X409">
        <v>3.7494313437491655E-3</v>
      </c>
      <c r="Y409">
        <v>41</v>
      </c>
      <c r="Z409">
        <v>0.11071949452161789</v>
      </c>
      <c r="AA409">
        <v>1</v>
      </c>
    </row>
    <row r="410" spans="1:27" x14ac:dyDescent="0.25">
      <c r="A410" t="s">
        <v>22</v>
      </c>
      <c r="B410" t="s">
        <v>73</v>
      </c>
      <c r="C410" t="s">
        <v>82</v>
      </c>
      <c r="D410">
        <v>1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16</v>
      </c>
      <c r="Z410">
        <v>0.4979284405708313</v>
      </c>
      <c r="AA410">
        <v>0</v>
      </c>
    </row>
    <row r="411" spans="1:27" x14ac:dyDescent="0.25">
      <c r="A411" t="s">
        <v>22</v>
      </c>
      <c r="B411" t="s">
        <v>73</v>
      </c>
      <c r="C411" t="s">
        <v>82</v>
      </c>
      <c r="D411">
        <v>2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16</v>
      </c>
      <c r="Z411">
        <v>0.4979284405708313</v>
      </c>
      <c r="AA411">
        <v>0</v>
      </c>
    </row>
    <row r="412" spans="1:27" x14ac:dyDescent="0.25">
      <c r="A412" t="s">
        <v>22</v>
      </c>
      <c r="B412" t="s">
        <v>73</v>
      </c>
      <c r="C412" t="s">
        <v>82</v>
      </c>
      <c r="D412">
        <v>3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16</v>
      </c>
      <c r="Z412">
        <v>0.4979284405708313</v>
      </c>
      <c r="AA412">
        <v>0</v>
      </c>
    </row>
    <row r="413" spans="1:27" x14ac:dyDescent="0.25">
      <c r="A413" t="s">
        <v>22</v>
      </c>
      <c r="B413" t="s">
        <v>73</v>
      </c>
      <c r="C413" t="s">
        <v>82</v>
      </c>
      <c r="D413">
        <v>4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16</v>
      </c>
      <c r="Z413">
        <v>0.4979284405708313</v>
      </c>
      <c r="AA413">
        <v>0</v>
      </c>
    </row>
    <row r="414" spans="1:27" x14ac:dyDescent="0.25">
      <c r="A414" t="s">
        <v>22</v>
      </c>
      <c r="B414" t="s">
        <v>73</v>
      </c>
      <c r="C414" t="s">
        <v>82</v>
      </c>
      <c r="D414">
        <v>5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16</v>
      </c>
      <c r="Z414">
        <v>0.4979284405708313</v>
      </c>
      <c r="AA414">
        <v>0</v>
      </c>
    </row>
    <row r="415" spans="1:27" x14ac:dyDescent="0.25">
      <c r="A415" t="s">
        <v>22</v>
      </c>
      <c r="B415" t="s">
        <v>73</v>
      </c>
      <c r="C415" t="s">
        <v>82</v>
      </c>
      <c r="D415">
        <v>6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16</v>
      </c>
      <c r="Z415">
        <v>0.4979284405708313</v>
      </c>
      <c r="AA415">
        <v>0</v>
      </c>
    </row>
    <row r="416" spans="1:27" x14ac:dyDescent="0.25">
      <c r="A416" t="s">
        <v>22</v>
      </c>
      <c r="B416" t="s">
        <v>73</v>
      </c>
      <c r="C416" t="s">
        <v>82</v>
      </c>
      <c r="D416">
        <v>7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16</v>
      </c>
      <c r="Z416">
        <v>0.4979284405708313</v>
      </c>
      <c r="AA416">
        <v>0</v>
      </c>
    </row>
    <row r="417" spans="1:27" x14ac:dyDescent="0.25">
      <c r="A417" t="s">
        <v>22</v>
      </c>
      <c r="B417" t="s">
        <v>73</v>
      </c>
      <c r="C417" t="s">
        <v>82</v>
      </c>
      <c r="D417">
        <v>8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16</v>
      </c>
      <c r="Z417">
        <v>0.4979284405708313</v>
      </c>
      <c r="AA417">
        <v>0</v>
      </c>
    </row>
    <row r="418" spans="1:27" x14ac:dyDescent="0.25">
      <c r="A418" t="s">
        <v>22</v>
      </c>
      <c r="B418" t="s">
        <v>73</v>
      </c>
      <c r="C418" t="s">
        <v>82</v>
      </c>
      <c r="D418">
        <v>9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16</v>
      </c>
      <c r="Z418">
        <v>0.4979284405708313</v>
      </c>
      <c r="AA418">
        <v>0</v>
      </c>
    </row>
    <row r="419" spans="1:27" x14ac:dyDescent="0.25">
      <c r="A419" t="s">
        <v>22</v>
      </c>
      <c r="B419" t="s">
        <v>73</v>
      </c>
      <c r="C419" t="s">
        <v>82</v>
      </c>
      <c r="D419">
        <v>10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16</v>
      </c>
      <c r="Z419">
        <v>0.4979284405708313</v>
      </c>
      <c r="AA419">
        <v>0</v>
      </c>
    </row>
    <row r="420" spans="1:27" x14ac:dyDescent="0.25">
      <c r="A420" t="s">
        <v>22</v>
      </c>
      <c r="B420" t="s">
        <v>73</v>
      </c>
      <c r="C420" t="s">
        <v>82</v>
      </c>
      <c r="D420">
        <v>11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16</v>
      </c>
      <c r="Z420">
        <v>0.4979284405708313</v>
      </c>
      <c r="AA420">
        <v>0</v>
      </c>
    </row>
    <row r="421" spans="1:27" x14ac:dyDescent="0.25">
      <c r="A421" t="s">
        <v>22</v>
      </c>
      <c r="B421" t="s">
        <v>73</v>
      </c>
      <c r="C421" t="s">
        <v>82</v>
      </c>
      <c r="D421">
        <v>12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16</v>
      </c>
      <c r="Z421">
        <v>0.4979284405708313</v>
      </c>
      <c r="AA421">
        <v>0</v>
      </c>
    </row>
    <row r="422" spans="1:27" x14ac:dyDescent="0.25">
      <c r="A422" t="s">
        <v>22</v>
      </c>
      <c r="B422" t="s">
        <v>73</v>
      </c>
      <c r="C422" t="s">
        <v>82</v>
      </c>
      <c r="D422">
        <v>13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16</v>
      </c>
      <c r="Z422">
        <v>0.4979284405708313</v>
      </c>
      <c r="AA422">
        <v>0</v>
      </c>
    </row>
    <row r="423" spans="1:27" x14ac:dyDescent="0.25">
      <c r="A423" t="s">
        <v>22</v>
      </c>
      <c r="B423" t="s">
        <v>73</v>
      </c>
      <c r="C423" t="s">
        <v>82</v>
      </c>
      <c r="D423">
        <v>14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16</v>
      </c>
      <c r="Z423">
        <v>0.4979284405708313</v>
      </c>
      <c r="AA423">
        <v>0</v>
      </c>
    </row>
    <row r="424" spans="1:27" x14ac:dyDescent="0.25">
      <c r="A424" t="s">
        <v>22</v>
      </c>
      <c r="B424" t="s">
        <v>73</v>
      </c>
      <c r="C424" t="s">
        <v>82</v>
      </c>
      <c r="D424">
        <v>15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16</v>
      </c>
      <c r="Z424">
        <v>0.4979284405708313</v>
      </c>
      <c r="AA424">
        <v>0</v>
      </c>
    </row>
    <row r="425" spans="1:27" x14ac:dyDescent="0.25">
      <c r="A425" t="s">
        <v>22</v>
      </c>
      <c r="B425" t="s">
        <v>73</v>
      </c>
      <c r="C425" t="s">
        <v>82</v>
      </c>
      <c r="D425">
        <v>16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16</v>
      </c>
      <c r="Z425">
        <v>0.4979284405708313</v>
      </c>
      <c r="AA425">
        <v>0</v>
      </c>
    </row>
    <row r="426" spans="1:27" x14ac:dyDescent="0.25">
      <c r="A426" t="s">
        <v>22</v>
      </c>
      <c r="B426" t="s">
        <v>73</v>
      </c>
      <c r="C426" t="s">
        <v>82</v>
      </c>
      <c r="D426">
        <v>17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16</v>
      </c>
      <c r="Z426">
        <v>0.4979284405708313</v>
      </c>
      <c r="AA426">
        <v>0</v>
      </c>
    </row>
    <row r="427" spans="1:27" x14ac:dyDescent="0.25">
      <c r="A427" t="s">
        <v>22</v>
      </c>
      <c r="B427" t="s">
        <v>73</v>
      </c>
      <c r="C427" t="s">
        <v>82</v>
      </c>
      <c r="D427">
        <v>18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16</v>
      </c>
      <c r="Z427">
        <v>0.4979284405708313</v>
      </c>
      <c r="AA427">
        <v>0</v>
      </c>
    </row>
    <row r="428" spans="1:27" x14ac:dyDescent="0.25">
      <c r="A428" t="s">
        <v>22</v>
      </c>
      <c r="B428" t="s">
        <v>73</v>
      </c>
      <c r="C428" t="s">
        <v>82</v>
      </c>
      <c r="D428">
        <v>19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16</v>
      </c>
      <c r="Z428">
        <v>0.4979284405708313</v>
      </c>
      <c r="AA428">
        <v>0</v>
      </c>
    </row>
    <row r="429" spans="1:27" x14ac:dyDescent="0.25">
      <c r="A429" t="s">
        <v>22</v>
      </c>
      <c r="B429" t="s">
        <v>73</v>
      </c>
      <c r="C429" t="s">
        <v>82</v>
      </c>
      <c r="D429">
        <v>20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16</v>
      </c>
      <c r="Z429">
        <v>0.4979284405708313</v>
      </c>
      <c r="AA429">
        <v>0</v>
      </c>
    </row>
    <row r="430" spans="1:27" x14ac:dyDescent="0.25">
      <c r="A430" t="s">
        <v>22</v>
      </c>
      <c r="B430" t="s">
        <v>73</v>
      </c>
      <c r="C430" t="s">
        <v>82</v>
      </c>
      <c r="D430">
        <v>21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16</v>
      </c>
      <c r="Z430">
        <v>0.4979284405708313</v>
      </c>
      <c r="AA430">
        <v>0</v>
      </c>
    </row>
    <row r="431" spans="1:27" x14ac:dyDescent="0.25">
      <c r="A431" t="s">
        <v>22</v>
      </c>
      <c r="B431" t="s">
        <v>73</v>
      </c>
      <c r="C431" t="s">
        <v>82</v>
      </c>
      <c r="D431">
        <v>22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16</v>
      </c>
      <c r="Z431">
        <v>0.4979284405708313</v>
      </c>
      <c r="AA431">
        <v>0</v>
      </c>
    </row>
    <row r="432" spans="1:27" x14ac:dyDescent="0.25">
      <c r="A432" t="s">
        <v>22</v>
      </c>
      <c r="B432" t="s">
        <v>73</v>
      </c>
      <c r="C432" t="s">
        <v>82</v>
      </c>
      <c r="D432">
        <v>23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16</v>
      </c>
      <c r="Z432">
        <v>0.4979284405708313</v>
      </c>
      <c r="AA432">
        <v>0</v>
      </c>
    </row>
    <row r="433" spans="1:27" x14ac:dyDescent="0.25">
      <c r="A433" t="s">
        <v>22</v>
      </c>
      <c r="B433" t="s">
        <v>73</v>
      </c>
      <c r="C433" t="s">
        <v>82</v>
      </c>
      <c r="D433">
        <v>24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16</v>
      </c>
      <c r="Z433">
        <v>0.4979284405708313</v>
      </c>
      <c r="AA433">
        <v>0</v>
      </c>
    </row>
    <row r="434" spans="1:27" x14ac:dyDescent="0.25">
      <c r="A434" t="s">
        <v>22</v>
      </c>
      <c r="B434" t="s">
        <v>73</v>
      </c>
      <c r="C434" t="s">
        <v>83</v>
      </c>
      <c r="D434">
        <v>1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16</v>
      </c>
      <c r="Z434">
        <v>0.4979284405708313</v>
      </c>
      <c r="AA434">
        <v>0</v>
      </c>
    </row>
    <row r="435" spans="1:27" x14ac:dyDescent="0.25">
      <c r="A435" t="s">
        <v>22</v>
      </c>
      <c r="B435" t="s">
        <v>73</v>
      </c>
      <c r="C435" t="s">
        <v>83</v>
      </c>
      <c r="D435">
        <v>2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16</v>
      </c>
      <c r="Z435">
        <v>0.4979284405708313</v>
      </c>
      <c r="AA435">
        <v>0</v>
      </c>
    </row>
    <row r="436" spans="1:27" x14ac:dyDescent="0.25">
      <c r="A436" t="s">
        <v>22</v>
      </c>
      <c r="B436" t="s">
        <v>73</v>
      </c>
      <c r="C436" t="s">
        <v>83</v>
      </c>
      <c r="D436">
        <v>3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16</v>
      </c>
      <c r="Z436">
        <v>0.4979284405708313</v>
      </c>
      <c r="AA436">
        <v>0</v>
      </c>
    </row>
    <row r="437" spans="1:27" x14ac:dyDescent="0.25">
      <c r="A437" t="s">
        <v>22</v>
      </c>
      <c r="B437" t="s">
        <v>73</v>
      </c>
      <c r="C437" t="s">
        <v>83</v>
      </c>
      <c r="D437">
        <v>4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16</v>
      </c>
      <c r="Z437">
        <v>0.4979284405708313</v>
      </c>
      <c r="AA437">
        <v>0</v>
      </c>
    </row>
    <row r="438" spans="1:27" x14ac:dyDescent="0.25">
      <c r="A438" t="s">
        <v>22</v>
      </c>
      <c r="B438" t="s">
        <v>73</v>
      </c>
      <c r="C438" t="s">
        <v>83</v>
      </c>
      <c r="D438">
        <v>5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16</v>
      </c>
      <c r="Z438">
        <v>0.4979284405708313</v>
      </c>
      <c r="AA438">
        <v>0</v>
      </c>
    </row>
    <row r="439" spans="1:27" x14ac:dyDescent="0.25">
      <c r="A439" t="s">
        <v>22</v>
      </c>
      <c r="B439" t="s">
        <v>73</v>
      </c>
      <c r="C439" t="s">
        <v>83</v>
      </c>
      <c r="D439">
        <v>6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16</v>
      </c>
      <c r="Z439">
        <v>0.4979284405708313</v>
      </c>
      <c r="AA439">
        <v>0</v>
      </c>
    </row>
    <row r="440" spans="1:27" x14ac:dyDescent="0.25">
      <c r="A440" t="s">
        <v>22</v>
      </c>
      <c r="B440" t="s">
        <v>73</v>
      </c>
      <c r="C440" t="s">
        <v>83</v>
      </c>
      <c r="D440">
        <v>7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16</v>
      </c>
      <c r="Z440">
        <v>0.4979284405708313</v>
      </c>
      <c r="AA440">
        <v>0</v>
      </c>
    </row>
    <row r="441" spans="1:27" x14ac:dyDescent="0.25">
      <c r="A441" t="s">
        <v>22</v>
      </c>
      <c r="B441" t="s">
        <v>73</v>
      </c>
      <c r="C441" t="s">
        <v>83</v>
      </c>
      <c r="D441">
        <v>8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16</v>
      </c>
      <c r="Z441">
        <v>0.4979284405708313</v>
      </c>
      <c r="AA441">
        <v>0</v>
      </c>
    </row>
    <row r="442" spans="1:27" x14ac:dyDescent="0.25">
      <c r="A442" t="s">
        <v>22</v>
      </c>
      <c r="B442" t="s">
        <v>73</v>
      </c>
      <c r="C442" t="s">
        <v>83</v>
      </c>
      <c r="D442">
        <v>9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16</v>
      </c>
      <c r="Z442">
        <v>0.4979284405708313</v>
      </c>
      <c r="AA442">
        <v>0</v>
      </c>
    </row>
    <row r="443" spans="1:27" x14ac:dyDescent="0.25">
      <c r="A443" t="s">
        <v>22</v>
      </c>
      <c r="B443" t="s">
        <v>73</v>
      </c>
      <c r="C443" t="s">
        <v>83</v>
      </c>
      <c r="D443">
        <v>10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16</v>
      </c>
      <c r="Z443">
        <v>0.4979284405708313</v>
      </c>
      <c r="AA443">
        <v>0</v>
      </c>
    </row>
    <row r="444" spans="1:27" x14ac:dyDescent="0.25">
      <c r="A444" t="s">
        <v>22</v>
      </c>
      <c r="B444" t="s">
        <v>73</v>
      </c>
      <c r="C444" t="s">
        <v>83</v>
      </c>
      <c r="D444">
        <v>11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16</v>
      </c>
      <c r="Z444">
        <v>0.4979284405708313</v>
      </c>
      <c r="AA444">
        <v>0</v>
      </c>
    </row>
    <row r="445" spans="1:27" x14ac:dyDescent="0.25">
      <c r="A445" t="s">
        <v>22</v>
      </c>
      <c r="B445" t="s">
        <v>73</v>
      </c>
      <c r="C445" t="s">
        <v>83</v>
      </c>
      <c r="D445">
        <v>12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16</v>
      </c>
      <c r="Z445">
        <v>0.4979284405708313</v>
      </c>
      <c r="AA445">
        <v>0</v>
      </c>
    </row>
    <row r="446" spans="1:27" x14ac:dyDescent="0.25">
      <c r="A446" t="s">
        <v>22</v>
      </c>
      <c r="B446" t="s">
        <v>73</v>
      </c>
      <c r="C446" t="s">
        <v>83</v>
      </c>
      <c r="D446">
        <v>13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16</v>
      </c>
      <c r="Z446">
        <v>0.4979284405708313</v>
      </c>
      <c r="AA446">
        <v>0</v>
      </c>
    </row>
    <row r="447" spans="1:27" x14ac:dyDescent="0.25">
      <c r="A447" t="s">
        <v>22</v>
      </c>
      <c r="B447" t="s">
        <v>73</v>
      </c>
      <c r="C447" t="s">
        <v>83</v>
      </c>
      <c r="D447">
        <v>14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16</v>
      </c>
      <c r="Z447">
        <v>0.4979284405708313</v>
      </c>
      <c r="AA447">
        <v>0</v>
      </c>
    </row>
    <row r="448" spans="1:27" x14ac:dyDescent="0.25">
      <c r="A448" t="s">
        <v>22</v>
      </c>
      <c r="B448" t="s">
        <v>73</v>
      </c>
      <c r="C448" t="s">
        <v>83</v>
      </c>
      <c r="D448">
        <v>15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16</v>
      </c>
      <c r="Z448">
        <v>0.4979284405708313</v>
      </c>
      <c r="AA448">
        <v>0</v>
      </c>
    </row>
    <row r="449" spans="1:27" x14ac:dyDescent="0.25">
      <c r="A449" t="s">
        <v>22</v>
      </c>
      <c r="B449" t="s">
        <v>73</v>
      </c>
      <c r="C449" t="s">
        <v>83</v>
      </c>
      <c r="D449">
        <v>16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16</v>
      </c>
      <c r="Z449">
        <v>0.4979284405708313</v>
      </c>
      <c r="AA449">
        <v>0</v>
      </c>
    </row>
    <row r="450" spans="1:27" x14ac:dyDescent="0.25">
      <c r="A450" t="s">
        <v>22</v>
      </c>
      <c r="B450" t="s">
        <v>73</v>
      </c>
      <c r="C450" t="s">
        <v>83</v>
      </c>
      <c r="D450">
        <v>17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16</v>
      </c>
      <c r="Z450">
        <v>0.4979284405708313</v>
      </c>
      <c r="AA450">
        <v>0</v>
      </c>
    </row>
    <row r="451" spans="1:27" x14ac:dyDescent="0.25">
      <c r="A451" t="s">
        <v>22</v>
      </c>
      <c r="B451" t="s">
        <v>73</v>
      </c>
      <c r="C451" t="s">
        <v>83</v>
      </c>
      <c r="D451">
        <v>18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16</v>
      </c>
      <c r="Z451">
        <v>0.4979284405708313</v>
      </c>
      <c r="AA451">
        <v>0</v>
      </c>
    </row>
    <row r="452" spans="1:27" x14ac:dyDescent="0.25">
      <c r="A452" t="s">
        <v>22</v>
      </c>
      <c r="B452" t="s">
        <v>73</v>
      </c>
      <c r="C452" t="s">
        <v>83</v>
      </c>
      <c r="D452">
        <v>19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16</v>
      </c>
      <c r="Z452">
        <v>0.4979284405708313</v>
      </c>
      <c r="AA452">
        <v>0</v>
      </c>
    </row>
    <row r="453" spans="1:27" x14ac:dyDescent="0.25">
      <c r="A453" t="s">
        <v>22</v>
      </c>
      <c r="B453" t="s">
        <v>73</v>
      </c>
      <c r="C453" t="s">
        <v>83</v>
      </c>
      <c r="D453">
        <v>20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16</v>
      </c>
      <c r="Z453">
        <v>0.4979284405708313</v>
      </c>
      <c r="AA453">
        <v>0</v>
      </c>
    </row>
    <row r="454" spans="1:27" x14ac:dyDescent="0.25">
      <c r="A454" t="s">
        <v>22</v>
      </c>
      <c r="B454" t="s">
        <v>73</v>
      </c>
      <c r="C454" t="s">
        <v>83</v>
      </c>
      <c r="D454">
        <v>21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16</v>
      </c>
      <c r="Z454">
        <v>0.4979284405708313</v>
      </c>
      <c r="AA454">
        <v>0</v>
      </c>
    </row>
    <row r="455" spans="1:27" x14ac:dyDescent="0.25">
      <c r="A455" t="s">
        <v>22</v>
      </c>
      <c r="B455" t="s">
        <v>73</v>
      </c>
      <c r="C455" t="s">
        <v>83</v>
      </c>
      <c r="D455">
        <v>22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16</v>
      </c>
      <c r="Z455">
        <v>0.4979284405708313</v>
      </c>
      <c r="AA455">
        <v>0</v>
      </c>
    </row>
    <row r="456" spans="1:27" x14ac:dyDescent="0.25">
      <c r="A456" t="s">
        <v>22</v>
      </c>
      <c r="B456" t="s">
        <v>73</v>
      </c>
      <c r="C456" t="s">
        <v>83</v>
      </c>
      <c r="D456">
        <v>23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16</v>
      </c>
      <c r="Z456">
        <v>0.4979284405708313</v>
      </c>
      <c r="AA456">
        <v>0</v>
      </c>
    </row>
    <row r="457" spans="1:27" x14ac:dyDescent="0.25">
      <c r="A457" t="s">
        <v>22</v>
      </c>
      <c r="B457" t="s">
        <v>73</v>
      </c>
      <c r="C457" t="s">
        <v>83</v>
      </c>
      <c r="D457">
        <v>24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16</v>
      </c>
      <c r="Z457">
        <v>0.4979284405708313</v>
      </c>
      <c r="AA457">
        <v>0</v>
      </c>
    </row>
    <row r="458" spans="1:27" x14ac:dyDescent="0.25">
      <c r="A458" t="s">
        <v>22</v>
      </c>
      <c r="B458" t="s">
        <v>73</v>
      </c>
      <c r="C458" t="s">
        <v>84</v>
      </c>
      <c r="D458">
        <v>1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16</v>
      </c>
      <c r="Z458">
        <v>0.4979284405708313</v>
      </c>
      <c r="AA458">
        <v>0</v>
      </c>
    </row>
    <row r="459" spans="1:27" x14ac:dyDescent="0.25">
      <c r="A459" t="s">
        <v>22</v>
      </c>
      <c r="B459" t="s">
        <v>73</v>
      </c>
      <c r="C459" t="s">
        <v>84</v>
      </c>
      <c r="D459">
        <v>2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16</v>
      </c>
      <c r="Z459">
        <v>0.4979284405708313</v>
      </c>
      <c r="AA459">
        <v>0</v>
      </c>
    </row>
    <row r="460" spans="1:27" x14ac:dyDescent="0.25">
      <c r="A460" t="s">
        <v>22</v>
      </c>
      <c r="B460" t="s">
        <v>73</v>
      </c>
      <c r="C460" t="s">
        <v>84</v>
      </c>
      <c r="D460">
        <v>3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16</v>
      </c>
      <c r="Z460">
        <v>0.4979284405708313</v>
      </c>
      <c r="AA460">
        <v>0</v>
      </c>
    </row>
    <row r="461" spans="1:27" x14ac:dyDescent="0.25">
      <c r="A461" t="s">
        <v>22</v>
      </c>
      <c r="B461" t="s">
        <v>73</v>
      </c>
      <c r="C461" t="s">
        <v>84</v>
      </c>
      <c r="D461">
        <v>4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16</v>
      </c>
      <c r="Z461">
        <v>0.4979284405708313</v>
      </c>
      <c r="AA461">
        <v>0</v>
      </c>
    </row>
    <row r="462" spans="1:27" x14ac:dyDescent="0.25">
      <c r="A462" t="s">
        <v>22</v>
      </c>
      <c r="B462" t="s">
        <v>73</v>
      </c>
      <c r="C462" t="s">
        <v>84</v>
      </c>
      <c r="D462">
        <v>5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16</v>
      </c>
      <c r="Z462">
        <v>0.4979284405708313</v>
      </c>
      <c r="AA462">
        <v>0</v>
      </c>
    </row>
    <row r="463" spans="1:27" x14ac:dyDescent="0.25">
      <c r="A463" t="s">
        <v>22</v>
      </c>
      <c r="B463" t="s">
        <v>73</v>
      </c>
      <c r="C463" t="s">
        <v>84</v>
      </c>
      <c r="D463">
        <v>6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16</v>
      </c>
      <c r="Z463">
        <v>0.4979284405708313</v>
      </c>
      <c r="AA463">
        <v>0</v>
      </c>
    </row>
    <row r="464" spans="1:27" x14ac:dyDescent="0.25">
      <c r="A464" t="s">
        <v>22</v>
      </c>
      <c r="B464" t="s">
        <v>73</v>
      </c>
      <c r="C464" t="s">
        <v>84</v>
      </c>
      <c r="D464">
        <v>7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16</v>
      </c>
      <c r="Z464">
        <v>0.4979284405708313</v>
      </c>
      <c r="AA464">
        <v>0</v>
      </c>
    </row>
    <row r="465" spans="1:27" x14ac:dyDescent="0.25">
      <c r="A465" t="s">
        <v>22</v>
      </c>
      <c r="B465" t="s">
        <v>73</v>
      </c>
      <c r="C465" t="s">
        <v>84</v>
      </c>
      <c r="D465">
        <v>8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16</v>
      </c>
      <c r="Z465">
        <v>0.4979284405708313</v>
      </c>
      <c r="AA465">
        <v>0</v>
      </c>
    </row>
    <row r="466" spans="1:27" x14ac:dyDescent="0.25">
      <c r="A466" t="s">
        <v>22</v>
      </c>
      <c r="B466" t="s">
        <v>73</v>
      </c>
      <c r="C466" t="s">
        <v>84</v>
      </c>
      <c r="D466">
        <v>9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16</v>
      </c>
      <c r="Z466">
        <v>0.4979284405708313</v>
      </c>
      <c r="AA466">
        <v>0</v>
      </c>
    </row>
    <row r="467" spans="1:27" x14ac:dyDescent="0.25">
      <c r="A467" t="s">
        <v>22</v>
      </c>
      <c r="B467" t="s">
        <v>73</v>
      </c>
      <c r="C467" t="s">
        <v>84</v>
      </c>
      <c r="D467">
        <v>10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16</v>
      </c>
      <c r="Z467">
        <v>0.4979284405708313</v>
      </c>
      <c r="AA467">
        <v>0</v>
      </c>
    </row>
    <row r="468" spans="1:27" x14ac:dyDescent="0.25">
      <c r="A468" t="s">
        <v>22</v>
      </c>
      <c r="B468" t="s">
        <v>73</v>
      </c>
      <c r="C468" t="s">
        <v>84</v>
      </c>
      <c r="D468">
        <v>11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16</v>
      </c>
      <c r="Z468">
        <v>0.4979284405708313</v>
      </c>
      <c r="AA468">
        <v>0</v>
      </c>
    </row>
    <row r="469" spans="1:27" x14ac:dyDescent="0.25">
      <c r="A469" t="s">
        <v>22</v>
      </c>
      <c r="B469" t="s">
        <v>73</v>
      </c>
      <c r="C469" t="s">
        <v>84</v>
      </c>
      <c r="D469">
        <v>12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16</v>
      </c>
      <c r="Z469">
        <v>0.4979284405708313</v>
      </c>
      <c r="AA469">
        <v>0</v>
      </c>
    </row>
    <row r="470" spans="1:27" x14ac:dyDescent="0.25">
      <c r="A470" t="s">
        <v>22</v>
      </c>
      <c r="B470" t="s">
        <v>73</v>
      </c>
      <c r="C470" t="s">
        <v>84</v>
      </c>
      <c r="D470">
        <v>13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16</v>
      </c>
      <c r="Z470">
        <v>0.4979284405708313</v>
      </c>
      <c r="AA470">
        <v>0</v>
      </c>
    </row>
    <row r="471" spans="1:27" x14ac:dyDescent="0.25">
      <c r="A471" t="s">
        <v>22</v>
      </c>
      <c r="B471" t="s">
        <v>73</v>
      </c>
      <c r="C471" t="s">
        <v>84</v>
      </c>
      <c r="D471">
        <v>14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16</v>
      </c>
      <c r="Z471">
        <v>0.4979284405708313</v>
      </c>
      <c r="AA471">
        <v>0</v>
      </c>
    </row>
    <row r="472" spans="1:27" x14ac:dyDescent="0.25">
      <c r="A472" t="s">
        <v>22</v>
      </c>
      <c r="B472" t="s">
        <v>73</v>
      </c>
      <c r="C472" t="s">
        <v>84</v>
      </c>
      <c r="D472">
        <v>15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16</v>
      </c>
      <c r="Z472">
        <v>0.4979284405708313</v>
      </c>
      <c r="AA472">
        <v>0</v>
      </c>
    </row>
    <row r="473" spans="1:27" x14ac:dyDescent="0.25">
      <c r="A473" t="s">
        <v>22</v>
      </c>
      <c r="B473" t="s">
        <v>73</v>
      </c>
      <c r="C473" t="s">
        <v>84</v>
      </c>
      <c r="D473">
        <v>16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16</v>
      </c>
      <c r="Z473">
        <v>0.4979284405708313</v>
      </c>
      <c r="AA473">
        <v>0</v>
      </c>
    </row>
    <row r="474" spans="1:27" x14ac:dyDescent="0.25">
      <c r="A474" t="s">
        <v>22</v>
      </c>
      <c r="B474" t="s">
        <v>73</v>
      </c>
      <c r="C474" t="s">
        <v>84</v>
      </c>
      <c r="D474">
        <v>17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16</v>
      </c>
      <c r="Z474">
        <v>0.4979284405708313</v>
      </c>
      <c r="AA474">
        <v>0</v>
      </c>
    </row>
    <row r="475" spans="1:27" x14ac:dyDescent="0.25">
      <c r="A475" t="s">
        <v>22</v>
      </c>
      <c r="B475" t="s">
        <v>73</v>
      </c>
      <c r="C475" t="s">
        <v>84</v>
      </c>
      <c r="D475">
        <v>18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16</v>
      </c>
      <c r="Z475">
        <v>0.4979284405708313</v>
      </c>
      <c r="AA475">
        <v>0</v>
      </c>
    </row>
    <row r="476" spans="1:27" x14ac:dyDescent="0.25">
      <c r="A476" t="s">
        <v>22</v>
      </c>
      <c r="B476" t="s">
        <v>73</v>
      </c>
      <c r="C476" t="s">
        <v>84</v>
      </c>
      <c r="D476">
        <v>19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16</v>
      </c>
      <c r="Z476">
        <v>0.4979284405708313</v>
      </c>
      <c r="AA476">
        <v>0</v>
      </c>
    </row>
    <row r="477" spans="1:27" x14ac:dyDescent="0.25">
      <c r="A477" t="s">
        <v>22</v>
      </c>
      <c r="B477" t="s">
        <v>73</v>
      </c>
      <c r="C477" t="s">
        <v>84</v>
      </c>
      <c r="D477">
        <v>20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16</v>
      </c>
      <c r="Z477">
        <v>0.4979284405708313</v>
      </c>
      <c r="AA477">
        <v>0</v>
      </c>
    </row>
    <row r="478" spans="1:27" x14ac:dyDescent="0.25">
      <c r="A478" t="s">
        <v>22</v>
      </c>
      <c r="B478" t="s">
        <v>73</v>
      </c>
      <c r="C478" t="s">
        <v>84</v>
      </c>
      <c r="D478">
        <v>21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16</v>
      </c>
      <c r="Z478">
        <v>0.4979284405708313</v>
      </c>
      <c r="AA478">
        <v>0</v>
      </c>
    </row>
    <row r="479" spans="1:27" x14ac:dyDescent="0.25">
      <c r="A479" t="s">
        <v>22</v>
      </c>
      <c r="B479" t="s">
        <v>73</v>
      </c>
      <c r="C479" t="s">
        <v>84</v>
      </c>
      <c r="D479">
        <v>22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16</v>
      </c>
      <c r="Z479">
        <v>0.4979284405708313</v>
      </c>
      <c r="AA479">
        <v>0</v>
      </c>
    </row>
    <row r="480" spans="1:27" x14ac:dyDescent="0.25">
      <c r="A480" t="s">
        <v>22</v>
      </c>
      <c r="B480" t="s">
        <v>73</v>
      </c>
      <c r="C480" t="s">
        <v>84</v>
      </c>
      <c r="D480">
        <v>23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16</v>
      </c>
      <c r="Z480">
        <v>0.4979284405708313</v>
      </c>
      <c r="AA480">
        <v>0</v>
      </c>
    </row>
    <row r="481" spans="1:27" x14ac:dyDescent="0.25">
      <c r="A481" t="s">
        <v>22</v>
      </c>
      <c r="B481" t="s">
        <v>73</v>
      </c>
      <c r="C481" t="s">
        <v>84</v>
      </c>
      <c r="D481">
        <v>24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16</v>
      </c>
      <c r="Z481">
        <v>0.4979284405708313</v>
      </c>
      <c r="AA481">
        <v>0</v>
      </c>
    </row>
    <row r="482" spans="1:27" x14ac:dyDescent="0.25">
      <c r="A482" t="s">
        <v>22</v>
      </c>
      <c r="B482" t="s">
        <v>73</v>
      </c>
      <c r="C482" t="s">
        <v>32</v>
      </c>
      <c r="D482">
        <v>1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16</v>
      </c>
      <c r="Z482">
        <v>0.4979284405708313</v>
      </c>
      <c r="AA482">
        <v>0</v>
      </c>
    </row>
    <row r="483" spans="1:27" x14ac:dyDescent="0.25">
      <c r="A483" t="s">
        <v>22</v>
      </c>
      <c r="B483" t="s">
        <v>73</v>
      </c>
      <c r="C483" t="s">
        <v>32</v>
      </c>
      <c r="D483">
        <v>2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16</v>
      </c>
      <c r="Z483">
        <v>0.4979284405708313</v>
      </c>
      <c r="AA483">
        <v>0</v>
      </c>
    </row>
    <row r="484" spans="1:27" x14ac:dyDescent="0.25">
      <c r="A484" t="s">
        <v>22</v>
      </c>
      <c r="B484" t="s">
        <v>73</v>
      </c>
      <c r="C484" t="s">
        <v>32</v>
      </c>
      <c r="D484">
        <v>3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16</v>
      </c>
      <c r="Z484">
        <v>0.4979284405708313</v>
      </c>
      <c r="AA484">
        <v>0</v>
      </c>
    </row>
    <row r="485" spans="1:27" x14ac:dyDescent="0.25">
      <c r="A485" t="s">
        <v>22</v>
      </c>
      <c r="B485" t="s">
        <v>73</v>
      </c>
      <c r="C485" t="s">
        <v>32</v>
      </c>
      <c r="D485">
        <v>4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16</v>
      </c>
      <c r="Z485">
        <v>0.4979284405708313</v>
      </c>
      <c r="AA485">
        <v>0</v>
      </c>
    </row>
    <row r="486" spans="1:27" x14ac:dyDescent="0.25">
      <c r="A486" t="s">
        <v>22</v>
      </c>
      <c r="B486" t="s">
        <v>73</v>
      </c>
      <c r="C486" t="s">
        <v>32</v>
      </c>
      <c r="D486">
        <v>5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16</v>
      </c>
      <c r="Z486">
        <v>0.4979284405708313</v>
      </c>
      <c r="AA486">
        <v>0</v>
      </c>
    </row>
    <row r="487" spans="1:27" x14ac:dyDescent="0.25">
      <c r="A487" t="s">
        <v>22</v>
      </c>
      <c r="B487" t="s">
        <v>73</v>
      </c>
      <c r="C487" t="s">
        <v>32</v>
      </c>
      <c r="D487">
        <v>6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16</v>
      </c>
      <c r="Z487">
        <v>0.4979284405708313</v>
      </c>
      <c r="AA487">
        <v>0</v>
      </c>
    </row>
    <row r="488" spans="1:27" x14ac:dyDescent="0.25">
      <c r="A488" t="s">
        <v>22</v>
      </c>
      <c r="B488" t="s">
        <v>73</v>
      </c>
      <c r="C488" t="s">
        <v>32</v>
      </c>
      <c r="D488">
        <v>7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16</v>
      </c>
      <c r="Z488">
        <v>0.4979284405708313</v>
      </c>
      <c r="AA488">
        <v>0</v>
      </c>
    </row>
    <row r="489" spans="1:27" x14ac:dyDescent="0.25">
      <c r="A489" t="s">
        <v>22</v>
      </c>
      <c r="B489" t="s">
        <v>73</v>
      </c>
      <c r="C489" t="s">
        <v>32</v>
      </c>
      <c r="D489">
        <v>8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16</v>
      </c>
      <c r="Z489">
        <v>0.4979284405708313</v>
      </c>
      <c r="AA489">
        <v>0</v>
      </c>
    </row>
    <row r="490" spans="1:27" x14ac:dyDescent="0.25">
      <c r="A490" t="s">
        <v>22</v>
      </c>
      <c r="B490" t="s">
        <v>73</v>
      </c>
      <c r="C490" t="s">
        <v>32</v>
      </c>
      <c r="D490">
        <v>9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16</v>
      </c>
      <c r="Z490">
        <v>0.4979284405708313</v>
      </c>
      <c r="AA490">
        <v>0</v>
      </c>
    </row>
    <row r="491" spans="1:27" x14ac:dyDescent="0.25">
      <c r="A491" t="s">
        <v>22</v>
      </c>
      <c r="B491" t="s">
        <v>73</v>
      </c>
      <c r="C491" t="s">
        <v>32</v>
      </c>
      <c r="D491">
        <v>10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16</v>
      </c>
      <c r="Z491">
        <v>0.4979284405708313</v>
      </c>
      <c r="AA491">
        <v>0</v>
      </c>
    </row>
    <row r="492" spans="1:27" x14ac:dyDescent="0.25">
      <c r="A492" t="s">
        <v>22</v>
      </c>
      <c r="B492" t="s">
        <v>73</v>
      </c>
      <c r="C492" t="s">
        <v>32</v>
      </c>
      <c r="D492">
        <v>11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16</v>
      </c>
      <c r="Z492">
        <v>0.4979284405708313</v>
      </c>
      <c r="AA492">
        <v>0</v>
      </c>
    </row>
    <row r="493" spans="1:27" x14ac:dyDescent="0.25">
      <c r="A493" t="s">
        <v>22</v>
      </c>
      <c r="B493" t="s">
        <v>73</v>
      </c>
      <c r="C493" t="s">
        <v>32</v>
      </c>
      <c r="D493">
        <v>12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16</v>
      </c>
      <c r="Z493">
        <v>0.4979284405708313</v>
      </c>
      <c r="AA493">
        <v>0</v>
      </c>
    </row>
    <row r="494" spans="1:27" x14ac:dyDescent="0.25">
      <c r="A494" t="s">
        <v>22</v>
      </c>
      <c r="B494" t="s">
        <v>73</v>
      </c>
      <c r="C494" t="s">
        <v>32</v>
      </c>
      <c r="D494">
        <v>13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16</v>
      </c>
      <c r="Z494">
        <v>0.4979284405708313</v>
      </c>
      <c r="AA494">
        <v>0</v>
      </c>
    </row>
    <row r="495" spans="1:27" x14ac:dyDescent="0.25">
      <c r="A495" t="s">
        <v>22</v>
      </c>
      <c r="B495" t="s">
        <v>73</v>
      </c>
      <c r="C495" t="s">
        <v>32</v>
      </c>
      <c r="D495">
        <v>14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16</v>
      </c>
      <c r="Z495">
        <v>0.4979284405708313</v>
      </c>
      <c r="AA495">
        <v>0</v>
      </c>
    </row>
    <row r="496" spans="1:27" x14ac:dyDescent="0.25">
      <c r="A496" t="s">
        <v>22</v>
      </c>
      <c r="B496" t="s">
        <v>73</v>
      </c>
      <c r="C496" t="s">
        <v>32</v>
      </c>
      <c r="D496">
        <v>15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16</v>
      </c>
      <c r="Z496">
        <v>0.4979284405708313</v>
      </c>
      <c r="AA496">
        <v>0</v>
      </c>
    </row>
    <row r="497" spans="1:27" x14ac:dyDescent="0.25">
      <c r="A497" t="s">
        <v>22</v>
      </c>
      <c r="B497" t="s">
        <v>73</v>
      </c>
      <c r="C497" t="s">
        <v>32</v>
      </c>
      <c r="D497">
        <v>16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16</v>
      </c>
      <c r="Z497">
        <v>0.4979284405708313</v>
      </c>
      <c r="AA497">
        <v>0</v>
      </c>
    </row>
    <row r="498" spans="1:27" x14ac:dyDescent="0.25">
      <c r="A498" t="s">
        <v>22</v>
      </c>
      <c r="B498" t="s">
        <v>73</v>
      </c>
      <c r="C498" t="s">
        <v>32</v>
      </c>
      <c r="D498">
        <v>17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16</v>
      </c>
      <c r="Z498">
        <v>0.4979284405708313</v>
      </c>
      <c r="AA498">
        <v>0</v>
      </c>
    </row>
    <row r="499" spans="1:27" x14ac:dyDescent="0.25">
      <c r="A499" t="s">
        <v>22</v>
      </c>
      <c r="B499" t="s">
        <v>73</v>
      </c>
      <c r="C499" t="s">
        <v>32</v>
      </c>
      <c r="D499">
        <v>18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16</v>
      </c>
      <c r="Z499">
        <v>0.4979284405708313</v>
      </c>
      <c r="AA499">
        <v>0</v>
      </c>
    </row>
    <row r="500" spans="1:27" x14ac:dyDescent="0.25">
      <c r="A500" t="s">
        <v>22</v>
      </c>
      <c r="B500" t="s">
        <v>73</v>
      </c>
      <c r="C500" t="s">
        <v>32</v>
      </c>
      <c r="D500">
        <v>19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16</v>
      </c>
      <c r="Z500">
        <v>0.4979284405708313</v>
      </c>
      <c r="AA500">
        <v>0</v>
      </c>
    </row>
    <row r="501" spans="1:27" x14ac:dyDescent="0.25">
      <c r="A501" t="s">
        <v>22</v>
      </c>
      <c r="B501" t="s">
        <v>73</v>
      </c>
      <c r="C501" t="s">
        <v>32</v>
      </c>
      <c r="D501">
        <v>20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16</v>
      </c>
      <c r="Z501">
        <v>0.4979284405708313</v>
      </c>
      <c r="AA501">
        <v>0</v>
      </c>
    </row>
    <row r="502" spans="1:27" x14ac:dyDescent="0.25">
      <c r="A502" t="s">
        <v>22</v>
      </c>
      <c r="B502" t="s">
        <v>73</v>
      </c>
      <c r="C502" t="s">
        <v>32</v>
      </c>
      <c r="D502">
        <v>21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16</v>
      </c>
      <c r="Z502">
        <v>0.4979284405708313</v>
      </c>
      <c r="AA502">
        <v>0</v>
      </c>
    </row>
    <row r="503" spans="1:27" x14ac:dyDescent="0.25">
      <c r="A503" t="s">
        <v>22</v>
      </c>
      <c r="B503" t="s">
        <v>73</v>
      </c>
      <c r="C503" t="s">
        <v>32</v>
      </c>
      <c r="D503">
        <v>22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16</v>
      </c>
      <c r="Z503">
        <v>0.4979284405708313</v>
      </c>
      <c r="AA503">
        <v>0</v>
      </c>
    </row>
    <row r="504" spans="1:27" x14ac:dyDescent="0.25">
      <c r="A504" t="s">
        <v>22</v>
      </c>
      <c r="B504" t="s">
        <v>73</v>
      </c>
      <c r="C504" t="s">
        <v>32</v>
      </c>
      <c r="D504">
        <v>23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16</v>
      </c>
      <c r="Z504">
        <v>0.4979284405708313</v>
      </c>
      <c r="AA504">
        <v>0</v>
      </c>
    </row>
    <row r="505" spans="1:27" x14ac:dyDescent="0.25">
      <c r="A505" t="s">
        <v>22</v>
      </c>
      <c r="B505" t="s">
        <v>73</v>
      </c>
      <c r="C505" t="s">
        <v>32</v>
      </c>
      <c r="D505">
        <v>24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16</v>
      </c>
      <c r="Z505">
        <v>0.4979284405708313</v>
      </c>
      <c r="AA505">
        <v>0</v>
      </c>
    </row>
    <row r="506" spans="1:27" x14ac:dyDescent="0.25">
      <c r="A506" t="s">
        <v>22</v>
      </c>
      <c r="B506" t="s">
        <v>74</v>
      </c>
      <c r="C506" t="s">
        <v>82</v>
      </c>
      <c r="D506">
        <v>1</v>
      </c>
      <c r="E506">
        <v>95</v>
      </c>
      <c r="F506">
        <v>95</v>
      </c>
      <c r="G506">
        <v>95</v>
      </c>
      <c r="H506">
        <v>36.273090362548828</v>
      </c>
      <c r="I506">
        <v>36.166215063538402</v>
      </c>
      <c r="J506">
        <v>0.10687360912561417</v>
      </c>
      <c r="K506">
        <v>63.371269226074219</v>
      </c>
      <c r="L506">
        <v>-0.23242786526679993</v>
      </c>
      <c r="M506">
        <v>-3.1965803354978561E-2</v>
      </c>
      <c r="N506">
        <v>0.10687360912561417</v>
      </c>
      <c r="O506">
        <v>0.24571302533149719</v>
      </c>
      <c r="P506">
        <v>0.44617509841918945</v>
      </c>
      <c r="Q506">
        <v>0.38182199001312256</v>
      </c>
      <c r="R506">
        <v>0.38069701194763184</v>
      </c>
      <c r="S506">
        <v>1.1249853996559978E-3</v>
      </c>
      <c r="T506">
        <v>-2.4466090835630894E-3</v>
      </c>
      <c r="U506">
        <v>-3.364821313880384E-4</v>
      </c>
      <c r="V506">
        <v>1.1249853996559978E-3</v>
      </c>
      <c r="W506">
        <v>2.5864529889076948E-3</v>
      </c>
      <c r="X506">
        <v>4.6965801157057285E-3</v>
      </c>
      <c r="Y506">
        <v>95</v>
      </c>
      <c r="Z506">
        <v>0.14252999424934387</v>
      </c>
      <c r="AA506">
        <v>1</v>
      </c>
    </row>
    <row r="507" spans="1:27" x14ac:dyDescent="0.25">
      <c r="A507" t="s">
        <v>22</v>
      </c>
      <c r="B507" t="s">
        <v>74</v>
      </c>
      <c r="C507" t="s">
        <v>82</v>
      </c>
      <c r="D507">
        <v>2</v>
      </c>
      <c r="E507">
        <v>95</v>
      </c>
      <c r="F507">
        <v>95</v>
      </c>
      <c r="G507">
        <v>95</v>
      </c>
      <c r="H507">
        <v>35.835170745849609</v>
      </c>
      <c r="I507">
        <v>35.853150055743754</v>
      </c>
      <c r="J507">
        <v>-1.7980309203267097E-2</v>
      </c>
      <c r="K507">
        <v>62.201740264892578</v>
      </c>
      <c r="L507">
        <v>-0.35717183351516724</v>
      </c>
      <c r="M507">
        <v>-0.15677472949028015</v>
      </c>
      <c r="N507">
        <v>-1.7980309203267097E-2</v>
      </c>
      <c r="O507">
        <v>0.12081410735845566</v>
      </c>
      <c r="P507">
        <v>0.32121121883392334</v>
      </c>
      <c r="Q507">
        <v>0.37721231579780579</v>
      </c>
      <c r="R507">
        <v>0.37740159034729004</v>
      </c>
      <c r="S507">
        <v>-1.8926641496364027E-4</v>
      </c>
      <c r="T507">
        <v>-3.7597035989165306E-3</v>
      </c>
      <c r="U507">
        <v>-1.6502602957189083E-3</v>
      </c>
      <c r="V507">
        <v>-1.8926641496364027E-4</v>
      </c>
      <c r="W507">
        <v>1.2717274948954582E-3</v>
      </c>
      <c r="X507">
        <v>3.3811707980930805E-3</v>
      </c>
      <c r="Y507">
        <v>95</v>
      </c>
      <c r="Z507">
        <v>0.14252999424934387</v>
      </c>
      <c r="AA507">
        <v>1</v>
      </c>
    </row>
    <row r="508" spans="1:27" x14ac:dyDescent="0.25">
      <c r="A508" t="s">
        <v>22</v>
      </c>
      <c r="B508" t="s">
        <v>74</v>
      </c>
      <c r="C508" t="s">
        <v>82</v>
      </c>
      <c r="D508">
        <v>3</v>
      </c>
      <c r="E508">
        <v>95</v>
      </c>
      <c r="F508">
        <v>95</v>
      </c>
      <c r="G508">
        <v>95</v>
      </c>
      <c r="H508">
        <v>35.302349090576172</v>
      </c>
      <c r="I508">
        <v>35.279667979571968</v>
      </c>
      <c r="J508">
        <v>2.2682396695017815E-2</v>
      </c>
      <c r="K508">
        <v>61.532451629638672</v>
      </c>
      <c r="L508">
        <v>-0.316475510597229</v>
      </c>
      <c r="M508">
        <v>-0.11609826982021332</v>
      </c>
      <c r="N508">
        <v>2.2682396695017815E-2</v>
      </c>
      <c r="O508">
        <v>0.16146306693553925</v>
      </c>
      <c r="P508">
        <v>0.36184030771255493</v>
      </c>
      <c r="Q508">
        <v>0.37160366773605347</v>
      </c>
      <c r="R508">
        <v>0.37136492133140564</v>
      </c>
      <c r="S508">
        <v>2.387620770605281E-4</v>
      </c>
      <c r="T508">
        <v>-3.3313210587948561E-3</v>
      </c>
      <c r="U508">
        <v>-1.2220870703458786E-3</v>
      </c>
      <c r="V508">
        <v>2.387620770605281E-4</v>
      </c>
      <c r="W508">
        <v>1.6996111953631043E-3</v>
      </c>
      <c r="X508">
        <v>3.8088453002274036E-3</v>
      </c>
      <c r="Y508">
        <v>95</v>
      </c>
      <c r="Z508">
        <v>0.14252999424934387</v>
      </c>
      <c r="AA508">
        <v>1</v>
      </c>
    </row>
    <row r="509" spans="1:27" x14ac:dyDescent="0.25">
      <c r="A509" t="s">
        <v>22</v>
      </c>
      <c r="B509" t="s">
        <v>74</v>
      </c>
      <c r="C509" t="s">
        <v>82</v>
      </c>
      <c r="D509">
        <v>4</v>
      </c>
      <c r="E509">
        <v>95</v>
      </c>
      <c r="F509">
        <v>95</v>
      </c>
      <c r="G509">
        <v>95</v>
      </c>
      <c r="H509">
        <v>35.11676025390625</v>
      </c>
      <c r="I509">
        <v>35.016576126683503</v>
      </c>
      <c r="J509">
        <v>0.10018585622310638</v>
      </c>
      <c r="K509">
        <v>61.018482208251953</v>
      </c>
      <c r="L509">
        <v>-0.23895440995693207</v>
      </c>
      <c r="M509">
        <v>-3.858758881688118E-2</v>
      </c>
      <c r="N509">
        <v>0.10018585622310638</v>
      </c>
      <c r="O509">
        <v>0.23895929753780365</v>
      </c>
      <c r="P509">
        <v>0.43932610750198364</v>
      </c>
      <c r="Q509">
        <v>0.36965009570121765</v>
      </c>
      <c r="R509">
        <v>0.36859554052352905</v>
      </c>
      <c r="S509">
        <v>1.0545880068093538E-3</v>
      </c>
      <c r="T509">
        <v>-2.5153094902634621E-3</v>
      </c>
      <c r="U509">
        <v>-4.0618513594381511E-4</v>
      </c>
      <c r="V509">
        <v>1.0545880068093538E-3</v>
      </c>
      <c r="W509">
        <v>2.5153609458357096E-3</v>
      </c>
      <c r="X509">
        <v>4.6244855038821697E-3</v>
      </c>
      <c r="Y509">
        <v>95</v>
      </c>
      <c r="Z509">
        <v>0.14252999424934387</v>
      </c>
      <c r="AA509">
        <v>1</v>
      </c>
    </row>
    <row r="510" spans="1:27" x14ac:dyDescent="0.25">
      <c r="A510" t="s">
        <v>22</v>
      </c>
      <c r="B510" t="s">
        <v>74</v>
      </c>
      <c r="C510" t="s">
        <v>82</v>
      </c>
      <c r="D510">
        <v>5</v>
      </c>
      <c r="E510">
        <v>95</v>
      </c>
      <c r="F510">
        <v>95</v>
      </c>
      <c r="G510">
        <v>95</v>
      </c>
      <c r="H510">
        <v>35.554111480712891</v>
      </c>
      <c r="I510">
        <v>35.386551493778825</v>
      </c>
      <c r="J510">
        <v>0.16755911707878113</v>
      </c>
      <c r="K510">
        <v>59.569129943847656</v>
      </c>
      <c r="L510">
        <v>-0.17150144279003143</v>
      </c>
      <c r="M510">
        <v>2.8818286955356598E-2</v>
      </c>
      <c r="N510">
        <v>0.16755911707878113</v>
      </c>
      <c r="O510">
        <v>0.30629995465278625</v>
      </c>
      <c r="P510">
        <v>0.50661969184875488</v>
      </c>
      <c r="Q510">
        <v>0.37425380945205688</v>
      </c>
      <c r="R510">
        <v>0.37249001860618591</v>
      </c>
      <c r="S510">
        <v>1.7637801356613636E-3</v>
      </c>
      <c r="T510">
        <v>-1.8052783561870456E-3</v>
      </c>
      <c r="U510">
        <v>3.0335038900375366E-4</v>
      </c>
      <c r="V510">
        <v>1.7637801356613636E-3</v>
      </c>
      <c r="W510">
        <v>3.2242101151496172E-3</v>
      </c>
      <c r="X510">
        <v>5.3328387439250946E-3</v>
      </c>
      <c r="Y510">
        <v>95</v>
      </c>
      <c r="Z510">
        <v>0.14252999424934387</v>
      </c>
      <c r="AA510">
        <v>1</v>
      </c>
    </row>
    <row r="511" spans="1:27" x14ac:dyDescent="0.25">
      <c r="A511" t="s">
        <v>22</v>
      </c>
      <c r="B511" t="s">
        <v>74</v>
      </c>
      <c r="C511" t="s">
        <v>82</v>
      </c>
      <c r="D511">
        <v>6</v>
      </c>
      <c r="E511">
        <v>95</v>
      </c>
      <c r="F511">
        <v>95</v>
      </c>
      <c r="G511">
        <v>95</v>
      </c>
      <c r="H511">
        <v>36.953071594238281</v>
      </c>
      <c r="I511">
        <v>36.485687617212534</v>
      </c>
      <c r="J511">
        <v>0.4673842191696167</v>
      </c>
      <c r="K511">
        <v>59.04278564453125</v>
      </c>
      <c r="L511">
        <v>0.12837132811546326</v>
      </c>
      <c r="M511">
        <v>0.32866290211677551</v>
      </c>
      <c r="N511">
        <v>0.4673842191696167</v>
      </c>
      <c r="O511">
        <v>0.60610556602478027</v>
      </c>
      <c r="P511">
        <v>0.80639708042144775</v>
      </c>
      <c r="Q511">
        <v>0.3889797031879425</v>
      </c>
      <c r="R511">
        <v>0.38405987620353699</v>
      </c>
      <c r="S511">
        <v>4.9198339693248272E-3</v>
      </c>
      <c r="T511">
        <v>1.3512771110981703E-3</v>
      </c>
      <c r="U511">
        <v>3.45960957929492E-3</v>
      </c>
      <c r="V511">
        <v>4.9198339693248272E-3</v>
      </c>
      <c r="W511">
        <v>6.3800583593547344E-3</v>
      </c>
      <c r="X511">
        <v>8.4883905947208405E-3</v>
      </c>
      <c r="Y511">
        <v>95</v>
      </c>
      <c r="Z511">
        <v>0.14252999424934387</v>
      </c>
      <c r="AA511">
        <v>1</v>
      </c>
    </row>
    <row r="512" spans="1:27" x14ac:dyDescent="0.25">
      <c r="A512" t="s">
        <v>22</v>
      </c>
      <c r="B512" t="s">
        <v>74</v>
      </c>
      <c r="C512" t="s">
        <v>82</v>
      </c>
      <c r="D512">
        <v>7</v>
      </c>
      <c r="E512">
        <v>95</v>
      </c>
      <c r="F512">
        <v>95</v>
      </c>
      <c r="G512">
        <v>95</v>
      </c>
      <c r="H512">
        <v>40.023178100585938</v>
      </c>
      <c r="I512">
        <v>39.402773026842624</v>
      </c>
      <c r="J512">
        <v>0.62040483951568604</v>
      </c>
      <c r="K512">
        <v>58.601833343505859</v>
      </c>
      <c r="L512">
        <v>0.28135815262794495</v>
      </c>
      <c r="M512">
        <v>0.48166969418525696</v>
      </c>
      <c r="N512">
        <v>0.62040483951568604</v>
      </c>
      <c r="O512">
        <v>0.7591400146484375</v>
      </c>
      <c r="P512">
        <v>0.95945155620574951</v>
      </c>
      <c r="Q512">
        <v>0.421296626329422</v>
      </c>
      <c r="R512">
        <v>0.41476604342460632</v>
      </c>
      <c r="S512">
        <v>6.5305773168802261E-3</v>
      </c>
      <c r="T512">
        <v>2.9616646934300661E-3</v>
      </c>
      <c r="U512">
        <v>5.0702071748673916E-3</v>
      </c>
      <c r="V512">
        <v>6.5305773168802261E-3</v>
      </c>
      <c r="W512">
        <v>7.990947924554348E-3</v>
      </c>
      <c r="X512">
        <v>1.009949017316103E-2</v>
      </c>
      <c r="Y512">
        <v>95</v>
      </c>
      <c r="Z512">
        <v>0.14252999424934387</v>
      </c>
      <c r="AA512">
        <v>1</v>
      </c>
    </row>
    <row r="513" spans="1:27" x14ac:dyDescent="0.25">
      <c r="A513" t="s">
        <v>22</v>
      </c>
      <c r="B513" t="s">
        <v>74</v>
      </c>
      <c r="C513" t="s">
        <v>82</v>
      </c>
      <c r="D513">
        <v>8</v>
      </c>
      <c r="E513">
        <v>95</v>
      </c>
      <c r="F513">
        <v>95</v>
      </c>
      <c r="G513">
        <v>95</v>
      </c>
      <c r="H513">
        <v>42.337955474853516</v>
      </c>
      <c r="I513">
        <v>42.205864906311035</v>
      </c>
      <c r="J513">
        <v>0.13209179043769836</v>
      </c>
      <c r="K513">
        <v>60.647407531738281</v>
      </c>
      <c r="L513">
        <v>-0.20694252848625183</v>
      </c>
      <c r="M513">
        <v>-6.6383029334247112E-3</v>
      </c>
      <c r="N513">
        <v>0.13209179043769836</v>
      </c>
      <c r="O513">
        <v>0.27082186937332153</v>
      </c>
      <c r="P513">
        <v>0.47112610936164856</v>
      </c>
      <c r="Q513">
        <v>0.44566267728805542</v>
      </c>
      <c r="R513">
        <v>0.4442722499370575</v>
      </c>
      <c r="S513">
        <v>1.3904399238526821E-3</v>
      </c>
      <c r="T513">
        <v>-2.1783423144370317E-3</v>
      </c>
      <c r="U513">
        <v>-6.9876870838925242E-5</v>
      </c>
      <c r="V513">
        <v>1.3904399238526821E-3</v>
      </c>
      <c r="W513">
        <v>2.8507565148174763E-3</v>
      </c>
      <c r="X513">
        <v>4.9592223949730396E-3</v>
      </c>
      <c r="Y513">
        <v>95</v>
      </c>
      <c r="Z513">
        <v>0.14252999424934387</v>
      </c>
      <c r="AA513">
        <v>1</v>
      </c>
    </row>
    <row r="514" spans="1:27" x14ac:dyDescent="0.25">
      <c r="A514" t="s">
        <v>22</v>
      </c>
      <c r="B514" t="s">
        <v>74</v>
      </c>
      <c r="C514" t="s">
        <v>82</v>
      </c>
      <c r="D514">
        <v>9</v>
      </c>
      <c r="E514">
        <v>95</v>
      </c>
      <c r="F514">
        <v>95</v>
      </c>
      <c r="G514">
        <v>95</v>
      </c>
      <c r="H514">
        <v>44.937408447265625</v>
      </c>
      <c r="I514">
        <v>45.618118738755584</v>
      </c>
      <c r="J514">
        <v>-0.68070918321609497</v>
      </c>
      <c r="K514">
        <v>63.851840972900391</v>
      </c>
      <c r="L514">
        <v>-1.0200413465499878</v>
      </c>
      <c r="M514">
        <v>-0.8195611834526062</v>
      </c>
      <c r="N514">
        <v>-0.68070918321609497</v>
      </c>
      <c r="O514">
        <v>-0.54185718297958374</v>
      </c>
      <c r="P514">
        <v>-0.34137699007987976</v>
      </c>
      <c r="Q514">
        <v>0.47302535176277161</v>
      </c>
      <c r="R514">
        <v>0.48019072413444519</v>
      </c>
      <c r="S514">
        <v>-7.1653597988188267E-3</v>
      </c>
      <c r="T514">
        <v>-1.0737277567386627E-2</v>
      </c>
      <c r="U514">
        <v>-8.6269602179527283E-3</v>
      </c>
      <c r="V514">
        <v>-7.1653597988188267E-3</v>
      </c>
      <c r="W514">
        <v>-5.7037598453462124E-3</v>
      </c>
      <c r="X514">
        <v>-3.5934420302510262E-3</v>
      </c>
      <c r="Y514">
        <v>95</v>
      </c>
      <c r="Z514">
        <v>0.14252999424934387</v>
      </c>
      <c r="AA514">
        <v>1</v>
      </c>
    </row>
    <row r="515" spans="1:27" x14ac:dyDescent="0.25">
      <c r="A515" t="s">
        <v>22</v>
      </c>
      <c r="B515" t="s">
        <v>74</v>
      </c>
      <c r="C515" t="s">
        <v>82</v>
      </c>
      <c r="D515">
        <v>10</v>
      </c>
      <c r="E515">
        <v>95</v>
      </c>
      <c r="F515">
        <v>95</v>
      </c>
      <c r="G515">
        <v>95</v>
      </c>
      <c r="H515">
        <v>48.098842620849609</v>
      </c>
      <c r="I515">
        <v>48.977461317088455</v>
      </c>
      <c r="J515">
        <v>-0.87861937284469604</v>
      </c>
      <c r="K515">
        <v>67.22149658203125</v>
      </c>
      <c r="L515">
        <v>-1.2181929349899292</v>
      </c>
      <c r="M515">
        <v>-1.0175701379776001</v>
      </c>
      <c r="N515">
        <v>-0.87861937284469604</v>
      </c>
      <c r="O515">
        <v>-0.73966860771179199</v>
      </c>
      <c r="P515">
        <v>-0.53904581069946289</v>
      </c>
      <c r="Q515">
        <v>0.50630360841751099</v>
      </c>
      <c r="R515">
        <v>0.51555222272872925</v>
      </c>
      <c r="S515">
        <v>-9.2486245557665825E-3</v>
      </c>
      <c r="T515">
        <v>-1.2823083437979221E-2</v>
      </c>
      <c r="U515">
        <v>-1.0711264796555042E-2</v>
      </c>
      <c r="V515">
        <v>-9.2486245557665825E-3</v>
      </c>
      <c r="W515">
        <v>-7.7859852463006973E-3</v>
      </c>
      <c r="X515">
        <v>-5.6741666048765182E-3</v>
      </c>
      <c r="Y515">
        <v>95</v>
      </c>
      <c r="Z515">
        <v>0.14252999424934387</v>
      </c>
      <c r="AA515">
        <v>1</v>
      </c>
    </row>
    <row r="516" spans="1:27" x14ac:dyDescent="0.25">
      <c r="A516" t="s">
        <v>22</v>
      </c>
      <c r="B516" t="s">
        <v>74</v>
      </c>
      <c r="C516" t="s">
        <v>82</v>
      </c>
      <c r="D516">
        <v>11</v>
      </c>
      <c r="E516">
        <v>95</v>
      </c>
      <c r="F516">
        <v>95</v>
      </c>
      <c r="G516">
        <v>95</v>
      </c>
      <c r="H516">
        <v>51.105972290039063</v>
      </c>
      <c r="I516">
        <v>51.232752484735101</v>
      </c>
      <c r="J516">
        <v>-0.12677839398384094</v>
      </c>
      <c r="K516">
        <v>71.337440490722656</v>
      </c>
      <c r="L516">
        <v>-0.46786084771156311</v>
      </c>
      <c r="M516">
        <v>-0.26634657382965088</v>
      </c>
      <c r="N516">
        <v>-0.12677839398384094</v>
      </c>
      <c r="O516">
        <v>1.2789785861968994E-2</v>
      </c>
      <c r="P516">
        <v>0.21430407464504242</v>
      </c>
      <c r="Q516">
        <v>0.53795760869979858</v>
      </c>
      <c r="R516">
        <v>0.53929215669631958</v>
      </c>
      <c r="S516">
        <v>-1.3345094630494714E-3</v>
      </c>
      <c r="T516">
        <v>-4.9248510040342808E-3</v>
      </c>
      <c r="U516">
        <v>-2.8036481235176325E-3</v>
      </c>
      <c r="V516">
        <v>-1.3345094630494714E-3</v>
      </c>
      <c r="W516">
        <v>1.3462932838592678E-4</v>
      </c>
      <c r="X516">
        <v>2.2558323107659817E-3</v>
      </c>
      <c r="Y516">
        <v>95</v>
      </c>
      <c r="Z516">
        <v>0.14252999424934387</v>
      </c>
      <c r="AA516">
        <v>1</v>
      </c>
    </row>
    <row r="517" spans="1:27" x14ac:dyDescent="0.25">
      <c r="A517" t="s">
        <v>22</v>
      </c>
      <c r="B517" t="s">
        <v>74</v>
      </c>
      <c r="C517" t="s">
        <v>82</v>
      </c>
      <c r="D517">
        <v>12</v>
      </c>
      <c r="E517">
        <v>95</v>
      </c>
      <c r="F517">
        <v>95</v>
      </c>
      <c r="G517">
        <v>95</v>
      </c>
      <c r="H517">
        <v>53.510150909423828</v>
      </c>
      <c r="I517">
        <v>53.02704771142453</v>
      </c>
      <c r="J517">
        <v>0.48310506343841553</v>
      </c>
      <c r="K517">
        <v>75.397354125976563</v>
      </c>
      <c r="L517">
        <v>0.14161625504493713</v>
      </c>
      <c r="M517">
        <v>0.34337061643600464</v>
      </c>
      <c r="N517">
        <v>0.48310506343841553</v>
      </c>
      <c r="O517">
        <v>0.62283951044082642</v>
      </c>
      <c r="P517">
        <v>0.82459384202957153</v>
      </c>
      <c r="Q517">
        <v>0.56326472759246826</v>
      </c>
      <c r="R517">
        <v>0.55817943811416626</v>
      </c>
      <c r="S517">
        <v>5.0853164866566658E-3</v>
      </c>
      <c r="T517">
        <v>1.4906973810866475E-3</v>
      </c>
      <c r="U517">
        <v>3.6144275218248367E-3</v>
      </c>
      <c r="V517">
        <v>5.0853164866566658E-3</v>
      </c>
      <c r="W517">
        <v>6.5562054514884949E-3</v>
      </c>
      <c r="X517">
        <v>8.6799347773194313E-3</v>
      </c>
      <c r="Y517">
        <v>95</v>
      </c>
      <c r="Z517">
        <v>0.14252999424934387</v>
      </c>
      <c r="AA517">
        <v>1</v>
      </c>
    </row>
    <row r="518" spans="1:27" x14ac:dyDescent="0.25">
      <c r="A518" t="s">
        <v>22</v>
      </c>
      <c r="B518" t="s">
        <v>74</v>
      </c>
      <c r="C518" t="s">
        <v>82</v>
      </c>
      <c r="D518">
        <v>13</v>
      </c>
      <c r="E518">
        <v>95</v>
      </c>
      <c r="F518">
        <v>95</v>
      </c>
      <c r="G518">
        <v>95</v>
      </c>
      <c r="H518">
        <v>54.663105010986328</v>
      </c>
      <c r="I518">
        <v>53.816619548946619</v>
      </c>
      <c r="J518">
        <v>0.84648525714874268</v>
      </c>
      <c r="K518">
        <v>78.994560241699219</v>
      </c>
      <c r="L518">
        <v>0.5050966739654541</v>
      </c>
      <c r="M518">
        <v>0.70679181814193726</v>
      </c>
      <c r="N518">
        <v>0.84648525714874268</v>
      </c>
      <c r="O518">
        <v>0.9861786961555481</v>
      </c>
      <c r="P518">
        <v>1.1878738403320313</v>
      </c>
      <c r="Q518">
        <v>0.57540112733840942</v>
      </c>
      <c r="R518">
        <v>0.56649070978164673</v>
      </c>
      <c r="S518">
        <v>8.9103709906339645E-3</v>
      </c>
      <c r="T518">
        <v>5.3168069571256638E-3</v>
      </c>
      <c r="U518">
        <v>7.4399136938154697E-3</v>
      </c>
      <c r="V518">
        <v>8.9103709906339645E-3</v>
      </c>
      <c r="W518">
        <v>1.0380828753113747E-2</v>
      </c>
      <c r="X518">
        <v>1.2503935024142265E-2</v>
      </c>
      <c r="Y518">
        <v>95</v>
      </c>
      <c r="Z518">
        <v>0.14252999424934387</v>
      </c>
      <c r="AA518">
        <v>1</v>
      </c>
    </row>
    <row r="519" spans="1:27" x14ac:dyDescent="0.25">
      <c r="A519" t="s">
        <v>22</v>
      </c>
      <c r="B519" t="s">
        <v>74</v>
      </c>
      <c r="C519" t="s">
        <v>82</v>
      </c>
      <c r="D519">
        <v>14</v>
      </c>
      <c r="E519">
        <v>95</v>
      </c>
      <c r="F519">
        <v>95</v>
      </c>
      <c r="G519">
        <v>95</v>
      </c>
      <c r="H519">
        <v>55.819915771484375</v>
      </c>
      <c r="I519">
        <v>54.759029731154442</v>
      </c>
      <c r="J519">
        <v>1.0608870983123779</v>
      </c>
      <c r="K519">
        <v>81.848686218261719</v>
      </c>
      <c r="L519">
        <v>0.71930837631225586</v>
      </c>
      <c r="M519">
        <v>0.92111581563949585</v>
      </c>
      <c r="N519">
        <v>1.0608870983123779</v>
      </c>
      <c r="O519">
        <v>1.2006583213806152</v>
      </c>
      <c r="P519">
        <v>1.4024658203125</v>
      </c>
      <c r="Q519">
        <v>0.58757805824279785</v>
      </c>
      <c r="R519">
        <v>0.57641083002090454</v>
      </c>
      <c r="S519">
        <v>1.1167232878506184E-2</v>
      </c>
      <c r="T519">
        <v>7.5716669671237469E-3</v>
      </c>
      <c r="U519">
        <v>9.6959555521607399E-3</v>
      </c>
      <c r="V519">
        <v>1.1167232878506184E-2</v>
      </c>
      <c r="W519">
        <v>1.2638508342206478E-2</v>
      </c>
      <c r="X519">
        <v>1.4762798324227333E-2</v>
      </c>
      <c r="Y519">
        <v>95</v>
      </c>
      <c r="Z519">
        <v>0.14252999424934387</v>
      </c>
      <c r="AA519">
        <v>1</v>
      </c>
    </row>
    <row r="520" spans="1:27" x14ac:dyDescent="0.25">
      <c r="A520" t="s">
        <v>22</v>
      </c>
      <c r="B520" t="s">
        <v>74</v>
      </c>
      <c r="C520" t="s">
        <v>82</v>
      </c>
      <c r="D520">
        <v>15</v>
      </c>
      <c r="E520">
        <v>95</v>
      </c>
      <c r="F520">
        <v>95</v>
      </c>
      <c r="G520">
        <v>95</v>
      </c>
      <c r="H520">
        <v>56.497165679931641</v>
      </c>
      <c r="I520">
        <v>54.57186611299403</v>
      </c>
      <c r="J520">
        <v>1.9252995252609253</v>
      </c>
      <c r="K520">
        <v>83.1202392578125</v>
      </c>
      <c r="L520">
        <v>1.584074854850769</v>
      </c>
      <c r="M520">
        <v>1.7856731414794922</v>
      </c>
      <c r="N520">
        <v>1.9252995252609253</v>
      </c>
      <c r="O520">
        <v>2.0649259090423584</v>
      </c>
      <c r="P520">
        <v>2.266524076461792</v>
      </c>
      <c r="Q520">
        <v>0.59470701217651367</v>
      </c>
      <c r="R520">
        <v>0.57444071769714355</v>
      </c>
      <c r="S520">
        <v>2.026631124317646E-2</v>
      </c>
      <c r="T520">
        <v>1.6674472019076347E-2</v>
      </c>
      <c r="U520">
        <v>1.8796559423208237E-2</v>
      </c>
      <c r="V520">
        <v>2.026631124317646E-2</v>
      </c>
      <c r="W520">
        <v>2.1736063063144684E-2</v>
      </c>
      <c r="X520">
        <v>2.3858148604631424E-2</v>
      </c>
      <c r="Y520">
        <v>95</v>
      </c>
      <c r="Z520">
        <v>0.14252999424934387</v>
      </c>
      <c r="AA520">
        <v>1</v>
      </c>
    </row>
    <row r="521" spans="1:27" x14ac:dyDescent="0.25">
      <c r="A521" t="s">
        <v>22</v>
      </c>
      <c r="B521" t="s">
        <v>74</v>
      </c>
      <c r="C521" t="s">
        <v>82</v>
      </c>
      <c r="D521">
        <v>16</v>
      </c>
      <c r="E521">
        <v>95</v>
      </c>
      <c r="F521">
        <v>95</v>
      </c>
      <c r="G521">
        <v>95</v>
      </c>
      <c r="H521">
        <v>56.892776489257813</v>
      </c>
      <c r="I521">
        <v>55.143844969803467</v>
      </c>
      <c r="J521">
        <v>1.7489296197891235</v>
      </c>
      <c r="K521">
        <v>84.205833435058594</v>
      </c>
      <c r="L521">
        <v>1.407524585723877</v>
      </c>
      <c r="M521">
        <v>1.6092294454574585</v>
      </c>
      <c r="N521">
        <v>1.7489296197891235</v>
      </c>
      <c r="O521">
        <v>1.8886297941207886</v>
      </c>
      <c r="P521">
        <v>2.0903346538543701</v>
      </c>
      <c r="Q521">
        <v>0.59887135028839111</v>
      </c>
      <c r="R521">
        <v>0.58046150207519531</v>
      </c>
      <c r="S521">
        <v>1.8409784883260727E-2</v>
      </c>
      <c r="T521">
        <v>1.4816048555076122E-2</v>
      </c>
      <c r="U521">
        <v>1.6939258202910423E-2</v>
      </c>
      <c r="V521">
        <v>1.8409784883260727E-2</v>
      </c>
      <c r="W521">
        <v>1.988031342625618E-2</v>
      </c>
      <c r="X521">
        <v>2.2003522142767906E-2</v>
      </c>
      <c r="Y521">
        <v>95</v>
      </c>
      <c r="Z521">
        <v>0.14252999424934387</v>
      </c>
      <c r="AA521">
        <v>1</v>
      </c>
    </row>
    <row r="522" spans="1:27" x14ac:dyDescent="0.25">
      <c r="A522" t="s">
        <v>22</v>
      </c>
      <c r="B522" t="s">
        <v>74</v>
      </c>
      <c r="C522" t="s">
        <v>82</v>
      </c>
      <c r="D522">
        <v>17</v>
      </c>
      <c r="E522">
        <v>95</v>
      </c>
      <c r="F522">
        <v>95</v>
      </c>
      <c r="G522">
        <v>95</v>
      </c>
      <c r="H522">
        <v>57.100440979003906</v>
      </c>
      <c r="I522">
        <v>55.991933372803032</v>
      </c>
      <c r="J522">
        <v>1.1085073947906494</v>
      </c>
      <c r="K522">
        <v>85.725791931152344</v>
      </c>
      <c r="L522">
        <v>0.76551806926727295</v>
      </c>
      <c r="M522">
        <v>0.96815896034240723</v>
      </c>
      <c r="N522">
        <v>1.1085073947906494</v>
      </c>
      <c r="O522">
        <v>1.2488558292388916</v>
      </c>
      <c r="P522">
        <v>1.4514967203140259</v>
      </c>
      <c r="Q522">
        <v>0.60105729103088379</v>
      </c>
      <c r="R522">
        <v>0.58938878774642944</v>
      </c>
      <c r="S522">
        <v>1.1668498627841473E-2</v>
      </c>
      <c r="T522">
        <v>8.0580851063132286E-3</v>
      </c>
      <c r="U522">
        <v>1.0191147215664387E-2</v>
      </c>
      <c r="V522">
        <v>1.1668498627841473E-2</v>
      </c>
      <c r="W522">
        <v>1.3145850971341133E-2</v>
      </c>
      <c r="X522">
        <v>1.5278913080692291E-2</v>
      </c>
      <c r="Y522">
        <v>95</v>
      </c>
      <c r="Z522">
        <v>0.14252999424934387</v>
      </c>
      <c r="AA522">
        <v>1</v>
      </c>
    </row>
    <row r="523" spans="1:27" x14ac:dyDescent="0.25">
      <c r="A523" t="s">
        <v>22</v>
      </c>
      <c r="B523" t="s">
        <v>74</v>
      </c>
      <c r="C523" t="s">
        <v>82</v>
      </c>
      <c r="D523">
        <v>18</v>
      </c>
      <c r="E523">
        <v>95</v>
      </c>
      <c r="F523">
        <v>95</v>
      </c>
      <c r="G523">
        <v>95</v>
      </c>
      <c r="H523">
        <v>55.652565002441406</v>
      </c>
      <c r="I523">
        <v>54.50363688566722</v>
      </c>
      <c r="J523">
        <v>1.1489286422729492</v>
      </c>
      <c r="K523">
        <v>86.437347412109375</v>
      </c>
      <c r="L523">
        <v>0.80352503061294556</v>
      </c>
      <c r="M523">
        <v>1.0075923204421997</v>
      </c>
      <c r="N523">
        <v>1.1489286422729492</v>
      </c>
      <c r="O523">
        <v>1.2902649641036987</v>
      </c>
      <c r="P523">
        <v>1.4943321943283081</v>
      </c>
      <c r="Q523">
        <v>0.58581650257110596</v>
      </c>
      <c r="R523">
        <v>0.5737224817276001</v>
      </c>
      <c r="S523">
        <v>1.2093985453248024E-2</v>
      </c>
      <c r="T523">
        <v>8.4581580013036728E-3</v>
      </c>
      <c r="U523">
        <v>1.0606234893202782E-2</v>
      </c>
      <c r="V523">
        <v>1.2093985453248024E-2</v>
      </c>
      <c r="W523">
        <v>1.3581736013293266E-2</v>
      </c>
      <c r="X523">
        <v>1.5729812905192375E-2</v>
      </c>
      <c r="Y523">
        <v>95</v>
      </c>
      <c r="Z523">
        <v>0.14252999424934387</v>
      </c>
      <c r="AA523">
        <v>1</v>
      </c>
    </row>
    <row r="524" spans="1:27" x14ac:dyDescent="0.25">
      <c r="A524" t="s">
        <v>22</v>
      </c>
      <c r="B524" t="s">
        <v>74</v>
      </c>
      <c r="C524" t="s">
        <v>82</v>
      </c>
      <c r="D524">
        <v>19</v>
      </c>
      <c r="E524">
        <v>95</v>
      </c>
      <c r="F524">
        <v>95</v>
      </c>
      <c r="G524">
        <v>95</v>
      </c>
      <c r="H524">
        <v>49.459251403808594</v>
      </c>
      <c r="I524">
        <v>48.875979288248345</v>
      </c>
      <c r="J524">
        <v>0.58327180147171021</v>
      </c>
      <c r="K524">
        <v>85.170135498046875</v>
      </c>
      <c r="L524">
        <v>0.23459351062774658</v>
      </c>
      <c r="M524">
        <v>0.44059547781944275</v>
      </c>
      <c r="N524">
        <v>0.58327180147171021</v>
      </c>
      <c r="O524">
        <v>0.72594815492630005</v>
      </c>
      <c r="P524">
        <v>0.93195009231567383</v>
      </c>
      <c r="Q524">
        <v>0.52062368392944336</v>
      </c>
      <c r="R524">
        <v>0.5144839882850647</v>
      </c>
      <c r="S524">
        <v>6.139703094959259E-3</v>
      </c>
      <c r="T524">
        <v>2.4694052990525961E-3</v>
      </c>
      <c r="U524">
        <v>4.637847188860178E-3</v>
      </c>
      <c r="V524">
        <v>6.139703094959259E-3</v>
      </c>
      <c r="W524">
        <v>7.6415594667196274E-3</v>
      </c>
      <c r="X524">
        <v>9.8100006580352783E-3</v>
      </c>
      <c r="Y524">
        <v>95</v>
      </c>
      <c r="Z524">
        <v>0.14252999424934387</v>
      </c>
      <c r="AA524">
        <v>1</v>
      </c>
    </row>
    <row r="525" spans="1:27" x14ac:dyDescent="0.25">
      <c r="A525" t="s">
        <v>22</v>
      </c>
      <c r="B525" t="s">
        <v>74</v>
      </c>
      <c r="C525" t="s">
        <v>82</v>
      </c>
      <c r="D525">
        <v>20</v>
      </c>
      <c r="E525">
        <v>95</v>
      </c>
      <c r="F525">
        <v>95</v>
      </c>
      <c r="G525">
        <v>95</v>
      </c>
      <c r="H525">
        <v>44.710357666015625</v>
      </c>
      <c r="I525">
        <v>45.298370297532529</v>
      </c>
      <c r="J525">
        <v>-0.58801299333572388</v>
      </c>
      <c r="K525">
        <v>78.849632263183594</v>
      </c>
      <c r="L525">
        <v>-0.93597424030303955</v>
      </c>
      <c r="M525">
        <v>-0.73039591312408447</v>
      </c>
      <c r="N525">
        <v>-0.58801299333572388</v>
      </c>
      <c r="O525">
        <v>-0.44563007354736328</v>
      </c>
      <c r="P525">
        <v>-0.2400517463684082</v>
      </c>
      <c r="Q525">
        <v>0.47063535451889038</v>
      </c>
      <c r="R525">
        <v>0.47682493925094604</v>
      </c>
      <c r="S525">
        <v>-6.189610343426466E-3</v>
      </c>
      <c r="T525">
        <v>-9.8523600026965141E-3</v>
      </c>
      <c r="U525">
        <v>-7.6883779838681221E-3</v>
      </c>
      <c r="V525">
        <v>-6.189610343426466E-3</v>
      </c>
      <c r="W525">
        <v>-4.6908427029848099E-3</v>
      </c>
      <c r="X525">
        <v>-2.5268604513257742E-3</v>
      </c>
      <c r="Y525">
        <v>95</v>
      </c>
      <c r="Z525">
        <v>0.14252999424934387</v>
      </c>
      <c r="AA525">
        <v>1</v>
      </c>
    </row>
    <row r="526" spans="1:27" x14ac:dyDescent="0.25">
      <c r="A526" t="s">
        <v>22</v>
      </c>
      <c r="B526" t="s">
        <v>74</v>
      </c>
      <c r="C526" t="s">
        <v>82</v>
      </c>
      <c r="D526">
        <v>21</v>
      </c>
      <c r="E526">
        <v>95</v>
      </c>
      <c r="F526">
        <v>95</v>
      </c>
      <c r="G526">
        <v>95</v>
      </c>
      <c r="H526">
        <v>41.537300109863281</v>
      </c>
      <c r="I526">
        <v>41.856605578446761</v>
      </c>
      <c r="J526">
        <v>-0.31930539011955261</v>
      </c>
      <c r="K526">
        <v>73.272804260253906</v>
      </c>
      <c r="L526">
        <v>-0.66795140504837036</v>
      </c>
      <c r="M526">
        <v>-0.46196851134300232</v>
      </c>
      <c r="N526">
        <v>-0.31930539011955261</v>
      </c>
      <c r="O526">
        <v>-0.17664226889610291</v>
      </c>
      <c r="P526">
        <v>2.9340628534555435E-2</v>
      </c>
      <c r="Q526">
        <v>0.43723472952842712</v>
      </c>
      <c r="R526">
        <v>0.4405958354473114</v>
      </c>
      <c r="S526">
        <v>-3.3611094113439322E-3</v>
      </c>
      <c r="T526">
        <v>-7.0310672745108604E-3</v>
      </c>
      <c r="U526">
        <v>-4.8628263175487518E-3</v>
      </c>
      <c r="V526">
        <v>-3.3611094113439322E-3</v>
      </c>
      <c r="W526">
        <v>-1.8593922723084688E-3</v>
      </c>
      <c r="X526">
        <v>3.0884871375747025E-4</v>
      </c>
      <c r="Y526">
        <v>95</v>
      </c>
      <c r="Z526">
        <v>0.14252999424934387</v>
      </c>
      <c r="AA526">
        <v>1</v>
      </c>
    </row>
    <row r="527" spans="1:27" x14ac:dyDescent="0.25">
      <c r="A527" t="s">
        <v>22</v>
      </c>
      <c r="B527" t="s">
        <v>74</v>
      </c>
      <c r="C527" t="s">
        <v>82</v>
      </c>
      <c r="D527">
        <v>22</v>
      </c>
      <c r="E527">
        <v>95</v>
      </c>
      <c r="F527">
        <v>95</v>
      </c>
      <c r="G527">
        <v>95</v>
      </c>
      <c r="H527">
        <v>39.610889434814453</v>
      </c>
      <c r="I527">
        <v>39.826306950766593</v>
      </c>
      <c r="J527">
        <v>-0.21541838347911835</v>
      </c>
      <c r="K527">
        <v>69.384017944335937</v>
      </c>
      <c r="L527">
        <v>-0.56129032373428345</v>
      </c>
      <c r="M527">
        <v>-0.35694637894630432</v>
      </c>
      <c r="N527">
        <v>-0.21541838347911835</v>
      </c>
      <c r="O527">
        <v>-7.389039546251297E-2</v>
      </c>
      <c r="P527">
        <v>0.13045354187488556</v>
      </c>
      <c r="Q527">
        <v>0.41695672273635864</v>
      </c>
      <c r="R527">
        <v>0.41922429203987122</v>
      </c>
      <c r="S527">
        <v>-2.2675618529319763E-3</v>
      </c>
      <c r="T527">
        <v>-5.9083192609250546E-3</v>
      </c>
      <c r="U527">
        <v>-3.7573303561657667E-3</v>
      </c>
      <c r="V527">
        <v>-2.2675618529319763E-3</v>
      </c>
      <c r="W527">
        <v>-7.7779364073649049E-4</v>
      </c>
      <c r="X527">
        <v>1.3731952058151364E-3</v>
      </c>
      <c r="Y527">
        <v>95</v>
      </c>
      <c r="Z527">
        <v>0.14252999424934387</v>
      </c>
      <c r="AA527">
        <v>1</v>
      </c>
    </row>
    <row r="528" spans="1:27" x14ac:dyDescent="0.25">
      <c r="A528" t="s">
        <v>22</v>
      </c>
      <c r="B528" t="s">
        <v>74</v>
      </c>
      <c r="C528" t="s">
        <v>82</v>
      </c>
      <c r="D528">
        <v>23</v>
      </c>
      <c r="E528">
        <v>95</v>
      </c>
      <c r="F528">
        <v>95</v>
      </c>
      <c r="G528">
        <v>95</v>
      </c>
      <c r="H528">
        <v>37.845504760742188</v>
      </c>
      <c r="I528">
        <v>38.23062480520457</v>
      </c>
      <c r="J528">
        <v>-0.38511839509010315</v>
      </c>
      <c r="K528">
        <v>67.147247314453125</v>
      </c>
      <c r="L528">
        <v>-0.72933495044708252</v>
      </c>
      <c r="M528">
        <v>-0.52596902847290039</v>
      </c>
      <c r="N528">
        <v>-0.38511839509010315</v>
      </c>
      <c r="O528">
        <v>-0.24426776170730591</v>
      </c>
      <c r="P528">
        <v>-4.0901836007833481E-2</v>
      </c>
      <c r="Q528">
        <v>0.39837372303009033</v>
      </c>
      <c r="R528">
        <v>0.40242764353752136</v>
      </c>
      <c r="S528">
        <v>-4.053877666592598E-3</v>
      </c>
      <c r="T528">
        <v>-7.6772100292146206E-3</v>
      </c>
      <c r="U528">
        <v>-5.5365161970257759E-3</v>
      </c>
      <c r="V528">
        <v>-4.053877666592598E-3</v>
      </c>
      <c r="W528">
        <v>-2.5712396018207073E-3</v>
      </c>
      <c r="X528">
        <v>-4.3054565321654081E-4</v>
      </c>
      <c r="Y528">
        <v>95</v>
      </c>
      <c r="Z528">
        <v>0.14252999424934387</v>
      </c>
      <c r="AA528">
        <v>1</v>
      </c>
    </row>
    <row r="529" spans="1:27" x14ac:dyDescent="0.25">
      <c r="A529" t="s">
        <v>22</v>
      </c>
      <c r="B529" t="s">
        <v>74</v>
      </c>
      <c r="C529" t="s">
        <v>82</v>
      </c>
      <c r="D529">
        <v>24</v>
      </c>
      <c r="E529">
        <v>95</v>
      </c>
      <c r="F529">
        <v>95</v>
      </c>
      <c r="G529">
        <v>95</v>
      </c>
      <c r="H529">
        <v>36.745750427246094</v>
      </c>
      <c r="I529">
        <v>37.247472954448313</v>
      </c>
      <c r="J529">
        <v>-0.50172311067581177</v>
      </c>
      <c r="K529">
        <v>65.808609008789063</v>
      </c>
      <c r="L529">
        <v>-0.8418961763381958</v>
      </c>
      <c r="M529">
        <v>-0.64091920852661133</v>
      </c>
      <c r="N529">
        <v>-0.50172311067581177</v>
      </c>
      <c r="O529">
        <v>-0.36252704262733459</v>
      </c>
      <c r="P529">
        <v>-0.16155003011226654</v>
      </c>
      <c r="Q529">
        <v>0.38679736852645874</v>
      </c>
      <c r="R529">
        <v>0.39207866787910461</v>
      </c>
      <c r="S529">
        <v>-5.2812960930168629E-3</v>
      </c>
      <c r="T529">
        <v>-8.8620651513338089E-3</v>
      </c>
      <c r="U529">
        <v>-6.7465179599821568E-3</v>
      </c>
      <c r="V529">
        <v>-5.2812960930168629E-3</v>
      </c>
      <c r="W529">
        <v>-3.816074226051569E-3</v>
      </c>
      <c r="X529">
        <v>-1.7005266854539514E-3</v>
      </c>
      <c r="Y529">
        <v>95</v>
      </c>
      <c r="Z529">
        <v>0.14252999424934387</v>
      </c>
      <c r="AA529">
        <v>1</v>
      </c>
    </row>
    <row r="530" spans="1:27" x14ac:dyDescent="0.25">
      <c r="A530" t="s">
        <v>22</v>
      </c>
      <c r="B530" t="s">
        <v>74</v>
      </c>
      <c r="C530" t="s">
        <v>83</v>
      </c>
      <c r="D530">
        <v>1</v>
      </c>
      <c r="E530">
        <v>93</v>
      </c>
      <c r="F530">
        <v>93</v>
      </c>
      <c r="G530">
        <v>93</v>
      </c>
      <c r="H530">
        <v>35.674972534179688</v>
      </c>
      <c r="I530">
        <v>35.821046113967896</v>
      </c>
      <c r="J530">
        <v>-0.14607182145118713</v>
      </c>
      <c r="K530">
        <v>62.18505859375</v>
      </c>
      <c r="L530">
        <v>-0.48587504029273987</v>
      </c>
      <c r="M530">
        <v>-0.28511655330657959</v>
      </c>
      <c r="N530">
        <v>-0.14607182145118713</v>
      </c>
      <c r="O530">
        <v>-7.0270979776978493E-3</v>
      </c>
      <c r="P530">
        <v>0.1937313973903656</v>
      </c>
      <c r="Q530">
        <v>0.3836018443107605</v>
      </c>
      <c r="R530">
        <v>0.38517254590988159</v>
      </c>
      <c r="S530">
        <v>-1.5706646954640746E-3</v>
      </c>
      <c r="T530">
        <v>-5.2244625985622406E-3</v>
      </c>
      <c r="U530">
        <v>-3.0657693278044462E-3</v>
      </c>
      <c r="V530">
        <v>-1.5706646954640746E-3</v>
      </c>
      <c r="W530">
        <v>-7.5560194090940058E-5</v>
      </c>
      <c r="X530">
        <v>2.0831332076340914E-3</v>
      </c>
      <c r="Y530">
        <v>95</v>
      </c>
      <c r="Z530">
        <v>0.14252999424934387</v>
      </c>
      <c r="AA530">
        <v>1</v>
      </c>
    </row>
    <row r="531" spans="1:27" x14ac:dyDescent="0.25">
      <c r="A531" t="s">
        <v>22</v>
      </c>
      <c r="B531" t="s">
        <v>74</v>
      </c>
      <c r="C531" t="s">
        <v>83</v>
      </c>
      <c r="D531">
        <v>2</v>
      </c>
      <c r="E531">
        <v>93</v>
      </c>
      <c r="F531">
        <v>93</v>
      </c>
      <c r="G531">
        <v>93</v>
      </c>
      <c r="H531">
        <v>35.214183807373047</v>
      </c>
      <c r="I531">
        <v>35.287445017602295</v>
      </c>
      <c r="J531">
        <v>-7.3262430727481842E-2</v>
      </c>
      <c r="K531">
        <v>61.034603118896484</v>
      </c>
      <c r="L531">
        <v>-0.41300526261329651</v>
      </c>
      <c r="M531">
        <v>-0.2122824490070343</v>
      </c>
      <c r="N531">
        <v>-7.3262430727481842E-2</v>
      </c>
      <c r="O531">
        <v>6.5757587552070618E-2</v>
      </c>
      <c r="P531">
        <v>0.26648041605949402</v>
      </c>
      <c r="Q531">
        <v>0.37864714860916138</v>
      </c>
      <c r="R531">
        <v>0.37943488359451294</v>
      </c>
      <c r="S531">
        <v>-7.8776804730296135E-4</v>
      </c>
      <c r="T531">
        <v>-4.4409167021512985E-3</v>
      </c>
      <c r="U531">
        <v>-2.2826069034636021E-3</v>
      </c>
      <c r="V531">
        <v>-7.8776804730296135E-4</v>
      </c>
      <c r="W531">
        <v>7.0707080885767937E-4</v>
      </c>
      <c r="X531">
        <v>2.8653808403760195E-3</v>
      </c>
      <c r="Y531">
        <v>95</v>
      </c>
      <c r="Z531">
        <v>0.14252999424934387</v>
      </c>
      <c r="AA531">
        <v>1</v>
      </c>
    </row>
    <row r="532" spans="1:27" x14ac:dyDescent="0.25">
      <c r="A532" t="s">
        <v>22</v>
      </c>
      <c r="B532" t="s">
        <v>74</v>
      </c>
      <c r="C532" t="s">
        <v>83</v>
      </c>
      <c r="D532">
        <v>3</v>
      </c>
      <c r="E532">
        <v>93</v>
      </c>
      <c r="F532">
        <v>93</v>
      </c>
      <c r="G532">
        <v>93</v>
      </c>
      <c r="H532">
        <v>34.695632934570312</v>
      </c>
      <c r="I532">
        <v>34.697535432409495</v>
      </c>
      <c r="J532">
        <v>-1.9010452087968588E-3</v>
      </c>
      <c r="K532">
        <v>60.536876678466797</v>
      </c>
      <c r="L532">
        <v>-0.34162792563438416</v>
      </c>
      <c r="M532">
        <v>-0.14091452956199646</v>
      </c>
      <c r="N532">
        <v>-1.9010452087968588E-3</v>
      </c>
      <c r="O532">
        <v>0.13711243867874146</v>
      </c>
      <c r="P532">
        <v>0.33782583475112915</v>
      </c>
      <c r="Q532">
        <v>0.37307131290435791</v>
      </c>
      <c r="R532">
        <v>0.37309178709983826</v>
      </c>
      <c r="S532">
        <v>-2.0441346350708045E-5</v>
      </c>
      <c r="T532">
        <v>-3.6734186578541994E-3</v>
      </c>
      <c r="U532">
        <v>-1.5152100240811706E-3</v>
      </c>
      <c r="V532">
        <v>-2.0441346350708045E-5</v>
      </c>
      <c r="W532">
        <v>1.4743272913619876E-3</v>
      </c>
      <c r="X532">
        <v>3.6325359251350164E-3</v>
      </c>
      <c r="Y532">
        <v>95</v>
      </c>
      <c r="Z532">
        <v>0.14252999424934387</v>
      </c>
      <c r="AA532">
        <v>1</v>
      </c>
    </row>
    <row r="533" spans="1:27" x14ac:dyDescent="0.25">
      <c r="A533" t="s">
        <v>22</v>
      </c>
      <c r="B533" t="s">
        <v>74</v>
      </c>
      <c r="C533" t="s">
        <v>83</v>
      </c>
      <c r="D533">
        <v>4</v>
      </c>
      <c r="E533">
        <v>93</v>
      </c>
      <c r="F533">
        <v>93</v>
      </c>
      <c r="G533">
        <v>93</v>
      </c>
      <c r="H533">
        <v>34.508895874023438</v>
      </c>
      <c r="I533">
        <v>34.4751933561638</v>
      </c>
      <c r="J533">
        <v>3.3702358603477478E-2</v>
      </c>
      <c r="K533">
        <v>59.382026672363281</v>
      </c>
      <c r="L533">
        <v>-0.30600002408027649</v>
      </c>
      <c r="M533">
        <v>-0.10530110448598862</v>
      </c>
      <c r="N533">
        <v>3.3702358603477478E-2</v>
      </c>
      <c r="O533">
        <v>0.17270582914352417</v>
      </c>
      <c r="P533">
        <v>0.37340474128723145</v>
      </c>
      <c r="Q533">
        <v>0.37106341123580933</v>
      </c>
      <c r="R533">
        <v>0.37070101499557495</v>
      </c>
      <c r="S533">
        <v>3.6239094333723187E-4</v>
      </c>
      <c r="T533">
        <v>-3.2903228420764208E-3</v>
      </c>
      <c r="U533">
        <v>-1.1322699720039964E-3</v>
      </c>
      <c r="V533">
        <v>3.6239094333723187E-4</v>
      </c>
      <c r="W533">
        <v>1.8570519750937819E-3</v>
      </c>
      <c r="X533">
        <v>4.0151048451662064E-3</v>
      </c>
      <c r="Y533">
        <v>95</v>
      </c>
      <c r="Z533">
        <v>0.14252999424934387</v>
      </c>
      <c r="AA533">
        <v>1</v>
      </c>
    </row>
    <row r="534" spans="1:27" x14ac:dyDescent="0.25">
      <c r="A534" t="s">
        <v>22</v>
      </c>
      <c r="B534" t="s">
        <v>74</v>
      </c>
      <c r="C534" t="s">
        <v>83</v>
      </c>
      <c r="D534">
        <v>5</v>
      </c>
      <c r="E534">
        <v>93</v>
      </c>
      <c r="F534">
        <v>93</v>
      </c>
      <c r="G534">
        <v>93</v>
      </c>
      <c r="H534">
        <v>34.940692901611328</v>
      </c>
      <c r="I534">
        <v>34.866744494531304</v>
      </c>
      <c r="J534">
        <v>7.3946841061115265E-2</v>
      </c>
      <c r="K534">
        <v>58.552352905273438</v>
      </c>
      <c r="L534">
        <v>-0.26567268371582031</v>
      </c>
      <c r="M534">
        <v>-6.5022706985473633E-2</v>
      </c>
      <c r="N534">
        <v>7.3946841061115265E-2</v>
      </c>
      <c r="O534">
        <v>0.21291638910770416</v>
      </c>
      <c r="P534">
        <v>0.41356635093688965</v>
      </c>
      <c r="Q534">
        <v>0.37570637464523315</v>
      </c>
      <c r="R534">
        <v>0.37491121888160706</v>
      </c>
      <c r="S534">
        <v>7.9512730007991195E-4</v>
      </c>
      <c r="T534">
        <v>-2.8566955588757992E-3</v>
      </c>
      <c r="U534">
        <v>-6.9916888605803251E-4</v>
      </c>
      <c r="V534">
        <v>7.9512730007991195E-4</v>
      </c>
      <c r="W534">
        <v>2.2894234862178564E-3</v>
      </c>
      <c r="X534">
        <v>4.4469498097896576E-3</v>
      </c>
      <c r="Y534">
        <v>95</v>
      </c>
      <c r="Z534">
        <v>0.14252999424934387</v>
      </c>
      <c r="AA534">
        <v>1</v>
      </c>
    </row>
    <row r="535" spans="1:27" x14ac:dyDescent="0.25">
      <c r="A535" t="s">
        <v>22</v>
      </c>
      <c r="B535" t="s">
        <v>74</v>
      </c>
      <c r="C535" t="s">
        <v>83</v>
      </c>
      <c r="D535">
        <v>6</v>
      </c>
      <c r="E535">
        <v>93</v>
      </c>
      <c r="F535">
        <v>93</v>
      </c>
      <c r="G535">
        <v>93</v>
      </c>
      <c r="H535">
        <v>36.282173156738281</v>
      </c>
      <c r="I535">
        <v>35.996906098909676</v>
      </c>
      <c r="J535">
        <v>0.28526854515075684</v>
      </c>
      <c r="K535">
        <v>57.905693054199219</v>
      </c>
      <c r="L535">
        <v>-5.4285883903503418E-2</v>
      </c>
      <c r="M535">
        <v>0.14632561802864075</v>
      </c>
      <c r="N535">
        <v>0.28526854515075684</v>
      </c>
      <c r="O535">
        <v>0.42421147227287292</v>
      </c>
      <c r="P535">
        <v>0.62482297420501709</v>
      </c>
      <c r="Q535">
        <v>0.3901309072971344</v>
      </c>
      <c r="R535">
        <v>0.38706350326538086</v>
      </c>
      <c r="S535">
        <v>3.0674037989228964E-3</v>
      </c>
      <c r="T535">
        <v>-5.8371917111799121E-4</v>
      </c>
      <c r="U535">
        <v>1.5733937034383416E-3</v>
      </c>
      <c r="V535">
        <v>3.0674037989228964E-3</v>
      </c>
      <c r="W535">
        <v>4.5614135451614857E-3</v>
      </c>
      <c r="X535">
        <v>6.7185265943408012E-3</v>
      </c>
      <c r="Y535">
        <v>95</v>
      </c>
      <c r="Z535">
        <v>0.14252999424934387</v>
      </c>
      <c r="AA535">
        <v>1</v>
      </c>
    </row>
    <row r="536" spans="1:27" x14ac:dyDescent="0.25">
      <c r="A536" t="s">
        <v>22</v>
      </c>
      <c r="B536" t="s">
        <v>74</v>
      </c>
      <c r="C536" t="s">
        <v>83</v>
      </c>
      <c r="D536">
        <v>7</v>
      </c>
      <c r="E536">
        <v>93</v>
      </c>
      <c r="F536">
        <v>93</v>
      </c>
      <c r="G536">
        <v>93</v>
      </c>
      <c r="H536">
        <v>39.393699645996094</v>
      </c>
      <c r="I536">
        <v>38.886856543365866</v>
      </c>
      <c r="J536">
        <v>0.50684279203414917</v>
      </c>
      <c r="K536">
        <v>58.2572021484375</v>
      </c>
      <c r="L536">
        <v>0.1672416478395462</v>
      </c>
      <c r="M536">
        <v>0.36788076162338257</v>
      </c>
      <c r="N536">
        <v>0.50684279203414917</v>
      </c>
      <c r="O536">
        <v>0.64580482244491577</v>
      </c>
      <c r="P536">
        <v>0.84644395112991333</v>
      </c>
      <c r="Q536">
        <v>0.42358815670013428</v>
      </c>
      <c r="R536">
        <v>0.41813823580741882</v>
      </c>
      <c r="S536">
        <v>5.449922289699316E-3</v>
      </c>
      <c r="T536">
        <v>1.7982972785830498E-3</v>
      </c>
      <c r="U536">
        <v>3.9557069540023804E-3</v>
      </c>
      <c r="V536">
        <v>5.449922289699316E-3</v>
      </c>
      <c r="W536">
        <v>6.944138091057539E-3</v>
      </c>
      <c r="X536">
        <v>9.1015482321381569E-3</v>
      </c>
      <c r="Y536">
        <v>95</v>
      </c>
      <c r="Z536">
        <v>0.14252999424934387</v>
      </c>
      <c r="AA536">
        <v>1</v>
      </c>
    </row>
    <row r="537" spans="1:27" x14ac:dyDescent="0.25">
      <c r="A537" t="s">
        <v>22</v>
      </c>
      <c r="B537" t="s">
        <v>74</v>
      </c>
      <c r="C537" t="s">
        <v>83</v>
      </c>
      <c r="D537">
        <v>8</v>
      </c>
      <c r="E537">
        <v>93</v>
      </c>
      <c r="F537">
        <v>93</v>
      </c>
      <c r="G537">
        <v>93</v>
      </c>
      <c r="H537">
        <v>41.598617553710937</v>
      </c>
      <c r="I537">
        <v>41.251549597363919</v>
      </c>
      <c r="J537">
        <v>0.34706676006317139</v>
      </c>
      <c r="K537">
        <v>60.052871704101563</v>
      </c>
      <c r="L537">
        <v>7.4980845674872398E-3</v>
      </c>
      <c r="M537">
        <v>0.2081180065870285</v>
      </c>
      <c r="N537">
        <v>0.34706676006317139</v>
      </c>
      <c r="O537">
        <v>0.48601549863815308</v>
      </c>
      <c r="P537">
        <v>0.68663543462753296</v>
      </c>
      <c r="Q537">
        <v>0.44729697704315186</v>
      </c>
      <c r="R537">
        <v>0.44356504082679749</v>
      </c>
      <c r="S537">
        <v>3.7319005932658911E-3</v>
      </c>
      <c r="T537">
        <v>8.0624566180631518E-5</v>
      </c>
      <c r="U537">
        <v>2.2378279827535152E-3</v>
      </c>
      <c r="V537">
        <v>3.7319005932658911E-3</v>
      </c>
      <c r="W537">
        <v>5.2259732037782669E-3</v>
      </c>
      <c r="X537">
        <v>7.3831765912473202E-3</v>
      </c>
      <c r="Y537">
        <v>95</v>
      </c>
      <c r="Z537">
        <v>0.14252999424934387</v>
      </c>
      <c r="AA537">
        <v>1</v>
      </c>
    </row>
    <row r="538" spans="1:27" x14ac:dyDescent="0.25">
      <c r="A538" t="s">
        <v>22</v>
      </c>
      <c r="B538" t="s">
        <v>74</v>
      </c>
      <c r="C538" t="s">
        <v>83</v>
      </c>
      <c r="D538">
        <v>9</v>
      </c>
      <c r="E538">
        <v>93</v>
      </c>
      <c r="F538">
        <v>93</v>
      </c>
      <c r="G538">
        <v>93</v>
      </c>
      <c r="H538">
        <v>44.105239868164063</v>
      </c>
      <c r="I538">
        <v>44.336993864737451</v>
      </c>
      <c r="J538">
        <v>-0.23175214231014252</v>
      </c>
      <c r="K538">
        <v>62.989116668701172</v>
      </c>
      <c r="L538">
        <v>-0.57143247127532959</v>
      </c>
      <c r="M538">
        <v>-0.37074658274650574</v>
      </c>
      <c r="N538">
        <v>-0.23175214231014252</v>
      </c>
      <c r="O538">
        <v>-9.2757709324359894E-2</v>
      </c>
      <c r="P538">
        <v>0.10792817175388336</v>
      </c>
      <c r="Q538">
        <v>0.47424989938735962</v>
      </c>
      <c r="R538">
        <v>0.47674188017845154</v>
      </c>
      <c r="S538">
        <v>-2.4919584393501282E-3</v>
      </c>
      <c r="T538">
        <v>-6.1444351449608803E-3</v>
      </c>
      <c r="U538">
        <v>-3.9865225553512573E-3</v>
      </c>
      <c r="V538">
        <v>-2.4919584393501282E-3</v>
      </c>
      <c r="W538">
        <v>-9.973946725949645E-4</v>
      </c>
      <c r="X538">
        <v>1.1605180334299803E-3</v>
      </c>
      <c r="Y538">
        <v>95</v>
      </c>
      <c r="Z538">
        <v>0.14252999424934387</v>
      </c>
      <c r="AA538">
        <v>1</v>
      </c>
    </row>
    <row r="539" spans="1:27" x14ac:dyDescent="0.25">
      <c r="A539" t="s">
        <v>22</v>
      </c>
      <c r="B539" t="s">
        <v>74</v>
      </c>
      <c r="C539" t="s">
        <v>83</v>
      </c>
      <c r="D539">
        <v>10</v>
      </c>
      <c r="E539">
        <v>93</v>
      </c>
      <c r="F539">
        <v>93</v>
      </c>
      <c r="G539">
        <v>93</v>
      </c>
      <c r="H539">
        <v>47.005531311035156</v>
      </c>
      <c r="I539">
        <v>47.47356931772083</v>
      </c>
      <c r="J539">
        <v>-0.46803677082061768</v>
      </c>
      <c r="K539">
        <v>65.97930908203125</v>
      </c>
      <c r="L539">
        <v>-0.80819708108901978</v>
      </c>
      <c r="M539">
        <v>-0.607227623462677</v>
      </c>
      <c r="N539">
        <v>-0.46803677082061768</v>
      </c>
      <c r="O539">
        <v>-0.32884594798088074</v>
      </c>
      <c r="P539">
        <v>-0.12787647545337677</v>
      </c>
      <c r="Q539">
        <v>0.50543582439422607</v>
      </c>
      <c r="R539">
        <v>0.51046848297119141</v>
      </c>
      <c r="S539">
        <v>-5.0326534546911716E-3</v>
      </c>
      <c r="T539">
        <v>-8.6902910843491554E-3</v>
      </c>
      <c r="U539">
        <v>-6.5293293446302414E-3</v>
      </c>
      <c r="V539">
        <v>-5.0326534546911716E-3</v>
      </c>
      <c r="W539">
        <v>-3.5359780304133892E-3</v>
      </c>
      <c r="X539">
        <v>-1.3750158250331879E-3</v>
      </c>
      <c r="Y539">
        <v>95</v>
      </c>
      <c r="Z539">
        <v>0.14252999424934387</v>
      </c>
      <c r="AA539">
        <v>1</v>
      </c>
    </row>
    <row r="540" spans="1:27" x14ac:dyDescent="0.25">
      <c r="A540" t="s">
        <v>22</v>
      </c>
      <c r="B540" t="s">
        <v>74</v>
      </c>
      <c r="C540" t="s">
        <v>83</v>
      </c>
      <c r="D540">
        <v>11</v>
      </c>
      <c r="E540">
        <v>93</v>
      </c>
      <c r="F540">
        <v>93</v>
      </c>
      <c r="G540">
        <v>93</v>
      </c>
      <c r="H540">
        <v>49.461811065673828</v>
      </c>
      <c r="I540">
        <v>50.014258659910411</v>
      </c>
      <c r="J540">
        <v>-0.55244594812393188</v>
      </c>
      <c r="K540">
        <v>69.323219299316406</v>
      </c>
      <c r="L540">
        <v>-0.8924330472946167</v>
      </c>
      <c r="M540">
        <v>-0.69156593084335327</v>
      </c>
      <c r="N540">
        <v>-0.55244594812393188</v>
      </c>
      <c r="O540">
        <v>-0.4133259654045105</v>
      </c>
      <c r="P540">
        <v>-0.21245883405208588</v>
      </c>
      <c r="Q540">
        <v>0.53184741735458374</v>
      </c>
      <c r="R540">
        <v>0.53778773546218872</v>
      </c>
      <c r="S540">
        <v>-5.9402789920568466E-3</v>
      </c>
      <c r="T540">
        <v>-9.5960544422268867E-3</v>
      </c>
      <c r="U540">
        <v>-7.4361925944685936E-3</v>
      </c>
      <c r="V540">
        <v>-5.9402789920568466E-3</v>
      </c>
      <c r="W540">
        <v>-4.4443653896450996E-3</v>
      </c>
      <c r="X540">
        <v>-2.2845035418868065E-3</v>
      </c>
      <c r="Y540">
        <v>95</v>
      </c>
      <c r="Z540">
        <v>0.14252999424934387</v>
      </c>
      <c r="AA540">
        <v>1</v>
      </c>
    </row>
    <row r="541" spans="1:27" x14ac:dyDescent="0.25">
      <c r="A541" t="s">
        <v>22</v>
      </c>
      <c r="B541" t="s">
        <v>74</v>
      </c>
      <c r="C541" t="s">
        <v>83</v>
      </c>
      <c r="D541">
        <v>12</v>
      </c>
      <c r="E541">
        <v>93</v>
      </c>
      <c r="F541">
        <v>93</v>
      </c>
      <c r="G541">
        <v>93</v>
      </c>
      <c r="H541">
        <v>51.748752593994141</v>
      </c>
      <c r="I541">
        <v>51.993602577596903</v>
      </c>
      <c r="J541">
        <v>-0.24484877288341522</v>
      </c>
      <c r="K541">
        <v>73.576614379882813</v>
      </c>
      <c r="L541">
        <v>-0.58538466691970825</v>
      </c>
      <c r="M541">
        <v>-0.3841933012008667</v>
      </c>
      <c r="N541">
        <v>-0.24484877288341522</v>
      </c>
      <c r="O541">
        <v>-0.10550425201654434</v>
      </c>
      <c r="P541">
        <v>9.5687106251716614E-2</v>
      </c>
      <c r="Q541">
        <v>0.55643820762634277</v>
      </c>
      <c r="R541">
        <v>0.55907100439071655</v>
      </c>
      <c r="S541">
        <v>-2.6327825617045164E-3</v>
      </c>
      <c r="T541">
        <v>-6.2944586388766766E-3</v>
      </c>
      <c r="U541">
        <v>-4.1311108507215977E-3</v>
      </c>
      <c r="V541">
        <v>-2.6327825617045164E-3</v>
      </c>
      <c r="W541">
        <v>-1.1344542726874352E-3</v>
      </c>
      <c r="X541">
        <v>1.0288936318829656E-3</v>
      </c>
      <c r="Y541">
        <v>95</v>
      </c>
      <c r="Z541">
        <v>0.14252999424934387</v>
      </c>
      <c r="AA541">
        <v>1</v>
      </c>
    </row>
    <row r="542" spans="1:27" x14ac:dyDescent="0.25">
      <c r="A542" t="s">
        <v>22</v>
      </c>
      <c r="B542" t="s">
        <v>74</v>
      </c>
      <c r="C542" t="s">
        <v>83</v>
      </c>
      <c r="D542">
        <v>13</v>
      </c>
      <c r="E542">
        <v>93</v>
      </c>
      <c r="F542">
        <v>93</v>
      </c>
      <c r="G542">
        <v>93</v>
      </c>
      <c r="H542">
        <v>53.169017791748047</v>
      </c>
      <c r="I542">
        <v>53.054675072897226</v>
      </c>
      <c r="J542">
        <v>0.11434420198202133</v>
      </c>
      <c r="K542">
        <v>77.748992919921875</v>
      </c>
      <c r="L542">
        <v>-0.22663331031799316</v>
      </c>
      <c r="M542">
        <v>-2.5181030854582787E-2</v>
      </c>
      <c r="N542">
        <v>0.11434420198202133</v>
      </c>
      <c r="O542">
        <v>0.2538694441318512</v>
      </c>
      <c r="P542">
        <v>0.45532169938087463</v>
      </c>
      <c r="Q542">
        <v>0.57170987129211426</v>
      </c>
      <c r="R542">
        <v>0.57048040628433228</v>
      </c>
      <c r="S542">
        <v>1.2295074993744493E-3</v>
      </c>
      <c r="T542">
        <v>-2.4369172751903534E-3</v>
      </c>
      <c r="U542">
        <v>-2.7076376136392355E-4</v>
      </c>
      <c r="V542">
        <v>1.2295074993744493E-3</v>
      </c>
      <c r="W542">
        <v>2.7297788765281439E-3</v>
      </c>
      <c r="X542">
        <v>4.8959320411086082E-3</v>
      </c>
      <c r="Y542">
        <v>95</v>
      </c>
      <c r="Z542">
        <v>0.14252999424934387</v>
      </c>
      <c r="AA542">
        <v>1</v>
      </c>
    </row>
    <row r="543" spans="1:27" x14ac:dyDescent="0.25">
      <c r="A543" t="s">
        <v>22</v>
      </c>
      <c r="B543" t="s">
        <v>74</v>
      </c>
      <c r="C543" t="s">
        <v>83</v>
      </c>
      <c r="D543">
        <v>14</v>
      </c>
      <c r="E543">
        <v>93</v>
      </c>
      <c r="F543">
        <v>93</v>
      </c>
      <c r="G543">
        <v>93</v>
      </c>
      <c r="H543">
        <v>54.92926025390625</v>
      </c>
      <c r="I543">
        <v>52.824056451208889</v>
      </c>
      <c r="J543">
        <v>2.1052024364471436</v>
      </c>
      <c r="K543">
        <v>81.935340881347656</v>
      </c>
      <c r="L543">
        <v>1.7629311084747314</v>
      </c>
      <c r="M543">
        <v>1.9651477336883545</v>
      </c>
      <c r="N543">
        <v>2.1052024364471436</v>
      </c>
      <c r="O543">
        <v>2.2452571392059326</v>
      </c>
      <c r="P543">
        <v>2.4474737644195557</v>
      </c>
      <c r="Q543">
        <v>0.59063720703125</v>
      </c>
      <c r="R543">
        <v>0.56800061464309692</v>
      </c>
      <c r="S543">
        <v>2.2636584937572479E-2</v>
      </c>
      <c r="T543">
        <v>1.8956247717142105E-2</v>
      </c>
      <c r="U543">
        <v>2.1130621433258057E-2</v>
      </c>
      <c r="V543">
        <v>2.2636584937572479E-2</v>
      </c>
      <c r="W543">
        <v>2.4142550304532051E-2</v>
      </c>
      <c r="X543">
        <v>2.6316922158002853E-2</v>
      </c>
      <c r="Y543">
        <v>95</v>
      </c>
      <c r="Z543">
        <v>0.14252999424934387</v>
      </c>
      <c r="AA543">
        <v>1</v>
      </c>
    </row>
    <row r="544" spans="1:27" x14ac:dyDescent="0.25">
      <c r="A544" t="s">
        <v>22</v>
      </c>
      <c r="B544" t="s">
        <v>74</v>
      </c>
      <c r="C544" t="s">
        <v>83</v>
      </c>
      <c r="D544">
        <v>15</v>
      </c>
      <c r="E544">
        <v>93</v>
      </c>
      <c r="F544">
        <v>93</v>
      </c>
      <c r="G544">
        <v>93</v>
      </c>
      <c r="H544">
        <v>56.254344940185547</v>
      </c>
      <c r="I544">
        <v>53.736814794596285</v>
      </c>
      <c r="J544">
        <v>2.5175304412841797</v>
      </c>
      <c r="K544">
        <v>85.256553649902344</v>
      </c>
      <c r="L544">
        <v>2.1744921207427979</v>
      </c>
      <c r="M544">
        <v>2.377161979675293</v>
      </c>
      <c r="N544">
        <v>2.5175304412841797</v>
      </c>
      <c r="O544">
        <v>2.6578989028930664</v>
      </c>
      <c r="P544">
        <v>2.8605687618255615</v>
      </c>
      <c r="Q544">
        <v>0.60488545894622803</v>
      </c>
      <c r="R544">
        <v>0.57781523466110229</v>
      </c>
      <c r="S544">
        <v>2.7070220559835434E-2</v>
      </c>
      <c r="T544">
        <v>2.3381635546684265E-2</v>
      </c>
      <c r="U544">
        <v>2.5560881942510605E-2</v>
      </c>
      <c r="V544">
        <v>2.7070220559835434E-2</v>
      </c>
      <c r="W544">
        <v>2.8579557314515114E-2</v>
      </c>
      <c r="X544">
        <v>3.0758803710341454E-2</v>
      </c>
      <c r="Y544">
        <v>95</v>
      </c>
      <c r="Z544">
        <v>0.14252999424934387</v>
      </c>
      <c r="AA544">
        <v>1</v>
      </c>
    </row>
    <row r="545" spans="1:27" x14ac:dyDescent="0.25">
      <c r="A545" t="s">
        <v>22</v>
      </c>
      <c r="B545" t="s">
        <v>74</v>
      </c>
      <c r="C545" t="s">
        <v>83</v>
      </c>
      <c r="D545">
        <v>16</v>
      </c>
      <c r="E545">
        <v>93</v>
      </c>
      <c r="F545">
        <v>93</v>
      </c>
      <c r="G545">
        <v>93</v>
      </c>
      <c r="H545">
        <v>56.931289672851563</v>
      </c>
      <c r="I545">
        <v>54.14154167752713</v>
      </c>
      <c r="J545">
        <v>2.7897489070892334</v>
      </c>
      <c r="K545">
        <v>87.322166442871094</v>
      </c>
      <c r="L545">
        <v>2.4457793235778809</v>
      </c>
      <c r="M545">
        <v>2.6489994525909424</v>
      </c>
      <c r="N545">
        <v>2.7897489070892334</v>
      </c>
      <c r="O545">
        <v>2.9304983615875244</v>
      </c>
      <c r="P545">
        <v>3.1337184906005859</v>
      </c>
      <c r="Q545">
        <v>0.61216437816619873</v>
      </c>
      <c r="R545">
        <v>0.58216708898544312</v>
      </c>
      <c r="S545">
        <v>2.9997300356626511E-2</v>
      </c>
      <c r="T545">
        <v>2.6298701763153076E-2</v>
      </c>
      <c r="U545">
        <v>2.8483865782618523E-2</v>
      </c>
      <c r="V545">
        <v>2.9997300356626511E-2</v>
      </c>
      <c r="W545">
        <v>3.1510736793279648E-2</v>
      </c>
      <c r="X545">
        <v>3.3695898950099945E-2</v>
      </c>
      <c r="Y545">
        <v>95</v>
      </c>
      <c r="Z545">
        <v>0.14252999424934387</v>
      </c>
      <c r="AA545">
        <v>1</v>
      </c>
    </row>
    <row r="546" spans="1:27" x14ac:dyDescent="0.25">
      <c r="A546" t="s">
        <v>22</v>
      </c>
      <c r="B546" t="s">
        <v>74</v>
      </c>
      <c r="C546" t="s">
        <v>83</v>
      </c>
      <c r="D546">
        <v>17</v>
      </c>
      <c r="E546">
        <v>93</v>
      </c>
      <c r="F546">
        <v>93</v>
      </c>
      <c r="G546">
        <v>93</v>
      </c>
      <c r="H546">
        <v>56.124011993408203</v>
      </c>
      <c r="I546">
        <v>54.839925274718553</v>
      </c>
      <c r="J546">
        <v>1.2840880155563354</v>
      </c>
      <c r="K546">
        <v>85.989410400390625</v>
      </c>
      <c r="L546">
        <v>0.94071519374847412</v>
      </c>
      <c r="M546">
        <v>1.1435827016830444</v>
      </c>
      <c r="N546">
        <v>1.2840880155563354</v>
      </c>
      <c r="O546">
        <v>1.4245933294296265</v>
      </c>
      <c r="P546">
        <v>1.6274608373641968</v>
      </c>
      <c r="Q546">
        <v>0.60348397493362427</v>
      </c>
      <c r="R546">
        <v>0.5896766185760498</v>
      </c>
      <c r="S546">
        <v>1.3807398267090321E-2</v>
      </c>
      <c r="T546">
        <v>1.0115217417478561E-2</v>
      </c>
      <c r="U546">
        <v>1.2296588160097599E-2</v>
      </c>
      <c r="V546">
        <v>1.3807398267090321E-2</v>
      </c>
      <c r="W546">
        <v>1.5318207442760468E-2</v>
      </c>
      <c r="X546">
        <v>1.749957911670208E-2</v>
      </c>
      <c r="Y546">
        <v>95</v>
      </c>
      <c r="Z546">
        <v>0.14252999424934387</v>
      </c>
      <c r="AA546">
        <v>1</v>
      </c>
    </row>
    <row r="547" spans="1:27" x14ac:dyDescent="0.25">
      <c r="A547" t="s">
        <v>22</v>
      </c>
      <c r="B547" t="s">
        <v>74</v>
      </c>
      <c r="C547" t="s">
        <v>83</v>
      </c>
      <c r="D547">
        <v>18</v>
      </c>
      <c r="E547">
        <v>93</v>
      </c>
      <c r="F547">
        <v>93</v>
      </c>
      <c r="G547">
        <v>93</v>
      </c>
      <c r="H547">
        <v>53.374565124511719</v>
      </c>
      <c r="I547">
        <v>52.211840751115233</v>
      </c>
      <c r="J547">
        <v>1.1627243757247925</v>
      </c>
      <c r="K547">
        <v>82.972305297851563</v>
      </c>
      <c r="L547">
        <v>0.81987690925598145</v>
      </c>
      <c r="M547">
        <v>1.0224339962005615</v>
      </c>
      <c r="N547">
        <v>1.1627243757247925</v>
      </c>
      <c r="O547">
        <v>1.3030147552490234</v>
      </c>
      <c r="P547">
        <v>1.5055718421936035</v>
      </c>
      <c r="Q547">
        <v>0.57392007112503052</v>
      </c>
      <c r="R547">
        <v>0.56141763925552368</v>
      </c>
      <c r="S547">
        <v>1.2502412311732769E-2</v>
      </c>
      <c r="T547">
        <v>8.8158808648586273E-3</v>
      </c>
      <c r="U547">
        <v>1.0993913747370243E-2</v>
      </c>
      <c r="V547">
        <v>1.2502412311732769E-2</v>
      </c>
      <c r="W547">
        <v>1.401091180741787E-2</v>
      </c>
      <c r="X547">
        <v>1.6188943758606911E-2</v>
      </c>
      <c r="Y547">
        <v>95</v>
      </c>
      <c r="Z547">
        <v>0.14252999424934387</v>
      </c>
      <c r="AA547">
        <v>1</v>
      </c>
    </row>
    <row r="548" spans="1:27" x14ac:dyDescent="0.25">
      <c r="A548" t="s">
        <v>22</v>
      </c>
      <c r="B548" t="s">
        <v>74</v>
      </c>
      <c r="C548" t="s">
        <v>83</v>
      </c>
      <c r="D548">
        <v>19</v>
      </c>
      <c r="E548">
        <v>93</v>
      </c>
      <c r="F548">
        <v>93</v>
      </c>
      <c r="G548">
        <v>93</v>
      </c>
      <c r="H548">
        <v>47.028839111328125</v>
      </c>
      <c r="I548">
        <v>46.133477296214551</v>
      </c>
      <c r="J548">
        <v>0.89536011219024658</v>
      </c>
      <c r="K548">
        <v>80.305732727050781</v>
      </c>
      <c r="L548">
        <v>0.55154138803482056</v>
      </c>
      <c r="M548">
        <v>0.75467228889465332</v>
      </c>
      <c r="N548">
        <v>0.89536011219024658</v>
      </c>
      <c r="O548">
        <v>1.0360479354858398</v>
      </c>
      <c r="P548">
        <v>1.2391788959503174</v>
      </c>
      <c r="Q548">
        <v>0.50568646192550659</v>
      </c>
      <c r="R548">
        <v>0.4960588812828064</v>
      </c>
      <c r="S548">
        <v>9.6275284886360168E-3</v>
      </c>
      <c r="T548">
        <v>5.9305527247488499E-3</v>
      </c>
      <c r="U548">
        <v>8.1147560849785805E-3</v>
      </c>
      <c r="V548">
        <v>9.6275284886360168E-3</v>
      </c>
      <c r="W548">
        <v>1.1140299960970879E-2</v>
      </c>
      <c r="X548">
        <v>1.3324504718184471E-2</v>
      </c>
      <c r="Y548">
        <v>95</v>
      </c>
      <c r="Z548">
        <v>0.14252999424934387</v>
      </c>
      <c r="AA548">
        <v>1</v>
      </c>
    </row>
    <row r="549" spans="1:27" x14ac:dyDescent="0.25">
      <c r="A549" t="s">
        <v>22</v>
      </c>
      <c r="B549" t="s">
        <v>74</v>
      </c>
      <c r="C549" t="s">
        <v>83</v>
      </c>
      <c r="D549">
        <v>20</v>
      </c>
      <c r="E549">
        <v>93</v>
      </c>
      <c r="F549">
        <v>93</v>
      </c>
      <c r="G549">
        <v>93</v>
      </c>
      <c r="H549">
        <v>42.912467956542969</v>
      </c>
      <c r="I549">
        <v>42.403883532620966</v>
      </c>
      <c r="J549">
        <v>0.50858569145202637</v>
      </c>
      <c r="K549">
        <v>75.559379577636719</v>
      </c>
      <c r="L549">
        <v>0.16479048132896423</v>
      </c>
      <c r="M549">
        <v>0.36790746450424194</v>
      </c>
      <c r="N549">
        <v>0.50858569145202637</v>
      </c>
      <c r="O549">
        <v>0.64926391839981079</v>
      </c>
      <c r="P549">
        <v>0.85238093137741089</v>
      </c>
      <c r="Q549">
        <v>0.46142438054084778</v>
      </c>
      <c r="R549">
        <v>0.45595574378967285</v>
      </c>
      <c r="S549">
        <v>5.4686632938683033E-3</v>
      </c>
      <c r="T549">
        <v>1.7719406168907881E-3</v>
      </c>
      <c r="U549">
        <v>3.9559942670166492E-3</v>
      </c>
      <c r="V549">
        <v>5.4686632938683033E-3</v>
      </c>
      <c r="W549">
        <v>6.9813323207199574E-3</v>
      </c>
      <c r="X549">
        <v>9.1653866693377495E-3</v>
      </c>
      <c r="Y549">
        <v>95</v>
      </c>
      <c r="Z549">
        <v>0.14252999424934387</v>
      </c>
      <c r="AA549">
        <v>1</v>
      </c>
    </row>
    <row r="550" spans="1:27" x14ac:dyDescent="0.25">
      <c r="A550" t="s">
        <v>22</v>
      </c>
      <c r="B550" t="s">
        <v>74</v>
      </c>
      <c r="C550" t="s">
        <v>83</v>
      </c>
      <c r="D550">
        <v>21</v>
      </c>
      <c r="E550">
        <v>93</v>
      </c>
      <c r="F550">
        <v>93</v>
      </c>
      <c r="G550">
        <v>93</v>
      </c>
      <c r="H550">
        <v>40.022945404052734</v>
      </c>
      <c r="I550">
        <v>40.320762429852039</v>
      </c>
      <c r="J550">
        <v>-0.29781755805015564</v>
      </c>
      <c r="K550">
        <v>70.803337097167969</v>
      </c>
      <c r="L550">
        <v>-0.64096885919570923</v>
      </c>
      <c r="M550">
        <v>-0.43823230266571045</v>
      </c>
      <c r="N550">
        <v>-0.29781755805015564</v>
      </c>
      <c r="O550">
        <v>-0.15740282833576202</v>
      </c>
      <c r="P550">
        <v>4.5333754271268845E-2</v>
      </c>
      <c r="Q550">
        <v>0.43035423755645752</v>
      </c>
      <c r="R550">
        <v>0.43355658650398254</v>
      </c>
      <c r="S550">
        <v>-3.2023394014686346E-3</v>
      </c>
      <c r="T550">
        <v>-6.8921381607651711E-3</v>
      </c>
      <c r="U550">
        <v>-4.7121751122176647E-3</v>
      </c>
      <c r="V550">
        <v>-3.2023394014686346E-3</v>
      </c>
      <c r="W550">
        <v>-1.6925035743042827E-3</v>
      </c>
      <c r="X550">
        <v>4.8745973617769778E-4</v>
      </c>
      <c r="Y550">
        <v>95</v>
      </c>
      <c r="Z550">
        <v>0.14252999424934387</v>
      </c>
      <c r="AA550">
        <v>1</v>
      </c>
    </row>
    <row r="551" spans="1:27" x14ac:dyDescent="0.25">
      <c r="A551" t="s">
        <v>22</v>
      </c>
      <c r="B551" t="s">
        <v>74</v>
      </c>
      <c r="C551" t="s">
        <v>83</v>
      </c>
      <c r="D551">
        <v>22</v>
      </c>
      <c r="E551">
        <v>93</v>
      </c>
      <c r="F551">
        <v>93</v>
      </c>
      <c r="G551">
        <v>93</v>
      </c>
      <c r="H551">
        <v>38.318618774414063</v>
      </c>
      <c r="I551">
        <v>39.10089088184759</v>
      </c>
      <c r="J551">
        <v>-0.78227025270462036</v>
      </c>
      <c r="K551">
        <v>67.785774230957031</v>
      </c>
      <c r="L551">
        <v>-1.1235643625259399</v>
      </c>
      <c r="M551">
        <v>-0.92192506790161133</v>
      </c>
      <c r="N551">
        <v>-0.78227025270462036</v>
      </c>
      <c r="O551">
        <v>-0.64261543750762939</v>
      </c>
      <c r="P551">
        <v>-0.44097611308097839</v>
      </c>
      <c r="Q551">
        <v>0.41202816367149353</v>
      </c>
      <c r="R551">
        <v>0.42043969035148621</v>
      </c>
      <c r="S551">
        <v>-8.4115080535411835E-3</v>
      </c>
      <c r="T551">
        <v>-1.2081337161362171E-2</v>
      </c>
      <c r="U551">
        <v>-9.913172572851181E-3</v>
      </c>
      <c r="V551">
        <v>-8.4115080535411835E-3</v>
      </c>
      <c r="W551">
        <v>-6.9098435342311859E-3</v>
      </c>
      <c r="X551">
        <v>-4.7416784800589085E-3</v>
      </c>
      <c r="Y551">
        <v>95</v>
      </c>
      <c r="Z551">
        <v>0.14252999424934387</v>
      </c>
      <c r="AA551">
        <v>1</v>
      </c>
    </row>
    <row r="552" spans="1:27" x14ac:dyDescent="0.25">
      <c r="A552" t="s">
        <v>22</v>
      </c>
      <c r="B552" t="s">
        <v>74</v>
      </c>
      <c r="C552" t="s">
        <v>83</v>
      </c>
      <c r="D552">
        <v>23</v>
      </c>
      <c r="E552">
        <v>93</v>
      </c>
      <c r="F552">
        <v>93</v>
      </c>
      <c r="G552">
        <v>93</v>
      </c>
      <c r="H552">
        <v>36.572811126708984</v>
      </c>
      <c r="I552">
        <v>37.613502857740968</v>
      </c>
      <c r="J552">
        <v>-1.0406934022903442</v>
      </c>
      <c r="K552">
        <v>65.185104370117187</v>
      </c>
      <c r="L552">
        <v>-1.3804869651794434</v>
      </c>
      <c r="M552">
        <v>-1.1797342300415039</v>
      </c>
      <c r="N552">
        <v>-1.0406934022903442</v>
      </c>
      <c r="O552">
        <v>-0.90165263414382935</v>
      </c>
      <c r="P552">
        <v>-0.70089977979660034</v>
      </c>
      <c r="Q552">
        <v>0.39325603842735291</v>
      </c>
      <c r="R552">
        <v>0.40444627404212952</v>
      </c>
      <c r="S552">
        <v>-1.119025144726038E-2</v>
      </c>
      <c r="T552">
        <v>-1.4843946322798729E-2</v>
      </c>
      <c r="U552">
        <v>-1.2685314752161503E-2</v>
      </c>
      <c r="V552">
        <v>-1.119025144726038E-2</v>
      </c>
      <c r="W552">
        <v>-9.695190005004406E-3</v>
      </c>
      <c r="X552">
        <v>-7.5365565717220306E-3</v>
      </c>
      <c r="Y552">
        <v>95</v>
      </c>
      <c r="Z552">
        <v>0.14252999424934387</v>
      </c>
      <c r="AA552">
        <v>1</v>
      </c>
    </row>
    <row r="553" spans="1:27" x14ac:dyDescent="0.25">
      <c r="A553" t="s">
        <v>22</v>
      </c>
      <c r="B553" t="s">
        <v>74</v>
      </c>
      <c r="C553" t="s">
        <v>83</v>
      </c>
      <c r="D553">
        <v>24</v>
      </c>
      <c r="E553">
        <v>93</v>
      </c>
      <c r="F553">
        <v>93</v>
      </c>
      <c r="G553">
        <v>93</v>
      </c>
      <c r="H553">
        <v>35.87237548828125</v>
      </c>
      <c r="I553">
        <v>36.766850107349455</v>
      </c>
      <c r="J553">
        <v>-0.89447635412216187</v>
      </c>
      <c r="K553">
        <v>64.501136779785156</v>
      </c>
      <c r="L553">
        <v>-1.2342259883880615</v>
      </c>
      <c r="M553">
        <v>-1.0334991216659546</v>
      </c>
      <c r="N553">
        <v>-0.89447635412216187</v>
      </c>
      <c r="O553">
        <v>-0.75545358657836914</v>
      </c>
      <c r="P553">
        <v>-0.55472671985626221</v>
      </c>
      <c r="Q553">
        <v>0.38572445511817932</v>
      </c>
      <c r="R553">
        <v>0.39534246921539307</v>
      </c>
      <c r="S553">
        <v>-9.6180252730846405E-3</v>
      </c>
      <c r="T553">
        <v>-1.3271247036755085E-2</v>
      </c>
      <c r="U553">
        <v>-1.1112893931567669E-2</v>
      </c>
      <c r="V553">
        <v>-9.6180252730846405E-3</v>
      </c>
      <c r="W553">
        <v>-8.1231566146016121E-3</v>
      </c>
      <c r="X553">
        <v>-5.964803509414196E-3</v>
      </c>
      <c r="Y553">
        <v>95</v>
      </c>
      <c r="Z553">
        <v>0.14252999424934387</v>
      </c>
      <c r="AA553">
        <v>1</v>
      </c>
    </row>
    <row r="554" spans="1:27" x14ac:dyDescent="0.25">
      <c r="A554" t="s">
        <v>22</v>
      </c>
      <c r="B554" t="s">
        <v>74</v>
      </c>
      <c r="C554" t="s">
        <v>84</v>
      </c>
      <c r="D554">
        <v>1</v>
      </c>
      <c r="E554">
        <v>34</v>
      </c>
      <c r="F554">
        <v>34</v>
      </c>
      <c r="G554">
        <v>93</v>
      </c>
      <c r="H554">
        <v>10.602371215820313</v>
      </c>
      <c r="I554">
        <v>10.512323014438152</v>
      </c>
      <c r="J554">
        <v>9.0048231184482574E-2</v>
      </c>
      <c r="K554">
        <v>62.305393218994141</v>
      </c>
      <c r="L554">
        <v>-9.2556633055210114E-2</v>
      </c>
      <c r="M554">
        <v>1.5327800996601582E-2</v>
      </c>
      <c r="N554">
        <v>9.0048231184482574E-2</v>
      </c>
      <c r="O554">
        <v>0.16476866602897644</v>
      </c>
      <c r="P554">
        <v>0.27265310287475586</v>
      </c>
      <c r="Q554">
        <v>0.31183445453643799</v>
      </c>
      <c r="R554">
        <v>0.30918598175048828</v>
      </c>
      <c r="S554">
        <v>2.6484774425625801E-3</v>
      </c>
      <c r="T554">
        <v>-2.7222540229558945E-3</v>
      </c>
      <c r="U554">
        <v>4.5081766438670456E-4</v>
      </c>
      <c r="V554">
        <v>2.6484774425625801E-3</v>
      </c>
      <c r="W554">
        <v>4.8461370170116425E-3</v>
      </c>
      <c r="X554">
        <v>8.0192089080810547E-3</v>
      </c>
      <c r="Y554">
        <v>95</v>
      </c>
      <c r="Z554">
        <v>0.14252999424934387</v>
      </c>
      <c r="AA554">
        <v>1</v>
      </c>
    </row>
    <row r="555" spans="1:27" x14ac:dyDescent="0.25">
      <c r="A555" t="s">
        <v>22</v>
      </c>
      <c r="B555" t="s">
        <v>74</v>
      </c>
      <c r="C555" t="s">
        <v>84</v>
      </c>
      <c r="D555">
        <v>2</v>
      </c>
      <c r="E555">
        <v>34</v>
      </c>
      <c r="F555">
        <v>34</v>
      </c>
      <c r="G555">
        <v>93</v>
      </c>
      <c r="H555">
        <v>10.437925338745117</v>
      </c>
      <c r="I555">
        <v>10.36563603207469</v>
      </c>
      <c r="J555">
        <v>7.2289243340492249E-2</v>
      </c>
      <c r="K555">
        <v>61.532009124755859</v>
      </c>
      <c r="L555">
        <v>-0.11028368771076202</v>
      </c>
      <c r="M555">
        <v>-2.4181213229894638E-3</v>
      </c>
      <c r="N555">
        <v>7.2289243340492249E-2</v>
      </c>
      <c r="O555">
        <v>0.14699660241603851</v>
      </c>
      <c r="P555">
        <v>0.25486218929290771</v>
      </c>
      <c r="Q555">
        <v>0.30699780583381653</v>
      </c>
      <c r="R555">
        <v>0.30487164855003357</v>
      </c>
      <c r="S555">
        <v>2.1261542569845915E-3</v>
      </c>
      <c r="T555">
        <v>-3.2436379697173834E-3</v>
      </c>
      <c r="U555">
        <v>-7.1121212386060506E-5</v>
      </c>
      <c r="V555">
        <v>2.1261542569845915E-3</v>
      </c>
      <c r="W555">
        <v>4.3234294280409813E-3</v>
      </c>
      <c r="X555">
        <v>7.49594671651721E-3</v>
      </c>
      <c r="Y555">
        <v>95</v>
      </c>
      <c r="Z555">
        <v>0.14252999424934387</v>
      </c>
      <c r="AA555">
        <v>1</v>
      </c>
    </row>
    <row r="556" spans="1:27" x14ac:dyDescent="0.25">
      <c r="A556" t="s">
        <v>22</v>
      </c>
      <c r="B556" t="s">
        <v>74</v>
      </c>
      <c r="C556" t="s">
        <v>84</v>
      </c>
      <c r="D556">
        <v>3</v>
      </c>
      <c r="E556">
        <v>34</v>
      </c>
      <c r="F556">
        <v>34</v>
      </c>
      <c r="G556">
        <v>93</v>
      </c>
      <c r="H556">
        <v>10.274887084960937</v>
      </c>
      <c r="I556">
        <v>10.182356841862202</v>
      </c>
      <c r="J556">
        <v>9.2530317604541779E-2</v>
      </c>
      <c r="K556">
        <v>61.019092559814453</v>
      </c>
      <c r="L556">
        <v>-8.9940525591373444E-2</v>
      </c>
      <c r="M556">
        <v>1.7864728346467018E-2</v>
      </c>
      <c r="N556">
        <v>9.2530317604541779E-2</v>
      </c>
      <c r="O556">
        <v>0.16719590127468109</v>
      </c>
      <c r="P556">
        <v>0.2750011682510376</v>
      </c>
      <c r="Q556">
        <v>0.30220255255699158</v>
      </c>
      <c r="R556">
        <v>0.2994810938835144</v>
      </c>
      <c r="S556">
        <v>2.7214798610657454E-3</v>
      </c>
      <c r="T556">
        <v>-2.6453095488250256E-3</v>
      </c>
      <c r="U556">
        <v>5.2543316269293427E-4</v>
      </c>
      <c r="V556">
        <v>2.7214798610657454E-3</v>
      </c>
      <c r="W556">
        <v>4.9175266176462173E-3</v>
      </c>
      <c r="X556">
        <v>8.0882692709565163E-3</v>
      </c>
      <c r="Y556">
        <v>95</v>
      </c>
      <c r="Z556">
        <v>0.14252999424934387</v>
      </c>
      <c r="AA556">
        <v>1</v>
      </c>
    </row>
    <row r="557" spans="1:27" x14ac:dyDescent="0.25">
      <c r="A557" t="s">
        <v>22</v>
      </c>
      <c r="B557" t="s">
        <v>74</v>
      </c>
      <c r="C557" t="s">
        <v>84</v>
      </c>
      <c r="D557">
        <v>4</v>
      </c>
      <c r="E557">
        <v>34</v>
      </c>
      <c r="F557">
        <v>34</v>
      </c>
      <c r="G557">
        <v>93</v>
      </c>
      <c r="H557">
        <v>10.214730262756348</v>
      </c>
      <c r="I557">
        <v>10.1715830527246</v>
      </c>
      <c r="J557">
        <v>4.3146759271621704E-2</v>
      </c>
      <c r="K557">
        <v>60.907733917236328</v>
      </c>
      <c r="L557">
        <v>-0.13927429914474487</v>
      </c>
      <c r="M557">
        <v>-3.1498458236455917E-2</v>
      </c>
      <c r="N557">
        <v>4.3146759271621704E-2</v>
      </c>
      <c r="O557">
        <v>0.11779198050498962</v>
      </c>
      <c r="P557">
        <v>0.22556781768798828</v>
      </c>
      <c r="Q557">
        <v>0.30043324828147888</v>
      </c>
      <c r="R557">
        <v>0.29916420578956604</v>
      </c>
      <c r="S557">
        <v>1.2690223520621657E-3</v>
      </c>
      <c r="T557">
        <v>-4.0963031351566315E-3</v>
      </c>
      <c r="U557">
        <v>-9.2642521485686302E-4</v>
      </c>
      <c r="V557">
        <v>1.2690223520621657E-3</v>
      </c>
      <c r="W557">
        <v>3.4644699189811945E-3</v>
      </c>
      <c r="X557">
        <v>6.6343476064503193E-3</v>
      </c>
      <c r="Y557">
        <v>95</v>
      </c>
      <c r="Z557">
        <v>0.14252999424934387</v>
      </c>
      <c r="AA557">
        <v>1</v>
      </c>
    </row>
    <row r="558" spans="1:27" x14ac:dyDescent="0.25">
      <c r="A558" t="s">
        <v>22</v>
      </c>
      <c r="B558" t="s">
        <v>74</v>
      </c>
      <c r="C558" t="s">
        <v>84</v>
      </c>
      <c r="D558">
        <v>5</v>
      </c>
      <c r="E558">
        <v>34</v>
      </c>
      <c r="F558">
        <v>34</v>
      </c>
      <c r="G558">
        <v>93</v>
      </c>
      <c r="H558">
        <v>10.353582382202148</v>
      </c>
      <c r="I558">
        <v>10.253839287906885</v>
      </c>
      <c r="J558">
        <v>9.97428297996521E-2</v>
      </c>
      <c r="K558">
        <v>60.186817169189453</v>
      </c>
      <c r="L558">
        <v>-8.2555569708347321E-2</v>
      </c>
      <c r="M558">
        <v>2.5147801265120506E-2</v>
      </c>
      <c r="N558">
        <v>9.97428297996521E-2</v>
      </c>
      <c r="O558">
        <v>0.17433786392211914</v>
      </c>
      <c r="P558">
        <v>0.28204122185707092</v>
      </c>
      <c r="Q558">
        <v>0.30451712012290955</v>
      </c>
      <c r="R558">
        <v>0.30158349871635437</v>
      </c>
      <c r="S558">
        <v>2.9336125589907169E-3</v>
      </c>
      <c r="T558">
        <v>-2.4281051009893417E-3</v>
      </c>
      <c r="U558">
        <v>7.3964119656011462E-4</v>
      </c>
      <c r="V558">
        <v>2.9336125589907169E-3</v>
      </c>
      <c r="W558">
        <v>5.127584096044302E-3</v>
      </c>
      <c r="X558">
        <v>8.2953302189707756E-3</v>
      </c>
      <c r="Y558">
        <v>95</v>
      </c>
      <c r="Z558">
        <v>0.14252999424934387</v>
      </c>
      <c r="AA558">
        <v>1</v>
      </c>
    </row>
    <row r="559" spans="1:27" x14ac:dyDescent="0.25">
      <c r="A559" t="s">
        <v>22</v>
      </c>
      <c r="B559" t="s">
        <v>74</v>
      </c>
      <c r="C559" t="s">
        <v>84</v>
      </c>
      <c r="D559">
        <v>6</v>
      </c>
      <c r="E559">
        <v>34</v>
      </c>
      <c r="F559">
        <v>34</v>
      </c>
      <c r="G559">
        <v>93</v>
      </c>
      <c r="H559">
        <v>10.999356269836426</v>
      </c>
      <c r="I559">
        <v>10.929803527891636</v>
      </c>
      <c r="J559">
        <v>6.955265998840332E-2</v>
      </c>
      <c r="K559">
        <v>60.047054290771484</v>
      </c>
      <c r="L559">
        <v>-0.1127205565571785</v>
      </c>
      <c r="M559">
        <v>-5.0320611335337162E-3</v>
      </c>
      <c r="N559">
        <v>6.955265998840332E-2</v>
      </c>
      <c r="O559">
        <v>0.14413738250732422</v>
      </c>
      <c r="P559">
        <v>0.25182586908340454</v>
      </c>
      <c r="Q559">
        <v>0.32351046800613403</v>
      </c>
      <c r="R559">
        <v>0.32146480679512024</v>
      </c>
      <c r="S559">
        <v>2.045666566118598E-3</v>
      </c>
      <c r="T559">
        <v>-3.3153104595839977E-3</v>
      </c>
      <c r="U559">
        <v>-1.4800179633311927E-4</v>
      </c>
      <c r="V559">
        <v>2.045666566118598E-3</v>
      </c>
      <c r="W559">
        <v>4.239334724843502E-3</v>
      </c>
      <c r="X559">
        <v>7.4066431261599064E-3</v>
      </c>
      <c r="Y559">
        <v>95</v>
      </c>
      <c r="Z559">
        <v>0.14252999424934387</v>
      </c>
      <c r="AA559">
        <v>1</v>
      </c>
    </row>
    <row r="560" spans="1:27" x14ac:dyDescent="0.25">
      <c r="A560" t="s">
        <v>22</v>
      </c>
      <c r="B560" t="s">
        <v>74</v>
      </c>
      <c r="C560" t="s">
        <v>84</v>
      </c>
      <c r="D560">
        <v>7</v>
      </c>
      <c r="E560">
        <v>34</v>
      </c>
      <c r="F560">
        <v>34</v>
      </c>
      <c r="G560">
        <v>93</v>
      </c>
      <c r="H560">
        <v>12.53818416595459</v>
      </c>
      <c r="I560">
        <v>12.319266557693481</v>
      </c>
      <c r="J560">
        <v>0.21891771256923676</v>
      </c>
      <c r="K560">
        <v>59.845722198486328</v>
      </c>
      <c r="L560">
        <v>3.6628458648920059E-2</v>
      </c>
      <c r="M560">
        <v>0.14432643353939056</v>
      </c>
      <c r="N560">
        <v>0.21891771256923676</v>
      </c>
      <c r="O560">
        <v>0.29350900650024414</v>
      </c>
      <c r="P560">
        <v>0.40120697021484375</v>
      </c>
      <c r="Q560">
        <v>0.36877012252807617</v>
      </c>
      <c r="R560">
        <v>0.36233136057853699</v>
      </c>
      <c r="S560">
        <v>6.4387563616037369E-3</v>
      </c>
      <c r="T560">
        <v>1.0773076210170984E-3</v>
      </c>
      <c r="U560">
        <v>4.2448951862752438E-3</v>
      </c>
      <c r="V560">
        <v>6.4387563616037369E-3</v>
      </c>
      <c r="W560">
        <v>8.6326180025935173E-3</v>
      </c>
      <c r="X560">
        <v>1.1800205335021019E-2</v>
      </c>
      <c r="Y560">
        <v>95</v>
      </c>
      <c r="Z560">
        <v>0.14252999424934387</v>
      </c>
      <c r="AA560">
        <v>1</v>
      </c>
    </row>
    <row r="561" spans="1:27" x14ac:dyDescent="0.25">
      <c r="A561" t="s">
        <v>22</v>
      </c>
      <c r="B561" t="s">
        <v>74</v>
      </c>
      <c r="C561" t="s">
        <v>84</v>
      </c>
      <c r="D561">
        <v>8</v>
      </c>
      <c r="E561">
        <v>34</v>
      </c>
      <c r="F561">
        <v>34</v>
      </c>
      <c r="G561">
        <v>93</v>
      </c>
      <c r="H561">
        <v>13.638851165771484</v>
      </c>
      <c r="I561">
        <v>13.538022864609957</v>
      </c>
      <c r="J561">
        <v>0.10082846134901047</v>
      </c>
      <c r="K561">
        <v>61.630832672119141</v>
      </c>
      <c r="L561">
        <v>-8.1456251442432404E-2</v>
      </c>
      <c r="M561">
        <v>2.6239035651087761E-2</v>
      </c>
      <c r="N561">
        <v>0.10082846134901047</v>
      </c>
      <c r="O561">
        <v>0.17541788518428802</v>
      </c>
      <c r="P561">
        <v>0.28311318159103394</v>
      </c>
      <c r="Q561">
        <v>0.40114268660545349</v>
      </c>
      <c r="R561">
        <v>0.39817714691162109</v>
      </c>
      <c r="S561">
        <v>2.9655429534614086E-3</v>
      </c>
      <c r="T561">
        <v>-2.3957721423357725E-3</v>
      </c>
      <c r="U561">
        <v>7.7173631871119142E-4</v>
      </c>
      <c r="V561">
        <v>2.9655429534614086E-3</v>
      </c>
      <c r="W561">
        <v>5.1593496464192867E-3</v>
      </c>
      <c r="X561">
        <v>8.3268582820892334E-3</v>
      </c>
      <c r="Y561">
        <v>95</v>
      </c>
      <c r="Z561">
        <v>0.14252999424934387</v>
      </c>
      <c r="AA561">
        <v>1</v>
      </c>
    </row>
    <row r="562" spans="1:27" x14ac:dyDescent="0.25">
      <c r="A562" t="s">
        <v>22</v>
      </c>
      <c r="B562" t="s">
        <v>74</v>
      </c>
      <c r="C562" t="s">
        <v>84</v>
      </c>
      <c r="D562">
        <v>9</v>
      </c>
      <c r="E562">
        <v>34</v>
      </c>
      <c r="F562">
        <v>34</v>
      </c>
      <c r="G562">
        <v>93</v>
      </c>
      <c r="H562">
        <v>14.785158157348633</v>
      </c>
      <c r="I562">
        <v>14.917827662080526</v>
      </c>
      <c r="J562">
        <v>-0.13266971707344055</v>
      </c>
      <c r="K562">
        <v>64.089775085449219</v>
      </c>
      <c r="L562">
        <v>-0.31523379683494568</v>
      </c>
      <c r="M562">
        <v>-0.20737345516681671</v>
      </c>
      <c r="N562">
        <v>-0.13266971707344055</v>
      </c>
      <c r="O562">
        <v>-5.7965978980064392E-2</v>
      </c>
      <c r="P562">
        <v>4.9894355237483978E-2</v>
      </c>
      <c r="Q562">
        <v>0.43485760688781738</v>
      </c>
      <c r="R562">
        <v>0.43875962495803833</v>
      </c>
      <c r="S562">
        <v>-3.9020504336804152E-3</v>
      </c>
      <c r="T562">
        <v>-9.2715825885534286E-3</v>
      </c>
      <c r="U562">
        <v>-6.0992194339632988E-3</v>
      </c>
      <c r="V562">
        <v>-3.9020504336804152E-3</v>
      </c>
      <c r="W562">
        <v>-1.704881782643497E-3</v>
      </c>
      <c r="X562">
        <v>1.4674810227006674E-3</v>
      </c>
      <c r="Y562">
        <v>95</v>
      </c>
      <c r="Z562">
        <v>0.14252999424934387</v>
      </c>
      <c r="AA562">
        <v>1</v>
      </c>
    </row>
    <row r="563" spans="1:27" x14ac:dyDescent="0.25">
      <c r="A563" t="s">
        <v>22</v>
      </c>
      <c r="B563" t="s">
        <v>74</v>
      </c>
      <c r="C563" t="s">
        <v>84</v>
      </c>
      <c r="D563">
        <v>10</v>
      </c>
      <c r="E563">
        <v>34</v>
      </c>
      <c r="F563">
        <v>34</v>
      </c>
      <c r="G563">
        <v>93</v>
      </c>
      <c r="H563">
        <v>16.10325813293457</v>
      </c>
      <c r="I563">
        <v>16.141556739807129</v>
      </c>
      <c r="J563">
        <v>-3.8298871368169785E-2</v>
      </c>
      <c r="K563">
        <v>67.120315551757813</v>
      </c>
      <c r="L563">
        <v>-0.2213933914899826</v>
      </c>
      <c r="M563">
        <v>-0.11321966350078583</v>
      </c>
      <c r="N563">
        <v>-3.8298871368169785E-2</v>
      </c>
      <c r="O563">
        <v>3.6621920764446259E-2</v>
      </c>
      <c r="P563">
        <v>0.14479564130306244</v>
      </c>
      <c r="Q563">
        <v>0.47362524271011353</v>
      </c>
      <c r="R563">
        <v>0.47475168108940125</v>
      </c>
      <c r="S563">
        <v>-1.1264374479651451E-3</v>
      </c>
      <c r="T563">
        <v>-6.5115704201161861E-3</v>
      </c>
      <c r="U563">
        <v>-3.3299901988357306E-3</v>
      </c>
      <c r="V563">
        <v>-1.1264374479651451E-3</v>
      </c>
      <c r="W563">
        <v>1.0771153029054403E-3</v>
      </c>
      <c r="X563">
        <v>4.2586955241858959E-3</v>
      </c>
      <c r="Y563">
        <v>95</v>
      </c>
      <c r="Z563">
        <v>0.14252999424934387</v>
      </c>
      <c r="AA563">
        <v>1</v>
      </c>
    </row>
    <row r="564" spans="1:27" x14ac:dyDescent="0.25">
      <c r="A564" t="s">
        <v>22</v>
      </c>
      <c r="B564" t="s">
        <v>74</v>
      </c>
      <c r="C564" t="s">
        <v>84</v>
      </c>
      <c r="D564">
        <v>11</v>
      </c>
      <c r="E564">
        <v>34</v>
      </c>
      <c r="F564">
        <v>34</v>
      </c>
      <c r="G564">
        <v>93</v>
      </c>
      <c r="H564">
        <v>16.804574966430664</v>
      </c>
      <c r="I564">
        <v>16.825944125652313</v>
      </c>
      <c r="J564">
        <v>-2.1368753165006638E-2</v>
      </c>
      <c r="K564">
        <v>69.1708984375</v>
      </c>
      <c r="L564">
        <v>-0.20409233868122101</v>
      </c>
      <c r="M564">
        <v>-9.6137762069702148E-2</v>
      </c>
      <c r="N564">
        <v>-2.1368753165006638E-2</v>
      </c>
      <c r="O564">
        <v>5.3400259464979172E-2</v>
      </c>
      <c r="P564">
        <v>0.16135483980178833</v>
      </c>
      <c r="Q564">
        <v>0.49425220489501953</v>
      </c>
      <c r="R564">
        <v>0.49488070607185364</v>
      </c>
      <c r="S564">
        <v>-6.2849273672327399E-4</v>
      </c>
      <c r="T564">
        <v>-6.0027157887816429E-3</v>
      </c>
      <c r="U564">
        <v>-2.8275812510401011E-3</v>
      </c>
      <c r="V564">
        <v>-6.2849273672327399E-4</v>
      </c>
      <c r="W564">
        <v>1.5705958940088749E-3</v>
      </c>
      <c r="X564">
        <v>4.7457306645810604E-3</v>
      </c>
      <c r="Y564">
        <v>95</v>
      </c>
      <c r="Z564">
        <v>0.14252999424934387</v>
      </c>
      <c r="AA564">
        <v>1</v>
      </c>
    </row>
    <row r="565" spans="1:27" x14ac:dyDescent="0.25">
      <c r="A565" t="s">
        <v>22</v>
      </c>
      <c r="B565" t="s">
        <v>74</v>
      </c>
      <c r="C565" t="s">
        <v>84</v>
      </c>
      <c r="D565">
        <v>12</v>
      </c>
      <c r="E565">
        <v>34</v>
      </c>
      <c r="F565">
        <v>34</v>
      </c>
      <c r="G565">
        <v>93</v>
      </c>
      <c r="H565">
        <v>17.547750473022461</v>
      </c>
      <c r="I565">
        <v>17.345753908157349</v>
      </c>
      <c r="J565">
        <v>0.20199599862098694</v>
      </c>
      <c r="K565">
        <v>72.490852355957031</v>
      </c>
      <c r="L565">
        <v>1.9138792529702187E-2</v>
      </c>
      <c r="M565">
        <v>0.12717230618000031</v>
      </c>
      <c r="N565">
        <v>0.20199599862098694</v>
      </c>
      <c r="O565">
        <v>0.27681967616081238</v>
      </c>
      <c r="P565">
        <v>0.38485321402549744</v>
      </c>
      <c r="Q565">
        <v>0.51611030101776123</v>
      </c>
      <c r="R565">
        <v>0.51016920804977417</v>
      </c>
      <c r="S565">
        <v>5.9410589747130871E-3</v>
      </c>
      <c r="T565">
        <v>5.6290568318217993E-4</v>
      </c>
      <c r="U565">
        <v>3.7403618916869164E-3</v>
      </c>
      <c r="V565">
        <v>5.9410589747130871E-3</v>
      </c>
      <c r="W565">
        <v>8.1417551264166832E-3</v>
      </c>
      <c r="X565">
        <v>1.131921261548996E-2</v>
      </c>
      <c r="Y565">
        <v>95</v>
      </c>
      <c r="Z565">
        <v>0.14252999424934387</v>
      </c>
      <c r="AA565">
        <v>1</v>
      </c>
    </row>
    <row r="566" spans="1:27" x14ac:dyDescent="0.25">
      <c r="A566" t="s">
        <v>22</v>
      </c>
      <c r="B566" t="s">
        <v>74</v>
      </c>
      <c r="C566" t="s">
        <v>84</v>
      </c>
      <c r="D566">
        <v>13</v>
      </c>
      <c r="E566">
        <v>34</v>
      </c>
      <c r="F566">
        <v>34</v>
      </c>
      <c r="G566">
        <v>93</v>
      </c>
      <c r="H566">
        <v>17.875099182128906</v>
      </c>
      <c r="I566">
        <v>17.379171028733253</v>
      </c>
      <c r="J566">
        <v>0.49592882394790649</v>
      </c>
      <c r="K566">
        <v>75.43768310546875</v>
      </c>
      <c r="L566">
        <v>0.3130817711353302</v>
      </c>
      <c r="M566">
        <v>0.42110928893089294</v>
      </c>
      <c r="N566">
        <v>0.49592882394790649</v>
      </c>
      <c r="O566">
        <v>0.57074832916259766</v>
      </c>
      <c r="P566">
        <v>0.6787758469581604</v>
      </c>
      <c r="Q566">
        <v>0.52573823928833008</v>
      </c>
      <c r="R566">
        <v>0.51115208864212036</v>
      </c>
      <c r="S566">
        <v>1.4586142264306545E-2</v>
      </c>
      <c r="T566">
        <v>9.2082871124148369E-3</v>
      </c>
      <c r="U566">
        <v>1.2385567650198936E-2</v>
      </c>
      <c r="V566">
        <v>1.4586142264306545E-2</v>
      </c>
      <c r="W566">
        <v>1.6786715015769005E-2</v>
      </c>
      <c r="X566">
        <v>1.996399462223053E-2</v>
      </c>
      <c r="Y566">
        <v>95</v>
      </c>
      <c r="Z566">
        <v>0.14252999424934387</v>
      </c>
      <c r="AA566">
        <v>1</v>
      </c>
    </row>
    <row r="567" spans="1:27" x14ac:dyDescent="0.25">
      <c r="A567" t="s">
        <v>22</v>
      </c>
      <c r="B567" t="s">
        <v>74</v>
      </c>
      <c r="C567" t="s">
        <v>84</v>
      </c>
      <c r="D567">
        <v>14</v>
      </c>
      <c r="E567">
        <v>34</v>
      </c>
      <c r="F567">
        <v>34</v>
      </c>
      <c r="G567">
        <v>93</v>
      </c>
      <c r="H567">
        <v>18.340732574462891</v>
      </c>
      <c r="I567">
        <v>17.078479256480932</v>
      </c>
      <c r="J567">
        <v>1.2622528076171875</v>
      </c>
      <c r="K567">
        <v>78.319404602050781</v>
      </c>
      <c r="L567">
        <v>1.0793097019195557</v>
      </c>
      <c r="M567">
        <v>1.1873940229415894</v>
      </c>
      <c r="N567">
        <v>1.2622528076171875</v>
      </c>
      <c r="O567">
        <v>1.3371115922927856</v>
      </c>
      <c r="P567">
        <v>1.4451959133148193</v>
      </c>
      <c r="Q567">
        <v>0.53943330049514771</v>
      </c>
      <c r="R567">
        <v>0.502308189868927</v>
      </c>
      <c r="S567">
        <v>3.7125080823898315E-2</v>
      </c>
      <c r="T567">
        <v>3.1744401901960373E-2</v>
      </c>
      <c r="U567">
        <v>3.4923352301120758E-2</v>
      </c>
      <c r="V567">
        <v>3.7125080823898315E-2</v>
      </c>
      <c r="W567">
        <v>3.9326813071966171E-2</v>
      </c>
      <c r="X567">
        <v>4.2505763471126556E-2</v>
      </c>
      <c r="Y567">
        <v>95</v>
      </c>
      <c r="Z567">
        <v>0.14252999424934387</v>
      </c>
      <c r="AA567">
        <v>1</v>
      </c>
    </row>
    <row r="568" spans="1:27" x14ac:dyDescent="0.25">
      <c r="A568" t="s">
        <v>22</v>
      </c>
      <c r="B568" t="s">
        <v>74</v>
      </c>
      <c r="C568" t="s">
        <v>84</v>
      </c>
      <c r="D568">
        <v>15</v>
      </c>
      <c r="E568">
        <v>34</v>
      </c>
      <c r="F568">
        <v>34</v>
      </c>
      <c r="G568">
        <v>93</v>
      </c>
      <c r="H568">
        <v>18.585601806640625</v>
      </c>
      <c r="I568">
        <v>17.560702092945576</v>
      </c>
      <c r="J568">
        <v>1.0248998403549194</v>
      </c>
      <c r="K568">
        <v>79.877761840820312</v>
      </c>
      <c r="L568">
        <v>0.84202486276626587</v>
      </c>
      <c r="M568">
        <v>0.9500688910484314</v>
      </c>
      <c r="N568">
        <v>1.0248998403549194</v>
      </c>
      <c r="O568">
        <v>1.0997308492660522</v>
      </c>
      <c r="P568">
        <v>1.2077748775482178</v>
      </c>
      <c r="Q568">
        <v>0.54663532972335815</v>
      </c>
      <c r="R568">
        <v>0.51649123430252075</v>
      </c>
      <c r="S568">
        <v>3.0144112184643745E-2</v>
      </c>
      <c r="T568">
        <v>2.4765437468886375E-2</v>
      </c>
      <c r="U568">
        <v>2.794320322573185E-2</v>
      </c>
      <c r="V568">
        <v>3.0144112184643745E-2</v>
      </c>
      <c r="W568">
        <v>3.2345026731491089E-2</v>
      </c>
      <c r="X568">
        <v>3.5522788763046265E-2</v>
      </c>
      <c r="Y568">
        <v>95</v>
      </c>
      <c r="Z568">
        <v>0.14252999424934387</v>
      </c>
      <c r="AA568">
        <v>1</v>
      </c>
    </row>
    <row r="569" spans="1:27" x14ac:dyDescent="0.25">
      <c r="A569" t="s">
        <v>22</v>
      </c>
      <c r="B569" t="s">
        <v>74</v>
      </c>
      <c r="C569" t="s">
        <v>84</v>
      </c>
      <c r="D569">
        <v>16</v>
      </c>
      <c r="E569">
        <v>34</v>
      </c>
      <c r="F569">
        <v>34</v>
      </c>
      <c r="G569">
        <v>93</v>
      </c>
      <c r="H569">
        <v>18.551261901855469</v>
      </c>
      <c r="I569">
        <v>17.751722760498524</v>
      </c>
      <c r="J569">
        <v>0.79954004287719727</v>
      </c>
      <c r="K569">
        <v>80.222801208496094</v>
      </c>
      <c r="L569">
        <v>0.61672288179397583</v>
      </c>
      <c r="M569">
        <v>0.72473275661468506</v>
      </c>
      <c r="N569">
        <v>0.79954004287719727</v>
      </c>
      <c r="O569">
        <v>0.87434732913970947</v>
      </c>
      <c r="P569">
        <v>0.9823572039604187</v>
      </c>
      <c r="Q569">
        <v>0.54562532901763916</v>
      </c>
      <c r="R569">
        <v>0.5221095085144043</v>
      </c>
      <c r="S569">
        <v>2.3515883833169937E-2</v>
      </c>
      <c r="T569">
        <v>1.8138907849788666E-2</v>
      </c>
      <c r="U569">
        <v>2.1315669640898705E-2</v>
      </c>
      <c r="V569">
        <v>2.3515883833169937E-2</v>
      </c>
      <c r="W569">
        <v>2.571609802544117E-2</v>
      </c>
      <c r="X569">
        <v>2.8892859816551208E-2</v>
      </c>
      <c r="Y569">
        <v>95</v>
      </c>
      <c r="Z569">
        <v>0.14252999424934387</v>
      </c>
      <c r="AA569">
        <v>1</v>
      </c>
    </row>
    <row r="570" spans="1:27" x14ac:dyDescent="0.25">
      <c r="A570" t="s">
        <v>22</v>
      </c>
      <c r="B570" t="s">
        <v>74</v>
      </c>
      <c r="C570" t="s">
        <v>84</v>
      </c>
      <c r="D570">
        <v>17</v>
      </c>
      <c r="E570">
        <v>34</v>
      </c>
      <c r="F570">
        <v>34</v>
      </c>
      <c r="G570">
        <v>93</v>
      </c>
      <c r="H570">
        <v>18.17974853515625</v>
      </c>
      <c r="I570">
        <v>17.467670723795891</v>
      </c>
      <c r="J570">
        <v>0.71207839250564575</v>
      </c>
      <c r="K570">
        <v>79.960578918457031</v>
      </c>
      <c r="L570">
        <v>0.52915889024734497</v>
      </c>
      <c r="M570">
        <v>0.63722920417785645</v>
      </c>
      <c r="N570">
        <v>0.71207839250564575</v>
      </c>
      <c r="O570">
        <v>0.78692758083343506</v>
      </c>
      <c r="P570">
        <v>0.89499789476394653</v>
      </c>
      <c r="Q570">
        <v>0.534698486328125</v>
      </c>
      <c r="R570">
        <v>0.51375502347946167</v>
      </c>
      <c r="S570">
        <v>2.0943481475114822E-2</v>
      </c>
      <c r="T570">
        <v>1.5563496388494968E-2</v>
      </c>
      <c r="U570">
        <v>1.8742036074399948E-2</v>
      </c>
      <c r="V570">
        <v>2.0943481475114822E-2</v>
      </c>
      <c r="W570">
        <v>2.3144928738474846E-2</v>
      </c>
      <c r="X570">
        <v>2.6323467493057251E-2</v>
      </c>
      <c r="Y570">
        <v>95</v>
      </c>
      <c r="Z570">
        <v>0.14252999424934387</v>
      </c>
      <c r="AA570">
        <v>1</v>
      </c>
    </row>
    <row r="571" spans="1:27" x14ac:dyDescent="0.25">
      <c r="A571" t="s">
        <v>22</v>
      </c>
      <c r="B571" t="s">
        <v>74</v>
      </c>
      <c r="C571" t="s">
        <v>84</v>
      </c>
      <c r="D571">
        <v>18</v>
      </c>
      <c r="E571">
        <v>34</v>
      </c>
      <c r="F571">
        <v>34</v>
      </c>
      <c r="G571">
        <v>93</v>
      </c>
      <c r="H571">
        <v>17.021574020385742</v>
      </c>
      <c r="I571">
        <v>16.254960767924786</v>
      </c>
      <c r="J571">
        <v>0.76661235094070435</v>
      </c>
      <c r="K571">
        <v>78.193824768066406</v>
      </c>
      <c r="L571">
        <v>0.58362722396850586</v>
      </c>
      <c r="M571">
        <v>0.69173628091812134</v>
      </c>
      <c r="N571">
        <v>0.76661235094070435</v>
      </c>
      <c r="O571">
        <v>0.84148842096328735</v>
      </c>
      <c r="P571">
        <v>0.94959747791290283</v>
      </c>
      <c r="Q571">
        <v>0.50063455104827881</v>
      </c>
      <c r="R571">
        <v>0.47808706760406494</v>
      </c>
      <c r="S571">
        <v>2.2547421976923943E-2</v>
      </c>
      <c r="T571">
        <v>1.7165506258606911E-2</v>
      </c>
      <c r="U571">
        <v>2.0345184952020645E-2</v>
      </c>
      <c r="V571">
        <v>2.2547421976923943E-2</v>
      </c>
      <c r="W571">
        <v>2.474965900182724E-2</v>
      </c>
      <c r="X571">
        <v>2.7929337695240974E-2</v>
      </c>
      <c r="Y571">
        <v>95</v>
      </c>
      <c r="Z571">
        <v>0.14252999424934387</v>
      </c>
      <c r="AA571">
        <v>1</v>
      </c>
    </row>
    <row r="572" spans="1:27" x14ac:dyDescent="0.25">
      <c r="A572" t="s">
        <v>22</v>
      </c>
      <c r="B572" t="s">
        <v>74</v>
      </c>
      <c r="C572" t="s">
        <v>84</v>
      </c>
      <c r="D572">
        <v>19</v>
      </c>
      <c r="E572">
        <v>34</v>
      </c>
      <c r="F572">
        <v>34</v>
      </c>
      <c r="G572">
        <v>93</v>
      </c>
      <c r="H572">
        <v>14.814393043518066</v>
      </c>
      <c r="I572">
        <v>14.291685573756695</v>
      </c>
      <c r="J572">
        <v>0.52270704507827759</v>
      </c>
      <c r="K572">
        <v>75.933296203613281</v>
      </c>
      <c r="L572">
        <v>0.33929276466369629</v>
      </c>
      <c r="M572">
        <v>0.44765540957450867</v>
      </c>
      <c r="N572">
        <v>0.52270704507827759</v>
      </c>
      <c r="O572">
        <v>0.5977587103843689</v>
      </c>
      <c r="P572">
        <v>0.70612132549285889</v>
      </c>
      <c r="Q572">
        <v>0.43571743369102478</v>
      </c>
      <c r="R572">
        <v>0.42034369707107544</v>
      </c>
      <c r="S572">
        <v>1.5373736619949341E-2</v>
      </c>
      <c r="T572">
        <v>9.9791986867785454E-3</v>
      </c>
      <c r="U572">
        <v>1.3166335411369801E-2</v>
      </c>
      <c r="V572">
        <v>1.5373736619949341E-2</v>
      </c>
      <c r="W572">
        <v>1.7581138759851456E-2</v>
      </c>
      <c r="X572">
        <v>2.0768273621797562E-2</v>
      </c>
      <c r="Y572">
        <v>95</v>
      </c>
      <c r="Z572">
        <v>0.14252999424934387</v>
      </c>
      <c r="AA572">
        <v>1</v>
      </c>
    </row>
    <row r="573" spans="1:27" x14ac:dyDescent="0.25">
      <c r="A573" t="s">
        <v>22</v>
      </c>
      <c r="B573" t="s">
        <v>74</v>
      </c>
      <c r="C573" t="s">
        <v>84</v>
      </c>
      <c r="D573">
        <v>20</v>
      </c>
      <c r="E573">
        <v>34</v>
      </c>
      <c r="F573">
        <v>34</v>
      </c>
      <c r="G573">
        <v>93</v>
      </c>
      <c r="H573">
        <v>13.190381050109863</v>
      </c>
      <c r="I573">
        <v>13.026164203882217</v>
      </c>
      <c r="J573">
        <v>0.16421703994274139</v>
      </c>
      <c r="K573">
        <v>70.648025512695312</v>
      </c>
      <c r="L573">
        <v>-1.8546955659985542E-2</v>
      </c>
      <c r="M573">
        <v>8.9431494474411011E-2</v>
      </c>
      <c r="N573">
        <v>0.16421703994274139</v>
      </c>
      <c r="O573">
        <v>0.23900258541107178</v>
      </c>
      <c r="P573">
        <v>0.34698104858398438</v>
      </c>
      <c r="Q573">
        <v>0.38795238733291626</v>
      </c>
      <c r="R573">
        <v>0.38312247395515442</v>
      </c>
      <c r="S573">
        <v>4.8299129121005535E-3</v>
      </c>
      <c r="T573">
        <v>-5.454986821860075E-4</v>
      </c>
      <c r="U573">
        <v>2.6303380727767944E-3</v>
      </c>
      <c r="V573">
        <v>4.8299129121005535E-3</v>
      </c>
      <c r="W573">
        <v>7.0294877514243126E-3</v>
      </c>
      <c r="X573">
        <v>1.0205324739217758E-2</v>
      </c>
      <c r="Y573">
        <v>95</v>
      </c>
      <c r="Z573">
        <v>0.14252999424934387</v>
      </c>
      <c r="AA573">
        <v>1</v>
      </c>
    </row>
    <row r="574" spans="1:27" x14ac:dyDescent="0.25">
      <c r="A574" t="s">
        <v>22</v>
      </c>
      <c r="B574" t="s">
        <v>74</v>
      </c>
      <c r="C574" t="s">
        <v>84</v>
      </c>
      <c r="D574">
        <v>21</v>
      </c>
      <c r="E574">
        <v>34</v>
      </c>
      <c r="F574">
        <v>34</v>
      </c>
      <c r="G574">
        <v>93</v>
      </c>
      <c r="H574">
        <v>11.773954391479492</v>
      </c>
      <c r="I574">
        <v>11.789345063269138</v>
      </c>
      <c r="J574">
        <v>-1.5390519052743912E-2</v>
      </c>
      <c r="K574">
        <v>65.860336303710938</v>
      </c>
      <c r="L574">
        <v>-0.19784152507781982</v>
      </c>
      <c r="M574">
        <v>-9.0047992765903473E-2</v>
      </c>
      <c r="N574">
        <v>-1.5390519052743912E-2</v>
      </c>
      <c r="O574">
        <v>5.9266950935125351E-2</v>
      </c>
      <c r="P574">
        <v>0.1670604795217514</v>
      </c>
      <c r="Q574">
        <v>0.34629276394844055</v>
      </c>
      <c r="R574">
        <v>0.34674543142318726</v>
      </c>
      <c r="S574">
        <v>-4.5266232336871326E-4</v>
      </c>
      <c r="T574">
        <v>-5.8188685216009617E-3</v>
      </c>
      <c r="U574">
        <v>-2.6484704576432705E-3</v>
      </c>
      <c r="V574">
        <v>-4.5266232336871326E-4</v>
      </c>
      <c r="W574">
        <v>1.7431456362828612E-3</v>
      </c>
      <c r="X574">
        <v>4.9135433509945869E-3</v>
      </c>
      <c r="Y574">
        <v>95</v>
      </c>
      <c r="Z574">
        <v>0.14252999424934387</v>
      </c>
      <c r="AA574">
        <v>1</v>
      </c>
    </row>
    <row r="575" spans="1:27" x14ac:dyDescent="0.25">
      <c r="A575" t="s">
        <v>22</v>
      </c>
      <c r="B575" t="s">
        <v>74</v>
      </c>
      <c r="C575" t="s">
        <v>84</v>
      </c>
      <c r="D575">
        <v>22</v>
      </c>
      <c r="E575">
        <v>34</v>
      </c>
      <c r="F575">
        <v>34</v>
      </c>
      <c r="G575">
        <v>93</v>
      </c>
      <c r="H575">
        <v>11.213896751403809</v>
      </c>
      <c r="I575">
        <v>11.219977676868439</v>
      </c>
      <c r="J575">
        <v>-6.0809007845818996E-3</v>
      </c>
      <c r="K575">
        <v>62.749279022216797</v>
      </c>
      <c r="L575">
        <v>-0.18843384087085724</v>
      </c>
      <c r="M575">
        <v>-8.0698244273662567E-2</v>
      </c>
      <c r="N575">
        <v>-6.0809007845818996E-3</v>
      </c>
      <c r="O575">
        <v>6.8536445498466492E-2</v>
      </c>
      <c r="P575">
        <v>0.17627203464508057</v>
      </c>
      <c r="Q575">
        <v>0.32982048392295837</v>
      </c>
      <c r="R575">
        <v>0.32999935746192932</v>
      </c>
      <c r="S575">
        <v>-1.7885002307593822E-4</v>
      </c>
      <c r="T575">
        <v>-5.5421716533601284E-3</v>
      </c>
      <c r="U575">
        <v>-2.3734776768833399E-3</v>
      </c>
      <c r="V575">
        <v>-1.7885002307593822E-4</v>
      </c>
      <c r="W575">
        <v>2.0157778635621071E-3</v>
      </c>
      <c r="X575">
        <v>5.184471607208252E-3</v>
      </c>
      <c r="Y575">
        <v>95</v>
      </c>
      <c r="Z575">
        <v>0.14252999424934387</v>
      </c>
      <c r="AA575">
        <v>1</v>
      </c>
    </row>
    <row r="576" spans="1:27" x14ac:dyDescent="0.25">
      <c r="A576" t="s">
        <v>22</v>
      </c>
      <c r="B576" t="s">
        <v>74</v>
      </c>
      <c r="C576" t="s">
        <v>84</v>
      </c>
      <c r="D576">
        <v>23</v>
      </c>
      <c r="E576">
        <v>34</v>
      </c>
      <c r="F576">
        <v>34</v>
      </c>
      <c r="G576">
        <v>93</v>
      </c>
      <c r="H576">
        <v>10.738081932067871</v>
      </c>
      <c r="I576">
        <v>10.690316934138536</v>
      </c>
      <c r="J576">
        <v>4.7765105962753296E-2</v>
      </c>
      <c r="K576">
        <v>61.212100982666016</v>
      </c>
      <c r="L576">
        <v>-0.13459265232086182</v>
      </c>
      <c r="M576">
        <v>-2.6854207739233971E-2</v>
      </c>
      <c r="N576">
        <v>4.7765105962753296E-2</v>
      </c>
      <c r="O576">
        <v>0.12238442152738571</v>
      </c>
      <c r="P576">
        <v>0.23012286424636841</v>
      </c>
      <c r="Q576">
        <v>0.3158259391784668</v>
      </c>
      <c r="R576">
        <v>0.31442108750343323</v>
      </c>
      <c r="S576">
        <v>1.4048560988157988E-3</v>
      </c>
      <c r="T576">
        <v>-3.9586075581610203E-3</v>
      </c>
      <c r="U576">
        <v>-7.8982964623719454E-4</v>
      </c>
      <c r="V576">
        <v>1.4048560988157988E-3</v>
      </c>
      <c r="W576">
        <v>3.5995417274534702E-3</v>
      </c>
      <c r="X576">
        <v>6.7683197557926178E-3</v>
      </c>
      <c r="Y576">
        <v>95</v>
      </c>
      <c r="Z576">
        <v>0.14252999424934387</v>
      </c>
      <c r="AA576">
        <v>1</v>
      </c>
    </row>
    <row r="577" spans="1:27" x14ac:dyDescent="0.25">
      <c r="A577" t="s">
        <v>22</v>
      </c>
      <c r="B577" t="s">
        <v>74</v>
      </c>
      <c r="C577" t="s">
        <v>84</v>
      </c>
      <c r="D577">
        <v>24</v>
      </c>
      <c r="E577">
        <v>34</v>
      </c>
      <c r="F577">
        <v>34</v>
      </c>
      <c r="G577">
        <v>93</v>
      </c>
      <c r="H577">
        <v>10.473407745361328</v>
      </c>
      <c r="I577">
        <v>10.401632532477379</v>
      </c>
      <c r="J577">
        <v>7.1775510907173157E-2</v>
      </c>
      <c r="K577">
        <v>60.095542907714844</v>
      </c>
      <c r="L577">
        <v>-0.11055833101272583</v>
      </c>
      <c r="M577">
        <v>-2.8340204153209925E-3</v>
      </c>
      <c r="N577">
        <v>7.1775510907173157E-2</v>
      </c>
      <c r="O577">
        <v>0.14638504385948181</v>
      </c>
      <c r="P577">
        <v>0.25410935282707214</v>
      </c>
      <c r="Q577">
        <v>0.30804139375686646</v>
      </c>
      <c r="R577">
        <v>0.30593037605285645</v>
      </c>
      <c r="S577">
        <v>2.11104447953403E-3</v>
      </c>
      <c r="T577">
        <v>-3.2517155632376671E-3</v>
      </c>
      <c r="U577">
        <v>-8.3353545051068068E-5</v>
      </c>
      <c r="V577">
        <v>2.11104447953403E-3</v>
      </c>
      <c r="W577">
        <v>4.3054423294961452E-3</v>
      </c>
      <c r="X577">
        <v>7.473804522305727E-3</v>
      </c>
      <c r="Y577">
        <v>95</v>
      </c>
      <c r="Z577">
        <v>0.14252999424934387</v>
      </c>
      <c r="AA577">
        <v>1</v>
      </c>
    </row>
    <row r="578" spans="1:27" x14ac:dyDescent="0.25">
      <c r="A578" t="s">
        <v>22</v>
      </c>
      <c r="B578" t="s">
        <v>74</v>
      </c>
      <c r="C578" t="s">
        <v>32</v>
      </c>
      <c r="D578">
        <v>1</v>
      </c>
      <c r="E578">
        <v>74</v>
      </c>
      <c r="F578">
        <v>74</v>
      </c>
      <c r="G578">
        <v>93.666666666666671</v>
      </c>
      <c r="H578">
        <v>27.516811370849609</v>
      </c>
      <c r="I578">
        <v>27.499861397314817</v>
      </c>
      <c r="J578">
        <v>1.6950007528066635E-2</v>
      </c>
      <c r="K578">
        <v>62.720405578613281</v>
      </c>
      <c r="L578">
        <v>-0.27966210246086121</v>
      </c>
      <c r="M578">
        <v>-0.10442126542329788</v>
      </c>
      <c r="N578">
        <v>1.6950007528066635E-2</v>
      </c>
      <c r="O578">
        <v>0.13832128047943115</v>
      </c>
      <c r="P578">
        <v>0.31356212496757507</v>
      </c>
      <c r="Q578">
        <v>0.37184879183769226</v>
      </c>
      <c r="R578">
        <v>0.37161976099014282</v>
      </c>
      <c r="S578">
        <v>2.2905415971763432E-4</v>
      </c>
      <c r="T578">
        <v>-3.7792176008224487E-3</v>
      </c>
      <c r="U578">
        <v>-1.4110981719568372E-3</v>
      </c>
      <c r="V578">
        <v>2.2905415971763432E-4</v>
      </c>
      <c r="W578">
        <v>1.8692065495997667E-3</v>
      </c>
      <c r="X578">
        <v>4.2373258620500565E-3</v>
      </c>
      <c r="Y578">
        <v>95</v>
      </c>
      <c r="Z578">
        <v>0.14252999424934387</v>
      </c>
      <c r="AA578">
        <v>1</v>
      </c>
    </row>
    <row r="579" spans="1:27" x14ac:dyDescent="0.25">
      <c r="A579" t="s">
        <v>22</v>
      </c>
      <c r="B579" t="s">
        <v>74</v>
      </c>
      <c r="C579" t="s">
        <v>32</v>
      </c>
      <c r="D579">
        <v>2</v>
      </c>
      <c r="E579">
        <v>74</v>
      </c>
      <c r="F579">
        <v>74</v>
      </c>
      <c r="G579">
        <v>93.666666666666671</v>
      </c>
      <c r="H579">
        <v>27.162425994873047</v>
      </c>
      <c r="I579">
        <v>27.168743701806914</v>
      </c>
      <c r="J579">
        <v>-6.3178343698382378E-3</v>
      </c>
      <c r="K579">
        <v>61.611263275146484</v>
      </c>
      <c r="L579">
        <v>-0.30285841226577759</v>
      </c>
      <c r="M579">
        <v>-0.12765984237194061</v>
      </c>
      <c r="N579">
        <v>-6.3178343698382378E-3</v>
      </c>
      <c r="O579">
        <v>0.11502417176961899</v>
      </c>
      <c r="P579">
        <v>0.29022276401519775</v>
      </c>
      <c r="Q579">
        <v>0.36705979704856873</v>
      </c>
      <c r="R579">
        <v>0.36714518070220947</v>
      </c>
      <c r="S579">
        <v>-8.5376137576531619E-5</v>
      </c>
      <c r="T579">
        <v>-4.0926812216639519E-3</v>
      </c>
      <c r="U579">
        <v>-1.7251330427825451E-3</v>
      </c>
      <c r="V579">
        <v>-8.5376137576531619E-5</v>
      </c>
      <c r="W579">
        <v>1.5543807530775666E-3</v>
      </c>
      <c r="X579">
        <v>3.9219292812049389E-3</v>
      </c>
      <c r="Y579">
        <v>95</v>
      </c>
      <c r="Z579">
        <v>0.14252999424934387</v>
      </c>
      <c r="AA579">
        <v>1</v>
      </c>
    </row>
    <row r="580" spans="1:27" x14ac:dyDescent="0.25">
      <c r="A580" t="s">
        <v>22</v>
      </c>
      <c r="B580" t="s">
        <v>74</v>
      </c>
      <c r="C580" t="s">
        <v>32</v>
      </c>
      <c r="D580">
        <v>3</v>
      </c>
      <c r="E580">
        <v>74</v>
      </c>
      <c r="F580">
        <v>74</v>
      </c>
      <c r="G580">
        <v>93.666666666666671</v>
      </c>
      <c r="H580">
        <v>26.757623672485352</v>
      </c>
      <c r="I580">
        <v>26.719853417947888</v>
      </c>
      <c r="J580">
        <v>3.7770558148622513E-2</v>
      </c>
      <c r="K580">
        <v>61.036300659179688</v>
      </c>
      <c r="L580">
        <v>-0.25873017311096191</v>
      </c>
      <c r="M580">
        <v>-8.3555139601230621E-2</v>
      </c>
      <c r="N580">
        <v>3.7770558148622513E-2</v>
      </c>
      <c r="O580">
        <v>0.15909625589847565</v>
      </c>
      <c r="P580">
        <v>0.33427128195762634</v>
      </c>
      <c r="Q580">
        <v>0.36158952116966248</v>
      </c>
      <c r="R580">
        <v>0.36107909679412842</v>
      </c>
      <c r="S580">
        <v>5.1041296683251858E-4</v>
      </c>
      <c r="T580">
        <v>-3.4963537473231554E-3</v>
      </c>
      <c r="U580">
        <v>-1.129123498685658E-3</v>
      </c>
      <c r="V580">
        <v>5.1041296683251858E-4</v>
      </c>
      <c r="W580">
        <v>2.1499493159353733E-3</v>
      </c>
      <c r="X580">
        <v>4.5171794481575489E-3</v>
      </c>
      <c r="Y580">
        <v>95</v>
      </c>
      <c r="Z580">
        <v>0.14252999424934387</v>
      </c>
      <c r="AA580">
        <v>1</v>
      </c>
    </row>
    <row r="581" spans="1:27" x14ac:dyDescent="0.25">
      <c r="A581" t="s">
        <v>22</v>
      </c>
      <c r="B581" t="s">
        <v>74</v>
      </c>
      <c r="C581" t="s">
        <v>32</v>
      </c>
      <c r="D581">
        <v>4</v>
      </c>
      <c r="E581">
        <v>74</v>
      </c>
      <c r="F581">
        <v>74</v>
      </c>
      <c r="G581">
        <v>93.666666666666671</v>
      </c>
      <c r="H581">
        <v>26.613462448120117</v>
      </c>
      <c r="I581">
        <v>26.554450845190633</v>
      </c>
      <c r="J581">
        <v>5.9011660516262054E-2</v>
      </c>
      <c r="K581">
        <v>60.296146392822266</v>
      </c>
      <c r="L581">
        <v>-0.23746277391910553</v>
      </c>
      <c r="M581">
        <v>-6.2303274869918823E-2</v>
      </c>
      <c r="N581">
        <v>5.9011660516262054E-2</v>
      </c>
      <c r="O581">
        <v>0.18032659590244293</v>
      </c>
      <c r="P581">
        <v>0.35548609495162964</v>
      </c>
      <c r="Q581">
        <v>0.35964137315750122</v>
      </c>
      <c r="R581">
        <v>0.35884392261505127</v>
      </c>
      <c r="S581">
        <v>7.9745484981685877E-4</v>
      </c>
      <c r="T581">
        <v>-3.2089564483612776E-3</v>
      </c>
      <c r="U581">
        <v>-8.4193615475669503E-4</v>
      </c>
      <c r="V581">
        <v>7.9745484981685877E-4</v>
      </c>
      <c r="W581">
        <v>2.4368457961827517E-3</v>
      </c>
      <c r="X581">
        <v>4.8038661479949951E-3</v>
      </c>
      <c r="Y581">
        <v>95</v>
      </c>
      <c r="Z581">
        <v>0.14252999424934387</v>
      </c>
      <c r="AA581">
        <v>1</v>
      </c>
    </row>
    <row r="582" spans="1:27" x14ac:dyDescent="0.25">
      <c r="A582" t="s">
        <v>22</v>
      </c>
      <c r="B582" t="s">
        <v>74</v>
      </c>
      <c r="C582" t="s">
        <v>32</v>
      </c>
      <c r="D582">
        <v>5</v>
      </c>
      <c r="E582">
        <v>74</v>
      </c>
      <c r="F582">
        <v>74</v>
      </c>
      <c r="G582">
        <v>93.666666666666671</v>
      </c>
      <c r="H582">
        <v>26.949460983276367</v>
      </c>
      <c r="I582">
        <v>26.835711758739006</v>
      </c>
      <c r="J582">
        <v>0.11374960094690323</v>
      </c>
      <c r="K582">
        <v>59.207447052001953</v>
      </c>
      <c r="L582">
        <v>-0.18263763189315796</v>
      </c>
      <c r="M582">
        <v>-7.5296545401215553E-3</v>
      </c>
      <c r="N582">
        <v>0.11374960094690323</v>
      </c>
      <c r="O582">
        <v>0.23502886295318604</v>
      </c>
      <c r="P582">
        <v>0.41013684868812561</v>
      </c>
      <c r="Q582">
        <v>0.36418190598487854</v>
      </c>
      <c r="R582">
        <v>0.36264476180076599</v>
      </c>
      <c r="S582">
        <v>1.5371567569673061E-3</v>
      </c>
      <c r="T582">
        <v>-2.4680760689079762E-3</v>
      </c>
      <c r="U582">
        <v>-1.0175209172302857E-4</v>
      </c>
      <c r="V582">
        <v>1.5371567569673061E-3</v>
      </c>
      <c r="W582">
        <v>3.1760656274855137E-3</v>
      </c>
      <c r="X582">
        <v>5.5423900485038757E-3</v>
      </c>
      <c r="Y582">
        <v>95</v>
      </c>
      <c r="Z582">
        <v>0.14252999424934387</v>
      </c>
      <c r="AA582">
        <v>1</v>
      </c>
    </row>
    <row r="583" spans="1:27" x14ac:dyDescent="0.25">
      <c r="A583" t="s">
        <v>22</v>
      </c>
      <c r="B583" t="s">
        <v>74</v>
      </c>
      <c r="C583" t="s">
        <v>32</v>
      </c>
      <c r="D583">
        <v>6</v>
      </c>
      <c r="E583">
        <v>74</v>
      </c>
      <c r="F583">
        <v>74</v>
      </c>
      <c r="G583">
        <v>93.666666666666671</v>
      </c>
      <c r="H583">
        <v>28.078201293945313</v>
      </c>
      <c r="I583">
        <v>27.804132414671283</v>
      </c>
      <c r="J583">
        <v>0.27406847476959229</v>
      </c>
      <c r="K583">
        <v>58.683662414550781</v>
      </c>
      <c r="L583">
        <v>-2.2270563989877701E-2</v>
      </c>
      <c r="M583">
        <v>0.15280894935131073</v>
      </c>
      <c r="N583">
        <v>0.27406847476959229</v>
      </c>
      <c r="O583">
        <v>0.39532801508903503</v>
      </c>
      <c r="P583">
        <v>0.57040750980377197</v>
      </c>
      <c r="Q583">
        <v>0.37943515181541443</v>
      </c>
      <c r="R583">
        <v>0.37573152780532837</v>
      </c>
      <c r="S583">
        <v>3.7036279682070017E-3</v>
      </c>
      <c r="T583">
        <v>-3.0095357215031981E-4</v>
      </c>
      <c r="U583">
        <v>2.0649856887757778E-3</v>
      </c>
      <c r="V583">
        <v>3.7036279682070017E-3</v>
      </c>
      <c r="W583">
        <v>5.3422702476382256E-3</v>
      </c>
      <c r="X583">
        <v>7.7082095667719841E-3</v>
      </c>
      <c r="Y583">
        <v>95</v>
      </c>
      <c r="Z583">
        <v>0.14252999424934387</v>
      </c>
      <c r="AA583">
        <v>1</v>
      </c>
    </row>
    <row r="584" spans="1:27" x14ac:dyDescent="0.25">
      <c r="A584" t="s">
        <v>22</v>
      </c>
      <c r="B584" t="s">
        <v>74</v>
      </c>
      <c r="C584" t="s">
        <v>32</v>
      </c>
      <c r="D584">
        <v>7</v>
      </c>
      <c r="E584">
        <v>74</v>
      </c>
      <c r="F584">
        <v>74</v>
      </c>
      <c r="G584">
        <v>93.666666666666671</v>
      </c>
      <c r="H584">
        <v>30.651687622070313</v>
      </c>
      <c r="I584">
        <v>30.202965375967324</v>
      </c>
      <c r="J584">
        <v>0.44872179627418518</v>
      </c>
      <c r="K584">
        <v>58.623046875</v>
      </c>
      <c r="L584">
        <v>0.15234874188899994</v>
      </c>
      <c r="M584">
        <v>0.32744833827018738</v>
      </c>
      <c r="N584">
        <v>0.44872179627418518</v>
      </c>
      <c r="O584">
        <v>0.5699952244758606</v>
      </c>
      <c r="P584">
        <v>0.74509483575820923</v>
      </c>
      <c r="Q584">
        <v>0.41421198844909668</v>
      </c>
      <c r="R584">
        <v>0.40814816951751709</v>
      </c>
      <c r="S584">
        <v>6.0638082213699818E-3</v>
      </c>
      <c r="T584">
        <v>2.058766782283783E-3</v>
      </c>
      <c r="U584">
        <v>4.4249775819480419E-3</v>
      </c>
      <c r="V584">
        <v>6.0638082213699818E-3</v>
      </c>
      <c r="W584">
        <v>7.7026383951306343E-3</v>
      </c>
      <c r="X584">
        <v>1.0068848729133606E-2</v>
      </c>
      <c r="Y584">
        <v>95</v>
      </c>
      <c r="Z584">
        <v>0.14252999424934387</v>
      </c>
      <c r="AA584">
        <v>1</v>
      </c>
    </row>
    <row r="585" spans="1:27" x14ac:dyDescent="0.25">
      <c r="A585" t="s">
        <v>22</v>
      </c>
      <c r="B585" t="s">
        <v>74</v>
      </c>
      <c r="C585" t="s">
        <v>32</v>
      </c>
      <c r="D585">
        <v>8</v>
      </c>
      <c r="E585">
        <v>74</v>
      </c>
      <c r="F585">
        <v>74</v>
      </c>
      <c r="G585">
        <v>93.666666666666671</v>
      </c>
      <c r="H585">
        <v>32.525142669677734</v>
      </c>
      <c r="I585">
        <v>32.331812456094973</v>
      </c>
      <c r="J585">
        <v>0.19332900643348694</v>
      </c>
      <c r="K585">
        <v>60.531814575195312</v>
      </c>
      <c r="L585">
        <v>-0.10302598029375076</v>
      </c>
      <c r="M585">
        <v>7.2062946856021881E-2</v>
      </c>
      <c r="N585">
        <v>0.19332900643348694</v>
      </c>
      <c r="O585">
        <v>0.31459507346153259</v>
      </c>
      <c r="P585">
        <v>0.48968398571014404</v>
      </c>
      <c r="Q585">
        <v>0.4395289421081543</v>
      </c>
      <c r="R585">
        <v>0.43691638112068176</v>
      </c>
      <c r="S585">
        <v>2.6125542353838682E-3</v>
      </c>
      <c r="T585">
        <v>-1.3922429643571377E-3</v>
      </c>
      <c r="U585">
        <v>9.738235967233777E-4</v>
      </c>
      <c r="V585">
        <v>2.6125542353838682E-3</v>
      </c>
      <c r="W585">
        <v>4.2512849904596806E-3</v>
      </c>
      <c r="X585">
        <v>6.6173509694635868E-3</v>
      </c>
      <c r="Y585">
        <v>95</v>
      </c>
      <c r="Z585">
        <v>0.14252999424934387</v>
      </c>
      <c r="AA585">
        <v>1</v>
      </c>
    </row>
    <row r="586" spans="1:27" x14ac:dyDescent="0.25">
      <c r="A586" t="s">
        <v>22</v>
      </c>
      <c r="B586" t="s">
        <v>74</v>
      </c>
      <c r="C586" t="s">
        <v>32</v>
      </c>
      <c r="D586">
        <v>9</v>
      </c>
      <c r="E586">
        <v>74</v>
      </c>
      <c r="F586">
        <v>74</v>
      </c>
      <c r="G586">
        <v>93.666666666666671</v>
      </c>
      <c r="H586">
        <v>34.609268188476563</v>
      </c>
      <c r="I586">
        <v>34.957646755191185</v>
      </c>
      <c r="J586">
        <v>-0.34837701916694641</v>
      </c>
      <c r="K586">
        <v>63.520954132080078</v>
      </c>
      <c r="L586">
        <v>-0.64494556188583374</v>
      </c>
      <c r="M586">
        <v>-0.46973046660423279</v>
      </c>
      <c r="N586">
        <v>-0.34837701916694641</v>
      </c>
      <c r="O586">
        <v>-0.22702358663082123</v>
      </c>
      <c r="P586">
        <v>-5.1808495074510574E-2</v>
      </c>
      <c r="Q586">
        <v>0.46769282221794128</v>
      </c>
      <c r="R586">
        <v>0.47240063548088074</v>
      </c>
      <c r="S586">
        <v>-4.7077974304556847E-3</v>
      </c>
      <c r="T586">
        <v>-8.7154805660247803E-3</v>
      </c>
      <c r="U586">
        <v>-6.3477088697254658E-3</v>
      </c>
      <c r="V586">
        <v>-4.7077974304556847E-3</v>
      </c>
      <c r="W586">
        <v>-3.0678862240165472E-3</v>
      </c>
      <c r="X586">
        <v>-7.0011481875553727E-4</v>
      </c>
      <c r="Y586">
        <v>95</v>
      </c>
      <c r="Z586">
        <v>0.14252999424934387</v>
      </c>
      <c r="AA586">
        <v>1</v>
      </c>
    </row>
    <row r="587" spans="1:27" x14ac:dyDescent="0.25">
      <c r="A587" t="s">
        <v>22</v>
      </c>
      <c r="B587" t="s">
        <v>74</v>
      </c>
      <c r="C587" t="s">
        <v>32</v>
      </c>
      <c r="D587">
        <v>10</v>
      </c>
      <c r="E587">
        <v>74</v>
      </c>
      <c r="F587">
        <v>74</v>
      </c>
      <c r="G587">
        <v>93.666666666666671</v>
      </c>
      <c r="H587">
        <v>37.069210052490234</v>
      </c>
      <c r="I587">
        <v>37.530862458205469</v>
      </c>
      <c r="J587">
        <v>-0.46165168285369873</v>
      </c>
      <c r="K587">
        <v>66.683235168457031</v>
      </c>
      <c r="L587">
        <v>-0.75860440731048584</v>
      </c>
      <c r="M587">
        <v>-0.58316236734390259</v>
      </c>
      <c r="N587">
        <v>-0.46165168285369873</v>
      </c>
      <c r="O587">
        <v>-0.34014102816581726</v>
      </c>
      <c r="P587">
        <v>-0.16469894349575043</v>
      </c>
      <c r="Q587">
        <v>0.50093525648117065</v>
      </c>
      <c r="R587">
        <v>0.50717383623123169</v>
      </c>
      <c r="S587">
        <v>-6.2385364435613155E-3</v>
      </c>
      <c r="T587">
        <v>-1.0251411236822605E-2</v>
      </c>
      <c r="U587">
        <v>-7.8805722296237946E-3</v>
      </c>
      <c r="V587">
        <v>-6.2385364435613155E-3</v>
      </c>
      <c r="W587">
        <v>-4.5965001918375492E-3</v>
      </c>
      <c r="X587">
        <v>-2.2256614174693823E-3</v>
      </c>
      <c r="Y587">
        <v>95</v>
      </c>
      <c r="Z587">
        <v>0.14252999424934387</v>
      </c>
      <c r="AA587">
        <v>1</v>
      </c>
    </row>
    <row r="588" spans="1:27" x14ac:dyDescent="0.25">
      <c r="A588" t="s">
        <v>22</v>
      </c>
      <c r="B588" t="s">
        <v>74</v>
      </c>
      <c r="C588" t="s">
        <v>32</v>
      </c>
      <c r="D588">
        <v>11</v>
      </c>
      <c r="E588">
        <v>74</v>
      </c>
      <c r="F588">
        <v>74</v>
      </c>
      <c r="G588">
        <v>93.666666666666671</v>
      </c>
      <c r="H588">
        <v>39.124122619628906</v>
      </c>
      <c r="I588">
        <v>39.357651756765939</v>
      </c>
      <c r="J588">
        <v>-0.23353102803230286</v>
      </c>
      <c r="K588">
        <v>70.175498962402344</v>
      </c>
      <c r="L588">
        <v>-0.53091764450073242</v>
      </c>
      <c r="M588">
        <v>-0.35521921515464783</v>
      </c>
      <c r="N588">
        <v>-0.23353102803230286</v>
      </c>
      <c r="O588">
        <v>-0.11184283345937729</v>
      </c>
      <c r="P588">
        <v>6.3855595886707306E-2</v>
      </c>
      <c r="Q588">
        <v>0.52870434522628784</v>
      </c>
      <c r="R588">
        <v>0.53186017274856567</v>
      </c>
      <c r="S588">
        <v>-3.1558247283101082E-3</v>
      </c>
      <c r="T588">
        <v>-7.1745626628398895E-3</v>
      </c>
      <c r="U588">
        <v>-4.8002596013247967E-3</v>
      </c>
      <c r="V588">
        <v>-3.1558247283101082E-3</v>
      </c>
      <c r="W588">
        <v>-1.511389622464776E-3</v>
      </c>
      <c r="X588">
        <v>8.6291343905031681E-4</v>
      </c>
      <c r="Y588">
        <v>95</v>
      </c>
      <c r="Z588">
        <v>0.14252999424934387</v>
      </c>
      <c r="AA588">
        <v>1</v>
      </c>
    </row>
    <row r="589" spans="1:27" x14ac:dyDescent="0.25">
      <c r="A589" t="s">
        <v>22</v>
      </c>
      <c r="B589" t="s">
        <v>74</v>
      </c>
      <c r="C589" t="s">
        <v>32</v>
      </c>
      <c r="D589">
        <v>12</v>
      </c>
      <c r="E589">
        <v>74</v>
      </c>
      <c r="F589">
        <v>74</v>
      </c>
      <c r="G589">
        <v>93.666666666666671</v>
      </c>
      <c r="H589">
        <v>40.935550689697266</v>
      </c>
      <c r="I589">
        <v>40.788801399059594</v>
      </c>
      <c r="J589">
        <v>0.14675076305866241</v>
      </c>
      <c r="K589">
        <v>74.211715698242187</v>
      </c>
      <c r="L589">
        <v>-0.15102769434452057</v>
      </c>
      <c r="M589">
        <v>2.4902230128645897E-2</v>
      </c>
      <c r="N589">
        <v>0.14675076305866241</v>
      </c>
      <c r="O589">
        <v>0.26859930157661438</v>
      </c>
      <c r="P589">
        <v>0.44452923536300659</v>
      </c>
      <c r="Q589">
        <v>0.55318313837051392</v>
      </c>
      <c r="R589">
        <v>0.55120003223419189</v>
      </c>
      <c r="S589">
        <v>1.9831184763461351E-3</v>
      </c>
      <c r="T589">
        <v>-2.0409147255122662E-3</v>
      </c>
      <c r="U589">
        <v>3.3651661942712963E-4</v>
      </c>
      <c r="V589">
        <v>1.9831184763461351E-3</v>
      </c>
      <c r="W589">
        <v>3.6297203041613102E-3</v>
      </c>
      <c r="X589">
        <v>6.0071516782045364E-3</v>
      </c>
      <c r="Y589">
        <v>95</v>
      </c>
      <c r="Z589">
        <v>0.14252999424934387</v>
      </c>
      <c r="AA589">
        <v>1</v>
      </c>
    </row>
    <row r="590" spans="1:27" x14ac:dyDescent="0.25">
      <c r="A590" t="s">
        <v>22</v>
      </c>
      <c r="B590" t="s">
        <v>74</v>
      </c>
      <c r="C590" t="s">
        <v>32</v>
      </c>
      <c r="D590">
        <v>13</v>
      </c>
      <c r="E590">
        <v>74</v>
      </c>
      <c r="F590">
        <v>74</v>
      </c>
      <c r="G590">
        <v>93.666666666666671</v>
      </c>
      <c r="H590">
        <v>41.902408599853516</v>
      </c>
      <c r="I590">
        <v>41.416821883525699</v>
      </c>
      <c r="J590">
        <v>0.48558610677719116</v>
      </c>
      <c r="K590">
        <v>77.965194702148438</v>
      </c>
      <c r="L590">
        <v>0.18767960369586945</v>
      </c>
      <c r="M590">
        <v>0.36368519067764282</v>
      </c>
      <c r="N590">
        <v>0.48558610677719116</v>
      </c>
      <c r="O590">
        <v>0.6074870228767395</v>
      </c>
      <c r="P590">
        <v>0.78349262475967407</v>
      </c>
      <c r="Q590">
        <v>0.56624877452850342</v>
      </c>
      <c r="R590">
        <v>0.55968677997589111</v>
      </c>
      <c r="S590">
        <v>6.5619745291769505E-3</v>
      </c>
      <c r="T590">
        <v>2.5362109299749136E-3</v>
      </c>
      <c r="U590">
        <v>4.914664663374424E-3</v>
      </c>
      <c r="V590">
        <v>6.5619745291769505E-3</v>
      </c>
      <c r="W590">
        <v>8.2092843949794769E-3</v>
      </c>
      <c r="X590">
        <v>1.0587737895548344E-2</v>
      </c>
      <c r="Y590">
        <v>95</v>
      </c>
      <c r="Z590">
        <v>0.14252999424934387</v>
      </c>
      <c r="AA590">
        <v>1</v>
      </c>
    </row>
    <row r="591" spans="1:27" x14ac:dyDescent="0.25">
      <c r="A591" t="s">
        <v>22</v>
      </c>
      <c r="B591" t="s">
        <v>74</v>
      </c>
      <c r="C591" t="s">
        <v>32</v>
      </c>
      <c r="D591">
        <v>14</v>
      </c>
      <c r="E591">
        <v>74</v>
      </c>
      <c r="F591">
        <v>74</v>
      </c>
      <c r="G591">
        <v>93.666666666666671</v>
      </c>
      <c r="H591">
        <v>43.02996826171875</v>
      </c>
      <c r="I591">
        <v>41.553855146281421</v>
      </c>
      <c r="J591">
        <v>1.47611403465271</v>
      </c>
      <c r="K591">
        <v>81.401901245117188</v>
      </c>
      <c r="L591">
        <v>1.1776212453842163</v>
      </c>
      <c r="M591">
        <v>1.3539731502532959</v>
      </c>
      <c r="N591">
        <v>1.47611403465271</v>
      </c>
      <c r="O591">
        <v>1.598254919052124</v>
      </c>
      <c r="P591">
        <v>1.7746068239212036</v>
      </c>
      <c r="Q591">
        <v>0.5814860463142395</v>
      </c>
      <c r="R591">
        <v>0.56153857707977295</v>
      </c>
      <c r="S591">
        <v>1.9947487860918045E-2</v>
      </c>
      <c r="T591">
        <v>1.5913801267743111E-2</v>
      </c>
      <c r="U591">
        <v>1.829693466424942E-2</v>
      </c>
      <c r="V591">
        <v>1.9947487860918045E-2</v>
      </c>
      <c r="W591">
        <v>2.1598039194941521E-2</v>
      </c>
      <c r="X591">
        <v>2.398117259144783E-2</v>
      </c>
      <c r="Y591">
        <v>95</v>
      </c>
      <c r="Z591">
        <v>0.14252999424934387</v>
      </c>
      <c r="AA591">
        <v>1</v>
      </c>
    </row>
    <row r="592" spans="1:27" x14ac:dyDescent="0.25">
      <c r="A592" t="s">
        <v>22</v>
      </c>
      <c r="B592" t="s">
        <v>74</v>
      </c>
      <c r="C592" t="s">
        <v>32</v>
      </c>
      <c r="D592">
        <v>15</v>
      </c>
      <c r="E592">
        <v>74</v>
      </c>
      <c r="F592">
        <v>74</v>
      </c>
      <c r="G592">
        <v>93.666666666666671</v>
      </c>
      <c r="H592">
        <v>43.779037475585938</v>
      </c>
      <c r="I592">
        <v>41.956461000178628</v>
      </c>
      <c r="J592">
        <v>1.822576642036438</v>
      </c>
      <c r="K592">
        <v>83.579910278320313</v>
      </c>
      <c r="L592">
        <v>1.5239392518997192</v>
      </c>
      <c r="M592">
        <v>1.7003766298294067</v>
      </c>
      <c r="N592">
        <v>1.822576642036438</v>
      </c>
      <c r="O592">
        <v>1.9447766542434692</v>
      </c>
      <c r="P592">
        <v>2.1212139129638672</v>
      </c>
      <c r="Q592">
        <v>0.59160864353179932</v>
      </c>
      <c r="R592">
        <v>0.56697922945022583</v>
      </c>
      <c r="S592">
        <v>2.4629414081573486E-2</v>
      </c>
      <c r="T592">
        <v>2.0593773573637009E-2</v>
      </c>
      <c r="U592">
        <v>2.2978061810135841E-2</v>
      </c>
      <c r="V592">
        <v>2.4629414081573486E-2</v>
      </c>
      <c r="W592">
        <v>2.6280766353011131E-2</v>
      </c>
      <c r="X592">
        <v>2.8665052726864815E-2</v>
      </c>
      <c r="Y592">
        <v>95</v>
      </c>
      <c r="Z592">
        <v>0.14252999424934387</v>
      </c>
      <c r="AA592">
        <v>1</v>
      </c>
    </row>
    <row r="593" spans="1:27" x14ac:dyDescent="0.25">
      <c r="A593" t="s">
        <v>22</v>
      </c>
      <c r="B593" t="s">
        <v>74</v>
      </c>
      <c r="C593" t="s">
        <v>32</v>
      </c>
      <c r="D593">
        <v>16</v>
      </c>
      <c r="E593">
        <v>74</v>
      </c>
      <c r="F593">
        <v>74</v>
      </c>
      <c r="G593">
        <v>93.666666666666671</v>
      </c>
      <c r="H593">
        <v>44.125110626220703</v>
      </c>
      <c r="I593">
        <v>42.34570313594304</v>
      </c>
      <c r="J593">
        <v>1.7794061899185181</v>
      </c>
      <c r="K593">
        <v>84.977394104003906</v>
      </c>
      <c r="L593">
        <v>1.4803551435470581</v>
      </c>
      <c r="M593">
        <v>1.6570369005203247</v>
      </c>
      <c r="N593">
        <v>1.7794061899185181</v>
      </c>
      <c r="O593">
        <v>1.9017754793167114</v>
      </c>
      <c r="P593">
        <v>2.0784571170806885</v>
      </c>
      <c r="Q593">
        <v>0.59628528356552124</v>
      </c>
      <c r="R593">
        <v>0.5722392201423645</v>
      </c>
      <c r="S593">
        <v>2.4046029895544052E-2</v>
      </c>
      <c r="T593">
        <v>2.0004799589514732E-2</v>
      </c>
      <c r="U593">
        <v>2.2392390295863152E-2</v>
      </c>
      <c r="V593">
        <v>2.4046029895544052E-2</v>
      </c>
      <c r="W593">
        <v>2.5699669495224953E-2</v>
      </c>
      <c r="X593">
        <v>2.8087258338928223E-2</v>
      </c>
      <c r="Y593">
        <v>95</v>
      </c>
      <c r="Z593">
        <v>0.14252999424934387</v>
      </c>
      <c r="AA593">
        <v>1</v>
      </c>
    </row>
    <row r="594" spans="1:27" x14ac:dyDescent="0.25">
      <c r="A594" t="s">
        <v>22</v>
      </c>
      <c r="B594" t="s">
        <v>74</v>
      </c>
      <c r="C594" t="s">
        <v>32</v>
      </c>
      <c r="D594">
        <v>17</v>
      </c>
      <c r="E594">
        <v>74</v>
      </c>
      <c r="F594">
        <v>74</v>
      </c>
      <c r="G594">
        <v>93.666666666666671</v>
      </c>
      <c r="H594">
        <v>43.801399230957031</v>
      </c>
      <c r="I594">
        <v>42.766509790439159</v>
      </c>
      <c r="J594">
        <v>1.0348912477493286</v>
      </c>
      <c r="K594">
        <v>85.053550720214844</v>
      </c>
      <c r="L594">
        <v>0.73544394969940186</v>
      </c>
      <c r="M594">
        <v>0.91235983371734619</v>
      </c>
      <c r="N594">
        <v>1.0348912477493286</v>
      </c>
      <c r="O594">
        <v>1.157422661781311</v>
      </c>
      <c r="P594">
        <v>1.3343385457992554</v>
      </c>
      <c r="Q594">
        <v>0.59191077947616577</v>
      </c>
      <c r="R594">
        <v>0.57792580127716064</v>
      </c>
      <c r="S594">
        <v>1.3985017314553261E-2</v>
      </c>
      <c r="T594">
        <v>9.938431903719902E-3</v>
      </c>
      <c r="U594">
        <v>1.2329187244176865E-2</v>
      </c>
      <c r="V594">
        <v>1.3985017314553261E-2</v>
      </c>
      <c r="W594">
        <v>1.5640847384929657E-2</v>
      </c>
      <c r="X594">
        <v>1.803160272538662E-2</v>
      </c>
      <c r="Y594">
        <v>95</v>
      </c>
      <c r="Z594">
        <v>0.14252999424934387</v>
      </c>
      <c r="AA594">
        <v>1</v>
      </c>
    </row>
    <row r="595" spans="1:27" x14ac:dyDescent="0.25">
      <c r="A595" t="s">
        <v>22</v>
      </c>
      <c r="B595" t="s">
        <v>74</v>
      </c>
      <c r="C595" t="s">
        <v>32</v>
      </c>
      <c r="D595">
        <v>18</v>
      </c>
      <c r="E595">
        <v>74</v>
      </c>
      <c r="F595">
        <v>74</v>
      </c>
      <c r="G595">
        <v>93.666666666666671</v>
      </c>
      <c r="H595">
        <v>42.0162353515625</v>
      </c>
      <c r="I595">
        <v>40.99014613490241</v>
      </c>
      <c r="J595">
        <v>1.0260884761810303</v>
      </c>
      <c r="K595">
        <v>83.876449584960937</v>
      </c>
      <c r="L595">
        <v>0.72590434551239014</v>
      </c>
      <c r="M595">
        <v>0.90325552225112915</v>
      </c>
      <c r="N595">
        <v>1.0260884761810303</v>
      </c>
      <c r="O595">
        <v>1.1489213705062866</v>
      </c>
      <c r="P595">
        <v>1.3262726068496704</v>
      </c>
      <c r="Q595">
        <v>0.56778699159622192</v>
      </c>
      <c r="R595">
        <v>0.55392086505889893</v>
      </c>
      <c r="S595">
        <v>1.38660604134202E-2</v>
      </c>
      <c r="T595">
        <v>9.8095182329416275E-3</v>
      </c>
      <c r="U595">
        <v>1.2206155806779861E-2</v>
      </c>
      <c r="V595">
        <v>1.38660604134202E-2</v>
      </c>
      <c r="W595">
        <v>1.5525964088737965E-2</v>
      </c>
      <c r="X595">
        <v>1.7922602593898773E-2</v>
      </c>
      <c r="Y595">
        <v>95</v>
      </c>
      <c r="Z595">
        <v>0.14252999424934387</v>
      </c>
      <c r="AA595">
        <v>1</v>
      </c>
    </row>
    <row r="596" spans="1:27" x14ac:dyDescent="0.25">
      <c r="A596" t="s">
        <v>22</v>
      </c>
      <c r="B596" t="s">
        <v>74</v>
      </c>
      <c r="C596" t="s">
        <v>32</v>
      </c>
      <c r="D596">
        <v>19</v>
      </c>
      <c r="E596">
        <v>74</v>
      </c>
      <c r="F596">
        <v>74</v>
      </c>
      <c r="G596">
        <v>93.666666666666671</v>
      </c>
      <c r="H596">
        <v>37.100826263427734</v>
      </c>
      <c r="I596">
        <v>36.433714052739866</v>
      </c>
      <c r="J596">
        <v>0.66711294651031494</v>
      </c>
      <c r="K596">
        <v>81.909217834472656</v>
      </c>
      <c r="L596">
        <v>0.36521413922309875</v>
      </c>
      <c r="M596">
        <v>0.5435783863067627</v>
      </c>
      <c r="N596">
        <v>0.66711294651031494</v>
      </c>
      <c r="O596">
        <v>0.79064750671386719</v>
      </c>
      <c r="P596">
        <v>0.96901172399520874</v>
      </c>
      <c r="Q596">
        <v>0.50136250257492065</v>
      </c>
      <c r="R596">
        <v>0.49234747886657715</v>
      </c>
      <c r="S596">
        <v>9.0150395408272743E-3</v>
      </c>
      <c r="T596">
        <v>4.9353260546922684E-3</v>
      </c>
      <c r="U596">
        <v>7.3456540703773499E-3</v>
      </c>
      <c r="V596">
        <v>9.0150395408272743E-3</v>
      </c>
      <c r="W596">
        <v>1.0684425942599773E-2</v>
      </c>
      <c r="X596">
        <v>1.309475302696228E-2</v>
      </c>
      <c r="Y596">
        <v>95</v>
      </c>
      <c r="Z596">
        <v>0.14252999424934387</v>
      </c>
      <c r="AA596">
        <v>1</v>
      </c>
    </row>
    <row r="597" spans="1:27" x14ac:dyDescent="0.25">
      <c r="A597" t="s">
        <v>22</v>
      </c>
      <c r="B597" t="s">
        <v>74</v>
      </c>
      <c r="C597" t="s">
        <v>32</v>
      </c>
      <c r="D597">
        <v>20</v>
      </c>
      <c r="E597">
        <v>74</v>
      </c>
      <c r="F597">
        <v>74</v>
      </c>
      <c r="G597">
        <v>93.666666666666671</v>
      </c>
      <c r="H597">
        <v>33.604404449462891</v>
      </c>
      <c r="I597">
        <v>33.576139344678573</v>
      </c>
      <c r="J597">
        <v>2.8263252228498459E-2</v>
      </c>
      <c r="K597">
        <v>76.403900146484375</v>
      </c>
      <c r="L597">
        <v>-0.27321910858154297</v>
      </c>
      <c r="M597">
        <v>-9.510088711977005E-2</v>
      </c>
      <c r="N597">
        <v>2.8263252228498459E-2</v>
      </c>
      <c r="O597">
        <v>0.15162739157676697</v>
      </c>
      <c r="P597">
        <v>0.32974562048912048</v>
      </c>
      <c r="Q597">
        <v>0.45411357283592224</v>
      </c>
      <c r="R597">
        <v>0.45373162627220154</v>
      </c>
      <c r="S597">
        <v>3.8193585351109505E-4</v>
      </c>
      <c r="T597">
        <v>-3.6921501159667969E-3</v>
      </c>
      <c r="U597">
        <v>-1.2851471547037363E-3</v>
      </c>
      <c r="V597">
        <v>3.8193585351109505E-4</v>
      </c>
      <c r="W597">
        <v>2.0490188617259264E-3</v>
      </c>
      <c r="X597">
        <v>4.456021822988987E-3</v>
      </c>
      <c r="Y597">
        <v>95</v>
      </c>
      <c r="Z597">
        <v>0.14252999424934387</v>
      </c>
      <c r="AA597">
        <v>1</v>
      </c>
    </row>
    <row r="598" spans="1:27" x14ac:dyDescent="0.25">
      <c r="A598" t="s">
        <v>22</v>
      </c>
      <c r="B598" t="s">
        <v>74</v>
      </c>
      <c r="C598" t="s">
        <v>32</v>
      </c>
      <c r="D598">
        <v>21</v>
      </c>
      <c r="E598">
        <v>74</v>
      </c>
      <c r="F598">
        <v>74</v>
      </c>
      <c r="G598">
        <v>93.666666666666671</v>
      </c>
      <c r="H598">
        <v>31.111400604248047</v>
      </c>
      <c r="I598">
        <v>31.322237690522645</v>
      </c>
      <c r="J598">
        <v>-0.21083782613277435</v>
      </c>
      <c r="K598">
        <v>71.283172607421875</v>
      </c>
      <c r="L598">
        <v>-0.51227617263793945</v>
      </c>
      <c r="M598">
        <v>-0.3341839611530304</v>
      </c>
      <c r="N598">
        <v>-0.21083782613277435</v>
      </c>
      <c r="O598">
        <v>-8.7491698563098907E-2</v>
      </c>
      <c r="P598">
        <v>9.0600520372390747E-2</v>
      </c>
      <c r="Q598">
        <v>0.42042434215545654</v>
      </c>
      <c r="R598">
        <v>0.4232734739780426</v>
      </c>
      <c r="S598">
        <v>-2.849159762263298E-3</v>
      </c>
      <c r="T598">
        <v>-6.922651082277298E-3</v>
      </c>
      <c r="U598">
        <v>-4.5159994624555111E-3</v>
      </c>
      <c r="V598">
        <v>-2.849159762263298E-3</v>
      </c>
      <c r="W598">
        <v>-1.1823202949017286E-3</v>
      </c>
      <c r="X598">
        <v>1.2243313249200583E-3</v>
      </c>
      <c r="Y598">
        <v>95</v>
      </c>
      <c r="Z598">
        <v>0.14252999424934387</v>
      </c>
      <c r="AA598">
        <v>1</v>
      </c>
    </row>
    <row r="599" spans="1:27" x14ac:dyDescent="0.25">
      <c r="A599" t="s">
        <v>22</v>
      </c>
      <c r="B599" t="s">
        <v>74</v>
      </c>
      <c r="C599" t="s">
        <v>32</v>
      </c>
      <c r="D599">
        <v>22</v>
      </c>
      <c r="E599">
        <v>74</v>
      </c>
      <c r="F599">
        <v>74</v>
      </c>
      <c r="G599">
        <v>93.666666666666671</v>
      </c>
      <c r="H599">
        <v>29.714468002319336</v>
      </c>
      <c r="I599">
        <v>30.049058503160875</v>
      </c>
      <c r="J599">
        <v>-0.33458983898162842</v>
      </c>
      <c r="K599">
        <v>67.865005493164062</v>
      </c>
      <c r="L599">
        <v>-0.63423502445220947</v>
      </c>
      <c r="M599">
        <v>-0.45720219612121582</v>
      </c>
      <c r="N599">
        <v>-0.33458983898162842</v>
      </c>
      <c r="O599">
        <v>-0.21197746694087982</v>
      </c>
      <c r="P599">
        <v>-3.4944683313369751E-2</v>
      </c>
      <c r="Q599">
        <v>0.40154686570167542</v>
      </c>
      <c r="R599">
        <v>0.406068354845047</v>
      </c>
      <c r="S599">
        <v>-4.521484486758709E-3</v>
      </c>
      <c r="T599">
        <v>-8.5707437247037888E-3</v>
      </c>
      <c r="U599">
        <v>-6.1784079298377037E-3</v>
      </c>
      <c r="V599">
        <v>-4.521484486758709E-3</v>
      </c>
      <c r="W599">
        <v>-2.8645603451877832E-3</v>
      </c>
      <c r="X599">
        <v>-4.7222545254044235E-4</v>
      </c>
      <c r="Y599">
        <v>95</v>
      </c>
      <c r="Z599">
        <v>0.14252999424934387</v>
      </c>
      <c r="AA599">
        <v>1</v>
      </c>
    </row>
    <row r="600" spans="1:27" x14ac:dyDescent="0.25">
      <c r="A600" t="s">
        <v>22</v>
      </c>
      <c r="B600" t="s">
        <v>74</v>
      </c>
      <c r="C600" t="s">
        <v>32</v>
      </c>
      <c r="D600">
        <v>23</v>
      </c>
      <c r="E600">
        <v>74</v>
      </c>
      <c r="F600">
        <v>74</v>
      </c>
      <c r="G600">
        <v>93.666666666666671</v>
      </c>
      <c r="H600">
        <v>28.385465621948242</v>
      </c>
      <c r="I600">
        <v>28.844814865694691</v>
      </c>
      <c r="J600">
        <v>-0.4593488872051239</v>
      </c>
      <c r="K600">
        <v>65.561149597167969</v>
      </c>
      <c r="L600">
        <v>-0.75778877735137939</v>
      </c>
      <c r="M600">
        <v>-0.58146804571151733</v>
      </c>
      <c r="N600">
        <v>-0.4593488872051239</v>
      </c>
      <c r="O600">
        <v>-0.33722969889640808</v>
      </c>
      <c r="P600">
        <v>-0.1609090119600296</v>
      </c>
      <c r="Q600">
        <v>0.38358736038208008</v>
      </c>
      <c r="R600">
        <v>0.38979479670524597</v>
      </c>
      <c r="S600">
        <v>-6.2074172310531139E-3</v>
      </c>
      <c r="T600">
        <v>-1.0240389034152031E-2</v>
      </c>
      <c r="U600">
        <v>-7.8576765954494476E-3</v>
      </c>
      <c r="V600">
        <v>-6.2074172310531139E-3</v>
      </c>
      <c r="W600">
        <v>-4.5571578666567802E-3</v>
      </c>
      <c r="X600">
        <v>-2.1744461264461279E-3</v>
      </c>
      <c r="Y600">
        <v>95</v>
      </c>
      <c r="Z600">
        <v>0.14252999424934387</v>
      </c>
      <c r="AA600">
        <v>1</v>
      </c>
    </row>
    <row r="601" spans="1:27" x14ac:dyDescent="0.25">
      <c r="A601" t="s">
        <v>22</v>
      </c>
      <c r="B601" t="s">
        <v>74</v>
      </c>
      <c r="C601" t="s">
        <v>32</v>
      </c>
      <c r="D601">
        <v>24</v>
      </c>
      <c r="E601">
        <v>74</v>
      </c>
      <c r="F601">
        <v>74</v>
      </c>
      <c r="G601">
        <v>93.666666666666671</v>
      </c>
      <c r="H601">
        <v>27.697177886962891</v>
      </c>
      <c r="I601">
        <v>28.138651864758383</v>
      </c>
      <c r="J601">
        <v>-0.44147464632987976</v>
      </c>
      <c r="K601">
        <v>64.535186767578125</v>
      </c>
      <c r="L601">
        <v>-0.73834341764450073</v>
      </c>
      <c r="M601">
        <v>-0.56295090913772583</v>
      </c>
      <c r="N601">
        <v>-0.44147464632987976</v>
      </c>
      <c r="O601">
        <v>-0.3199983537197113</v>
      </c>
      <c r="P601">
        <v>-0.14460588991641998</v>
      </c>
      <c r="Q601">
        <v>0.37428617477416992</v>
      </c>
      <c r="R601">
        <v>0.38025206327438354</v>
      </c>
      <c r="S601">
        <v>-5.9658735990524292E-3</v>
      </c>
      <c r="T601">
        <v>-9.9776135757565498E-3</v>
      </c>
      <c r="U601">
        <v>-7.6074446551501751E-3</v>
      </c>
      <c r="V601">
        <v>-5.9658735990524292E-3</v>
      </c>
      <c r="W601">
        <v>-4.324302077293396E-3</v>
      </c>
      <c r="X601">
        <v>-1.9541336223483086E-3</v>
      </c>
      <c r="Y601">
        <v>95</v>
      </c>
      <c r="Z601">
        <v>0.14252999424934387</v>
      </c>
      <c r="AA601">
        <v>1</v>
      </c>
    </row>
    <row r="602" spans="1:27" x14ac:dyDescent="0.25">
      <c r="A602" t="s">
        <v>22</v>
      </c>
      <c r="B602" t="s">
        <v>75</v>
      </c>
      <c r="C602" t="s">
        <v>82</v>
      </c>
      <c r="D602">
        <v>1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12</v>
      </c>
      <c r="Z602">
        <v>0.37207689881324768</v>
      </c>
      <c r="AA602">
        <v>0</v>
      </c>
    </row>
    <row r="603" spans="1:27" x14ac:dyDescent="0.25">
      <c r="A603" t="s">
        <v>22</v>
      </c>
      <c r="B603" t="s">
        <v>75</v>
      </c>
      <c r="C603" t="s">
        <v>82</v>
      </c>
      <c r="D603">
        <v>2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12</v>
      </c>
      <c r="Z603">
        <v>0.37207689881324768</v>
      </c>
      <c r="AA603">
        <v>0</v>
      </c>
    </row>
    <row r="604" spans="1:27" x14ac:dyDescent="0.25">
      <c r="A604" t="s">
        <v>22</v>
      </c>
      <c r="B604" t="s">
        <v>75</v>
      </c>
      <c r="C604" t="s">
        <v>82</v>
      </c>
      <c r="D604">
        <v>3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12</v>
      </c>
      <c r="Z604">
        <v>0.37207689881324768</v>
      </c>
      <c r="AA604">
        <v>0</v>
      </c>
    </row>
    <row r="605" spans="1:27" x14ac:dyDescent="0.25">
      <c r="A605" t="s">
        <v>22</v>
      </c>
      <c r="B605" t="s">
        <v>75</v>
      </c>
      <c r="C605" t="s">
        <v>82</v>
      </c>
      <c r="D605">
        <v>4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12</v>
      </c>
      <c r="Z605">
        <v>0.37207689881324768</v>
      </c>
      <c r="AA605">
        <v>0</v>
      </c>
    </row>
    <row r="606" spans="1:27" x14ac:dyDescent="0.25">
      <c r="A606" t="s">
        <v>22</v>
      </c>
      <c r="B606" t="s">
        <v>75</v>
      </c>
      <c r="C606" t="s">
        <v>82</v>
      </c>
      <c r="D606">
        <v>5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12</v>
      </c>
      <c r="Z606">
        <v>0.37207689881324768</v>
      </c>
      <c r="AA606">
        <v>0</v>
      </c>
    </row>
    <row r="607" spans="1:27" x14ac:dyDescent="0.25">
      <c r="A607" t="s">
        <v>22</v>
      </c>
      <c r="B607" t="s">
        <v>75</v>
      </c>
      <c r="C607" t="s">
        <v>82</v>
      </c>
      <c r="D607">
        <v>6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12</v>
      </c>
      <c r="Z607">
        <v>0.37207689881324768</v>
      </c>
      <c r="AA607">
        <v>0</v>
      </c>
    </row>
    <row r="608" spans="1:27" x14ac:dyDescent="0.25">
      <c r="A608" t="s">
        <v>22</v>
      </c>
      <c r="B608" t="s">
        <v>75</v>
      </c>
      <c r="C608" t="s">
        <v>82</v>
      </c>
      <c r="D608">
        <v>7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12</v>
      </c>
      <c r="Z608">
        <v>0.37207689881324768</v>
      </c>
      <c r="AA608">
        <v>0</v>
      </c>
    </row>
    <row r="609" spans="1:27" x14ac:dyDescent="0.25">
      <c r="A609" t="s">
        <v>22</v>
      </c>
      <c r="B609" t="s">
        <v>75</v>
      </c>
      <c r="C609" t="s">
        <v>82</v>
      </c>
      <c r="D609">
        <v>8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12</v>
      </c>
      <c r="Z609">
        <v>0.37207689881324768</v>
      </c>
      <c r="AA609">
        <v>0</v>
      </c>
    </row>
    <row r="610" spans="1:27" x14ac:dyDescent="0.25">
      <c r="A610" t="s">
        <v>22</v>
      </c>
      <c r="B610" t="s">
        <v>75</v>
      </c>
      <c r="C610" t="s">
        <v>82</v>
      </c>
      <c r="D610">
        <v>9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12</v>
      </c>
      <c r="Z610">
        <v>0.37207689881324768</v>
      </c>
      <c r="AA610">
        <v>0</v>
      </c>
    </row>
    <row r="611" spans="1:27" x14ac:dyDescent="0.25">
      <c r="A611" t="s">
        <v>22</v>
      </c>
      <c r="B611" t="s">
        <v>75</v>
      </c>
      <c r="C611" t="s">
        <v>82</v>
      </c>
      <c r="D611">
        <v>10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12</v>
      </c>
      <c r="Z611">
        <v>0.37207689881324768</v>
      </c>
      <c r="AA611">
        <v>0</v>
      </c>
    </row>
    <row r="612" spans="1:27" x14ac:dyDescent="0.25">
      <c r="A612" t="s">
        <v>22</v>
      </c>
      <c r="B612" t="s">
        <v>75</v>
      </c>
      <c r="C612" t="s">
        <v>82</v>
      </c>
      <c r="D612">
        <v>11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12</v>
      </c>
      <c r="Z612">
        <v>0.37207689881324768</v>
      </c>
      <c r="AA612">
        <v>0</v>
      </c>
    </row>
    <row r="613" spans="1:27" x14ac:dyDescent="0.25">
      <c r="A613" t="s">
        <v>22</v>
      </c>
      <c r="B613" t="s">
        <v>75</v>
      </c>
      <c r="C613" t="s">
        <v>82</v>
      </c>
      <c r="D613">
        <v>12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12</v>
      </c>
      <c r="Z613">
        <v>0.37207689881324768</v>
      </c>
      <c r="AA613">
        <v>0</v>
      </c>
    </row>
    <row r="614" spans="1:27" x14ac:dyDescent="0.25">
      <c r="A614" t="s">
        <v>22</v>
      </c>
      <c r="B614" t="s">
        <v>75</v>
      </c>
      <c r="C614" t="s">
        <v>82</v>
      </c>
      <c r="D614">
        <v>13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12</v>
      </c>
      <c r="Z614">
        <v>0.37207689881324768</v>
      </c>
      <c r="AA614">
        <v>0</v>
      </c>
    </row>
    <row r="615" spans="1:27" x14ac:dyDescent="0.25">
      <c r="A615" t="s">
        <v>22</v>
      </c>
      <c r="B615" t="s">
        <v>75</v>
      </c>
      <c r="C615" t="s">
        <v>82</v>
      </c>
      <c r="D615">
        <v>14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12</v>
      </c>
      <c r="Z615">
        <v>0.37207689881324768</v>
      </c>
      <c r="AA615">
        <v>0</v>
      </c>
    </row>
    <row r="616" spans="1:27" x14ac:dyDescent="0.25">
      <c r="A616" t="s">
        <v>22</v>
      </c>
      <c r="B616" t="s">
        <v>75</v>
      </c>
      <c r="C616" t="s">
        <v>82</v>
      </c>
      <c r="D616">
        <v>15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12</v>
      </c>
      <c r="Z616">
        <v>0.37207689881324768</v>
      </c>
      <c r="AA616">
        <v>0</v>
      </c>
    </row>
    <row r="617" spans="1:27" x14ac:dyDescent="0.25">
      <c r="A617" t="s">
        <v>22</v>
      </c>
      <c r="B617" t="s">
        <v>75</v>
      </c>
      <c r="C617" t="s">
        <v>82</v>
      </c>
      <c r="D617">
        <v>16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12</v>
      </c>
      <c r="Z617">
        <v>0.37207689881324768</v>
      </c>
      <c r="AA617">
        <v>0</v>
      </c>
    </row>
    <row r="618" spans="1:27" x14ac:dyDescent="0.25">
      <c r="A618" t="s">
        <v>22</v>
      </c>
      <c r="B618" t="s">
        <v>75</v>
      </c>
      <c r="C618" t="s">
        <v>82</v>
      </c>
      <c r="D618">
        <v>17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12</v>
      </c>
      <c r="Z618">
        <v>0.37207689881324768</v>
      </c>
      <c r="AA618">
        <v>0</v>
      </c>
    </row>
    <row r="619" spans="1:27" x14ac:dyDescent="0.25">
      <c r="A619" t="s">
        <v>22</v>
      </c>
      <c r="B619" t="s">
        <v>75</v>
      </c>
      <c r="C619" t="s">
        <v>82</v>
      </c>
      <c r="D619">
        <v>18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12</v>
      </c>
      <c r="Z619">
        <v>0.37207689881324768</v>
      </c>
      <c r="AA619">
        <v>0</v>
      </c>
    </row>
    <row r="620" spans="1:27" x14ac:dyDescent="0.25">
      <c r="A620" t="s">
        <v>22</v>
      </c>
      <c r="B620" t="s">
        <v>75</v>
      </c>
      <c r="C620" t="s">
        <v>82</v>
      </c>
      <c r="D620">
        <v>19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12</v>
      </c>
      <c r="Z620">
        <v>0.37207689881324768</v>
      </c>
      <c r="AA620">
        <v>0</v>
      </c>
    </row>
    <row r="621" spans="1:27" x14ac:dyDescent="0.25">
      <c r="A621" t="s">
        <v>22</v>
      </c>
      <c r="B621" t="s">
        <v>75</v>
      </c>
      <c r="C621" t="s">
        <v>82</v>
      </c>
      <c r="D621">
        <v>20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12</v>
      </c>
      <c r="Z621">
        <v>0.37207689881324768</v>
      </c>
      <c r="AA621">
        <v>0</v>
      </c>
    </row>
    <row r="622" spans="1:27" x14ac:dyDescent="0.25">
      <c r="A622" t="s">
        <v>22</v>
      </c>
      <c r="B622" t="s">
        <v>75</v>
      </c>
      <c r="C622" t="s">
        <v>82</v>
      </c>
      <c r="D622">
        <v>21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12</v>
      </c>
      <c r="Z622">
        <v>0.37207689881324768</v>
      </c>
      <c r="AA622">
        <v>0</v>
      </c>
    </row>
    <row r="623" spans="1:27" x14ac:dyDescent="0.25">
      <c r="A623" t="s">
        <v>22</v>
      </c>
      <c r="B623" t="s">
        <v>75</v>
      </c>
      <c r="C623" t="s">
        <v>82</v>
      </c>
      <c r="D623">
        <v>22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12</v>
      </c>
      <c r="Z623">
        <v>0.37207689881324768</v>
      </c>
      <c r="AA623">
        <v>0</v>
      </c>
    </row>
    <row r="624" spans="1:27" x14ac:dyDescent="0.25">
      <c r="A624" t="s">
        <v>22</v>
      </c>
      <c r="B624" t="s">
        <v>75</v>
      </c>
      <c r="C624" t="s">
        <v>82</v>
      </c>
      <c r="D624">
        <v>23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12</v>
      </c>
      <c r="Z624">
        <v>0.37207689881324768</v>
      </c>
      <c r="AA624">
        <v>0</v>
      </c>
    </row>
    <row r="625" spans="1:27" x14ac:dyDescent="0.25">
      <c r="A625" t="s">
        <v>22</v>
      </c>
      <c r="B625" t="s">
        <v>75</v>
      </c>
      <c r="C625" t="s">
        <v>82</v>
      </c>
      <c r="D625">
        <v>24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12</v>
      </c>
      <c r="Z625">
        <v>0.37207689881324768</v>
      </c>
      <c r="AA625">
        <v>0</v>
      </c>
    </row>
    <row r="626" spans="1:27" x14ac:dyDescent="0.25">
      <c r="A626" t="s">
        <v>22</v>
      </c>
      <c r="B626" t="s">
        <v>75</v>
      </c>
      <c r="C626" t="s">
        <v>83</v>
      </c>
      <c r="D626">
        <v>1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12</v>
      </c>
      <c r="Z626">
        <v>0.37207689881324768</v>
      </c>
      <c r="AA626">
        <v>0</v>
      </c>
    </row>
    <row r="627" spans="1:27" x14ac:dyDescent="0.25">
      <c r="A627" t="s">
        <v>22</v>
      </c>
      <c r="B627" t="s">
        <v>75</v>
      </c>
      <c r="C627" t="s">
        <v>83</v>
      </c>
      <c r="D627">
        <v>2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12</v>
      </c>
      <c r="Z627">
        <v>0.37207689881324768</v>
      </c>
      <c r="AA627">
        <v>0</v>
      </c>
    </row>
    <row r="628" spans="1:27" x14ac:dyDescent="0.25">
      <c r="A628" t="s">
        <v>22</v>
      </c>
      <c r="B628" t="s">
        <v>75</v>
      </c>
      <c r="C628" t="s">
        <v>83</v>
      </c>
      <c r="D628">
        <v>3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12</v>
      </c>
      <c r="Z628">
        <v>0.37207689881324768</v>
      </c>
      <c r="AA628">
        <v>0</v>
      </c>
    </row>
    <row r="629" spans="1:27" x14ac:dyDescent="0.25">
      <c r="A629" t="s">
        <v>22</v>
      </c>
      <c r="B629" t="s">
        <v>75</v>
      </c>
      <c r="C629" t="s">
        <v>83</v>
      </c>
      <c r="D629">
        <v>4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12</v>
      </c>
      <c r="Z629">
        <v>0.37207689881324768</v>
      </c>
      <c r="AA629">
        <v>0</v>
      </c>
    </row>
    <row r="630" spans="1:27" x14ac:dyDescent="0.25">
      <c r="A630" t="s">
        <v>22</v>
      </c>
      <c r="B630" t="s">
        <v>75</v>
      </c>
      <c r="C630" t="s">
        <v>83</v>
      </c>
      <c r="D630">
        <v>5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12</v>
      </c>
      <c r="Z630">
        <v>0.37207689881324768</v>
      </c>
      <c r="AA630">
        <v>0</v>
      </c>
    </row>
    <row r="631" spans="1:27" x14ac:dyDescent="0.25">
      <c r="A631" t="s">
        <v>22</v>
      </c>
      <c r="B631" t="s">
        <v>75</v>
      </c>
      <c r="C631" t="s">
        <v>83</v>
      </c>
      <c r="D631">
        <v>6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12</v>
      </c>
      <c r="Z631">
        <v>0.37207689881324768</v>
      </c>
      <c r="AA631">
        <v>0</v>
      </c>
    </row>
    <row r="632" spans="1:27" x14ac:dyDescent="0.25">
      <c r="A632" t="s">
        <v>22</v>
      </c>
      <c r="B632" t="s">
        <v>75</v>
      </c>
      <c r="C632" t="s">
        <v>83</v>
      </c>
      <c r="D632">
        <v>7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12</v>
      </c>
      <c r="Z632">
        <v>0.37207689881324768</v>
      </c>
      <c r="AA632">
        <v>0</v>
      </c>
    </row>
    <row r="633" spans="1:27" x14ac:dyDescent="0.25">
      <c r="A633" t="s">
        <v>22</v>
      </c>
      <c r="B633" t="s">
        <v>75</v>
      </c>
      <c r="C633" t="s">
        <v>83</v>
      </c>
      <c r="D633">
        <v>8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12</v>
      </c>
      <c r="Z633">
        <v>0.37207689881324768</v>
      </c>
      <c r="AA633">
        <v>0</v>
      </c>
    </row>
    <row r="634" spans="1:27" x14ac:dyDescent="0.25">
      <c r="A634" t="s">
        <v>22</v>
      </c>
      <c r="B634" t="s">
        <v>75</v>
      </c>
      <c r="C634" t="s">
        <v>83</v>
      </c>
      <c r="D634">
        <v>9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12</v>
      </c>
      <c r="Z634">
        <v>0.37207689881324768</v>
      </c>
      <c r="AA634">
        <v>0</v>
      </c>
    </row>
    <row r="635" spans="1:27" x14ac:dyDescent="0.25">
      <c r="A635" t="s">
        <v>22</v>
      </c>
      <c r="B635" t="s">
        <v>75</v>
      </c>
      <c r="C635" t="s">
        <v>83</v>
      </c>
      <c r="D635">
        <v>10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12</v>
      </c>
      <c r="Z635">
        <v>0.37207689881324768</v>
      </c>
      <c r="AA635">
        <v>0</v>
      </c>
    </row>
    <row r="636" spans="1:27" x14ac:dyDescent="0.25">
      <c r="A636" t="s">
        <v>22</v>
      </c>
      <c r="B636" t="s">
        <v>75</v>
      </c>
      <c r="C636" t="s">
        <v>83</v>
      </c>
      <c r="D636">
        <v>11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12</v>
      </c>
      <c r="Z636">
        <v>0.37207689881324768</v>
      </c>
      <c r="AA636">
        <v>0</v>
      </c>
    </row>
    <row r="637" spans="1:27" x14ac:dyDescent="0.25">
      <c r="A637" t="s">
        <v>22</v>
      </c>
      <c r="B637" t="s">
        <v>75</v>
      </c>
      <c r="C637" t="s">
        <v>83</v>
      </c>
      <c r="D637">
        <v>12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12</v>
      </c>
      <c r="Z637">
        <v>0.37207689881324768</v>
      </c>
      <c r="AA637">
        <v>0</v>
      </c>
    </row>
    <row r="638" spans="1:27" x14ac:dyDescent="0.25">
      <c r="A638" t="s">
        <v>22</v>
      </c>
      <c r="B638" t="s">
        <v>75</v>
      </c>
      <c r="C638" t="s">
        <v>83</v>
      </c>
      <c r="D638">
        <v>13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12</v>
      </c>
      <c r="Z638">
        <v>0.37207689881324768</v>
      </c>
      <c r="AA638">
        <v>0</v>
      </c>
    </row>
    <row r="639" spans="1:27" x14ac:dyDescent="0.25">
      <c r="A639" t="s">
        <v>22</v>
      </c>
      <c r="B639" t="s">
        <v>75</v>
      </c>
      <c r="C639" t="s">
        <v>83</v>
      </c>
      <c r="D639">
        <v>14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12</v>
      </c>
      <c r="Z639">
        <v>0.37207689881324768</v>
      </c>
      <c r="AA639">
        <v>0</v>
      </c>
    </row>
    <row r="640" spans="1:27" x14ac:dyDescent="0.25">
      <c r="A640" t="s">
        <v>22</v>
      </c>
      <c r="B640" t="s">
        <v>75</v>
      </c>
      <c r="C640" t="s">
        <v>83</v>
      </c>
      <c r="D640">
        <v>15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12</v>
      </c>
      <c r="Z640">
        <v>0.37207689881324768</v>
      </c>
      <c r="AA640">
        <v>0</v>
      </c>
    </row>
    <row r="641" spans="1:27" x14ac:dyDescent="0.25">
      <c r="A641" t="s">
        <v>22</v>
      </c>
      <c r="B641" t="s">
        <v>75</v>
      </c>
      <c r="C641" t="s">
        <v>83</v>
      </c>
      <c r="D641">
        <v>16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12</v>
      </c>
      <c r="Z641">
        <v>0.37207689881324768</v>
      </c>
      <c r="AA641">
        <v>0</v>
      </c>
    </row>
    <row r="642" spans="1:27" x14ac:dyDescent="0.25">
      <c r="A642" t="s">
        <v>22</v>
      </c>
      <c r="B642" t="s">
        <v>75</v>
      </c>
      <c r="C642" t="s">
        <v>83</v>
      </c>
      <c r="D642">
        <v>17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12</v>
      </c>
      <c r="Z642">
        <v>0.37207689881324768</v>
      </c>
      <c r="AA642">
        <v>0</v>
      </c>
    </row>
    <row r="643" spans="1:27" x14ac:dyDescent="0.25">
      <c r="A643" t="s">
        <v>22</v>
      </c>
      <c r="B643" t="s">
        <v>75</v>
      </c>
      <c r="C643" t="s">
        <v>83</v>
      </c>
      <c r="D643">
        <v>18</v>
      </c>
      <c r="E643">
        <v>0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12</v>
      </c>
      <c r="Z643">
        <v>0.37207689881324768</v>
      </c>
      <c r="AA643">
        <v>0</v>
      </c>
    </row>
    <row r="644" spans="1:27" x14ac:dyDescent="0.25">
      <c r="A644" t="s">
        <v>22</v>
      </c>
      <c r="B644" t="s">
        <v>75</v>
      </c>
      <c r="C644" t="s">
        <v>83</v>
      </c>
      <c r="D644">
        <v>19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12</v>
      </c>
      <c r="Z644">
        <v>0.37207689881324768</v>
      </c>
      <c r="AA644">
        <v>0</v>
      </c>
    </row>
    <row r="645" spans="1:27" x14ac:dyDescent="0.25">
      <c r="A645" t="s">
        <v>22</v>
      </c>
      <c r="B645" t="s">
        <v>75</v>
      </c>
      <c r="C645" t="s">
        <v>83</v>
      </c>
      <c r="D645">
        <v>20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12</v>
      </c>
      <c r="Z645">
        <v>0.37207689881324768</v>
      </c>
      <c r="AA645">
        <v>0</v>
      </c>
    </row>
    <row r="646" spans="1:27" x14ac:dyDescent="0.25">
      <c r="A646" t="s">
        <v>22</v>
      </c>
      <c r="B646" t="s">
        <v>75</v>
      </c>
      <c r="C646" t="s">
        <v>83</v>
      </c>
      <c r="D646">
        <v>21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12</v>
      </c>
      <c r="Z646">
        <v>0.37207689881324768</v>
      </c>
      <c r="AA646">
        <v>0</v>
      </c>
    </row>
    <row r="647" spans="1:27" x14ac:dyDescent="0.25">
      <c r="A647" t="s">
        <v>22</v>
      </c>
      <c r="B647" t="s">
        <v>75</v>
      </c>
      <c r="C647" t="s">
        <v>83</v>
      </c>
      <c r="D647">
        <v>22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12</v>
      </c>
      <c r="Z647">
        <v>0.37207689881324768</v>
      </c>
      <c r="AA647">
        <v>0</v>
      </c>
    </row>
    <row r="648" spans="1:27" x14ac:dyDescent="0.25">
      <c r="A648" t="s">
        <v>22</v>
      </c>
      <c r="B648" t="s">
        <v>75</v>
      </c>
      <c r="C648" t="s">
        <v>83</v>
      </c>
      <c r="D648">
        <v>23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12</v>
      </c>
      <c r="Z648">
        <v>0.37207689881324768</v>
      </c>
      <c r="AA648">
        <v>0</v>
      </c>
    </row>
    <row r="649" spans="1:27" x14ac:dyDescent="0.25">
      <c r="A649" t="s">
        <v>22</v>
      </c>
      <c r="B649" t="s">
        <v>75</v>
      </c>
      <c r="C649" t="s">
        <v>83</v>
      </c>
      <c r="D649">
        <v>24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12</v>
      </c>
      <c r="Z649">
        <v>0.37207689881324768</v>
      </c>
      <c r="AA649">
        <v>0</v>
      </c>
    </row>
    <row r="650" spans="1:27" x14ac:dyDescent="0.25">
      <c r="A650" t="s">
        <v>22</v>
      </c>
      <c r="B650" t="s">
        <v>75</v>
      </c>
      <c r="C650" t="s">
        <v>84</v>
      </c>
      <c r="D650">
        <v>1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12</v>
      </c>
      <c r="Z650">
        <v>0.37207689881324768</v>
      </c>
      <c r="AA650">
        <v>0</v>
      </c>
    </row>
    <row r="651" spans="1:27" x14ac:dyDescent="0.25">
      <c r="A651" t="s">
        <v>22</v>
      </c>
      <c r="B651" t="s">
        <v>75</v>
      </c>
      <c r="C651" t="s">
        <v>84</v>
      </c>
      <c r="D651">
        <v>2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12</v>
      </c>
      <c r="Z651">
        <v>0.37207689881324768</v>
      </c>
      <c r="AA651">
        <v>0</v>
      </c>
    </row>
    <row r="652" spans="1:27" x14ac:dyDescent="0.25">
      <c r="A652" t="s">
        <v>22</v>
      </c>
      <c r="B652" t="s">
        <v>75</v>
      </c>
      <c r="C652" t="s">
        <v>84</v>
      </c>
      <c r="D652">
        <v>3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12</v>
      </c>
      <c r="Z652">
        <v>0.37207689881324768</v>
      </c>
      <c r="AA652">
        <v>0</v>
      </c>
    </row>
    <row r="653" spans="1:27" x14ac:dyDescent="0.25">
      <c r="A653" t="s">
        <v>22</v>
      </c>
      <c r="B653" t="s">
        <v>75</v>
      </c>
      <c r="C653" t="s">
        <v>84</v>
      </c>
      <c r="D653">
        <v>4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12</v>
      </c>
      <c r="Z653">
        <v>0.37207689881324768</v>
      </c>
      <c r="AA653">
        <v>0</v>
      </c>
    </row>
    <row r="654" spans="1:27" x14ac:dyDescent="0.25">
      <c r="A654" t="s">
        <v>22</v>
      </c>
      <c r="B654" t="s">
        <v>75</v>
      </c>
      <c r="C654" t="s">
        <v>84</v>
      </c>
      <c r="D654">
        <v>5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12</v>
      </c>
      <c r="Z654">
        <v>0.37207689881324768</v>
      </c>
      <c r="AA654">
        <v>0</v>
      </c>
    </row>
    <row r="655" spans="1:27" x14ac:dyDescent="0.25">
      <c r="A655" t="s">
        <v>22</v>
      </c>
      <c r="B655" t="s">
        <v>75</v>
      </c>
      <c r="C655" t="s">
        <v>84</v>
      </c>
      <c r="D655">
        <v>6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12</v>
      </c>
      <c r="Z655">
        <v>0.37207689881324768</v>
      </c>
      <c r="AA655">
        <v>0</v>
      </c>
    </row>
    <row r="656" spans="1:27" x14ac:dyDescent="0.25">
      <c r="A656" t="s">
        <v>22</v>
      </c>
      <c r="B656" t="s">
        <v>75</v>
      </c>
      <c r="C656" t="s">
        <v>84</v>
      </c>
      <c r="D656">
        <v>7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12</v>
      </c>
      <c r="Z656">
        <v>0.37207689881324768</v>
      </c>
      <c r="AA656">
        <v>0</v>
      </c>
    </row>
    <row r="657" spans="1:27" x14ac:dyDescent="0.25">
      <c r="A657" t="s">
        <v>22</v>
      </c>
      <c r="B657" t="s">
        <v>75</v>
      </c>
      <c r="C657" t="s">
        <v>84</v>
      </c>
      <c r="D657">
        <v>8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12</v>
      </c>
      <c r="Z657">
        <v>0.37207689881324768</v>
      </c>
      <c r="AA657">
        <v>0</v>
      </c>
    </row>
    <row r="658" spans="1:27" x14ac:dyDescent="0.25">
      <c r="A658" t="s">
        <v>22</v>
      </c>
      <c r="B658" t="s">
        <v>75</v>
      </c>
      <c r="C658" t="s">
        <v>84</v>
      </c>
      <c r="D658">
        <v>9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12</v>
      </c>
      <c r="Z658">
        <v>0.37207689881324768</v>
      </c>
      <c r="AA658">
        <v>0</v>
      </c>
    </row>
    <row r="659" spans="1:27" x14ac:dyDescent="0.25">
      <c r="A659" t="s">
        <v>22</v>
      </c>
      <c r="B659" t="s">
        <v>75</v>
      </c>
      <c r="C659" t="s">
        <v>84</v>
      </c>
      <c r="D659">
        <v>10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12</v>
      </c>
      <c r="Z659">
        <v>0.37207689881324768</v>
      </c>
      <c r="AA659">
        <v>0</v>
      </c>
    </row>
    <row r="660" spans="1:27" x14ac:dyDescent="0.25">
      <c r="A660" t="s">
        <v>22</v>
      </c>
      <c r="B660" t="s">
        <v>75</v>
      </c>
      <c r="C660" t="s">
        <v>84</v>
      </c>
      <c r="D660">
        <v>11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12</v>
      </c>
      <c r="Z660">
        <v>0.37207689881324768</v>
      </c>
      <c r="AA660">
        <v>0</v>
      </c>
    </row>
    <row r="661" spans="1:27" x14ac:dyDescent="0.25">
      <c r="A661" t="s">
        <v>22</v>
      </c>
      <c r="B661" t="s">
        <v>75</v>
      </c>
      <c r="C661" t="s">
        <v>84</v>
      </c>
      <c r="D661">
        <v>12</v>
      </c>
      <c r="E661">
        <v>0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12</v>
      </c>
      <c r="Z661">
        <v>0.37207689881324768</v>
      </c>
      <c r="AA661">
        <v>0</v>
      </c>
    </row>
    <row r="662" spans="1:27" x14ac:dyDescent="0.25">
      <c r="A662" t="s">
        <v>22</v>
      </c>
      <c r="B662" t="s">
        <v>75</v>
      </c>
      <c r="C662" t="s">
        <v>84</v>
      </c>
      <c r="D662">
        <v>13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12</v>
      </c>
      <c r="Z662">
        <v>0.37207689881324768</v>
      </c>
      <c r="AA662">
        <v>0</v>
      </c>
    </row>
    <row r="663" spans="1:27" x14ac:dyDescent="0.25">
      <c r="A663" t="s">
        <v>22</v>
      </c>
      <c r="B663" t="s">
        <v>75</v>
      </c>
      <c r="C663" t="s">
        <v>84</v>
      </c>
      <c r="D663">
        <v>14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12</v>
      </c>
      <c r="Z663">
        <v>0.37207689881324768</v>
      </c>
      <c r="AA663">
        <v>0</v>
      </c>
    </row>
    <row r="664" spans="1:27" x14ac:dyDescent="0.25">
      <c r="A664" t="s">
        <v>22</v>
      </c>
      <c r="B664" t="s">
        <v>75</v>
      </c>
      <c r="C664" t="s">
        <v>84</v>
      </c>
      <c r="D664">
        <v>15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12</v>
      </c>
      <c r="Z664">
        <v>0.37207689881324768</v>
      </c>
      <c r="AA664">
        <v>0</v>
      </c>
    </row>
    <row r="665" spans="1:27" x14ac:dyDescent="0.25">
      <c r="A665" t="s">
        <v>22</v>
      </c>
      <c r="B665" t="s">
        <v>75</v>
      </c>
      <c r="C665" t="s">
        <v>84</v>
      </c>
      <c r="D665">
        <v>16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12</v>
      </c>
      <c r="Z665">
        <v>0.37207689881324768</v>
      </c>
      <c r="AA665">
        <v>0</v>
      </c>
    </row>
    <row r="666" spans="1:27" x14ac:dyDescent="0.25">
      <c r="A666" t="s">
        <v>22</v>
      </c>
      <c r="B666" t="s">
        <v>75</v>
      </c>
      <c r="C666" t="s">
        <v>84</v>
      </c>
      <c r="D666">
        <v>17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12</v>
      </c>
      <c r="Z666">
        <v>0.37207689881324768</v>
      </c>
      <c r="AA666">
        <v>0</v>
      </c>
    </row>
    <row r="667" spans="1:27" x14ac:dyDescent="0.25">
      <c r="A667" t="s">
        <v>22</v>
      </c>
      <c r="B667" t="s">
        <v>75</v>
      </c>
      <c r="C667" t="s">
        <v>84</v>
      </c>
      <c r="D667">
        <v>18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12</v>
      </c>
      <c r="Z667">
        <v>0.37207689881324768</v>
      </c>
      <c r="AA667">
        <v>0</v>
      </c>
    </row>
    <row r="668" spans="1:27" x14ac:dyDescent="0.25">
      <c r="A668" t="s">
        <v>22</v>
      </c>
      <c r="B668" t="s">
        <v>75</v>
      </c>
      <c r="C668" t="s">
        <v>84</v>
      </c>
      <c r="D668">
        <v>19</v>
      </c>
      <c r="E668">
        <v>0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12</v>
      </c>
      <c r="Z668">
        <v>0.37207689881324768</v>
      </c>
      <c r="AA668">
        <v>0</v>
      </c>
    </row>
    <row r="669" spans="1:27" x14ac:dyDescent="0.25">
      <c r="A669" t="s">
        <v>22</v>
      </c>
      <c r="B669" t="s">
        <v>75</v>
      </c>
      <c r="C669" t="s">
        <v>84</v>
      </c>
      <c r="D669">
        <v>20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12</v>
      </c>
      <c r="Z669">
        <v>0.37207689881324768</v>
      </c>
      <c r="AA669">
        <v>0</v>
      </c>
    </row>
    <row r="670" spans="1:27" x14ac:dyDescent="0.25">
      <c r="A670" t="s">
        <v>22</v>
      </c>
      <c r="B670" t="s">
        <v>75</v>
      </c>
      <c r="C670" t="s">
        <v>84</v>
      </c>
      <c r="D670">
        <v>21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12</v>
      </c>
      <c r="Z670">
        <v>0.37207689881324768</v>
      </c>
      <c r="AA670">
        <v>0</v>
      </c>
    </row>
    <row r="671" spans="1:27" x14ac:dyDescent="0.25">
      <c r="A671" t="s">
        <v>22</v>
      </c>
      <c r="B671" t="s">
        <v>75</v>
      </c>
      <c r="C671" t="s">
        <v>84</v>
      </c>
      <c r="D671">
        <v>22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12</v>
      </c>
      <c r="Z671">
        <v>0.37207689881324768</v>
      </c>
      <c r="AA671">
        <v>0</v>
      </c>
    </row>
    <row r="672" spans="1:27" x14ac:dyDescent="0.25">
      <c r="A672" t="s">
        <v>22</v>
      </c>
      <c r="B672" t="s">
        <v>75</v>
      </c>
      <c r="C672" t="s">
        <v>84</v>
      </c>
      <c r="D672">
        <v>23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12</v>
      </c>
      <c r="Z672">
        <v>0.37207689881324768</v>
      </c>
      <c r="AA672">
        <v>0</v>
      </c>
    </row>
    <row r="673" spans="1:27" x14ac:dyDescent="0.25">
      <c r="A673" t="s">
        <v>22</v>
      </c>
      <c r="B673" t="s">
        <v>75</v>
      </c>
      <c r="C673" t="s">
        <v>84</v>
      </c>
      <c r="D673">
        <v>24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12</v>
      </c>
      <c r="Z673">
        <v>0.37207689881324768</v>
      </c>
      <c r="AA673">
        <v>0</v>
      </c>
    </row>
    <row r="674" spans="1:27" x14ac:dyDescent="0.25">
      <c r="A674" t="s">
        <v>22</v>
      </c>
      <c r="B674" t="s">
        <v>75</v>
      </c>
      <c r="C674" t="s">
        <v>32</v>
      </c>
      <c r="D674">
        <v>1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12</v>
      </c>
      <c r="Z674">
        <v>0.37207689881324768</v>
      </c>
      <c r="AA674">
        <v>0</v>
      </c>
    </row>
    <row r="675" spans="1:27" x14ac:dyDescent="0.25">
      <c r="A675" t="s">
        <v>22</v>
      </c>
      <c r="B675" t="s">
        <v>75</v>
      </c>
      <c r="C675" t="s">
        <v>32</v>
      </c>
      <c r="D675">
        <v>2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12</v>
      </c>
      <c r="Z675">
        <v>0.37207689881324768</v>
      </c>
      <c r="AA675">
        <v>0</v>
      </c>
    </row>
    <row r="676" spans="1:27" x14ac:dyDescent="0.25">
      <c r="A676" t="s">
        <v>22</v>
      </c>
      <c r="B676" t="s">
        <v>75</v>
      </c>
      <c r="C676" t="s">
        <v>32</v>
      </c>
      <c r="D676">
        <v>3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12</v>
      </c>
      <c r="Z676">
        <v>0.37207689881324768</v>
      </c>
      <c r="AA676">
        <v>0</v>
      </c>
    </row>
    <row r="677" spans="1:27" x14ac:dyDescent="0.25">
      <c r="A677" t="s">
        <v>22</v>
      </c>
      <c r="B677" t="s">
        <v>75</v>
      </c>
      <c r="C677" t="s">
        <v>32</v>
      </c>
      <c r="D677">
        <v>4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12</v>
      </c>
      <c r="Z677">
        <v>0.37207689881324768</v>
      </c>
      <c r="AA677">
        <v>0</v>
      </c>
    </row>
    <row r="678" spans="1:27" x14ac:dyDescent="0.25">
      <c r="A678" t="s">
        <v>22</v>
      </c>
      <c r="B678" t="s">
        <v>75</v>
      </c>
      <c r="C678" t="s">
        <v>32</v>
      </c>
      <c r="D678">
        <v>5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12</v>
      </c>
      <c r="Z678">
        <v>0.37207689881324768</v>
      </c>
      <c r="AA678">
        <v>0</v>
      </c>
    </row>
    <row r="679" spans="1:27" x14ac:dyDescent="0.25">
      <c r="A679" t="s">
        <v>22</v>
      </c>
      <c r="B679" t="s">
        <v>75</v>
      </c>
      <c r="C679" t="s">
        <v>32</v>
      </c>
      <c r="D679">
        <v>6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12</v>
      </c>
      <c r="Z679">
        <v>0.37207689881324768</v>
      </c>
      <c r="AA679">
        <v>0</v>
      </c>
    </row>
    <row r="680" spans="1:27" x14ac:dyDescent="0.25">
      <c r="A680" t="s">
        <v>22</v>
      </c>
      <c r="B680" t="s">
        <v>75</v>
      </c>
      <c r="C680" t="s">
        <v>32</v>
      </c>
      <c r="D680">
        <v>7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12</v>
      </c>
      <c r="Z680">
        <v>0.37207689881324768</v>
      </c>
      <c r="AA680">
        <v>0</v>
      </c>
    </row>
    <row r="681" spans="1:27" x14ac:dyDescent="0.25">
      <c r="A681" t="s">
        <v>22</v>
      </c>
      <c r="B681" t="s">
        <v>75</v>
      </c>
      <c r="C681" t="s">
        <v>32</v>
      </c>
      <c r="D681">
        <v>8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12</v>
      </c>
      <c r="Z681">
        <v>0.37207689881324768</v>
      </c>
      <c r="AA681">
        <v>0</v>
      </c>
    </row>
    <row r="682" spans="1:27" x14ac:dyDescent="0.25">
      <c r="A682" t="s">
        <v>22</v>
      </c>
      <c r="B682" t="s">
        <v>75</v>
      </c>
      <c r="C682" t="s">
        <v>32</v>
      </c>
      <c r="D682">
        <v>9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12</v>
      </c>
      <c r="Z682">
        <v>0.37207689881324768</v>
      </c>
      <c r="AA682">
        <v>0</v>
      </c>
    </row>
    <row r="683" spans="1:27" x14ac:dyDescent="0.25">
      <c r="A683" t="s">
        <v>22</v>
      </c>
      <c r="B683" t="s">
        <v>75</v>
      </c>
      <c r="C683" t="s">
        <v>32</v>
      </c>
      <c r="D683">
        <v>10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12</v>
      </c>
      <c r="Z683">
        <v>0.37207689881324768</v>
      </c>
      <c r="AA683">
        <v>0</v>
      </c>
    </row>
    <row r="684" spans="1:27" x14ac:dyDescent="0.25">
      <c r="A684" t="s">
        <v>22</v>
      </c>
      <c r="B684" t="s">
        <v>75</v>
      </c>
      <c r="C684" t="s">
        <v>32</v>
      </c>
      <c r="D684">
        <v>11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12</v>
      </c>
      <c r="Z684">
        <v>0.37207689881324768</v>
      </c>
      <c r="AA684">
        <v>0</v>
      </c>
    </row>
    <row r="685" spans="1:27" x14ac:dyDescent="0.25">
      <c r="A685" t="s">
        <v>22</v>
      </c>
      <c r="B685" t="s">
        <v>75</v>
      </c>
      <c r="C685" t="s">
        <v>32</v>
      </c>
      <c r="D685">
        <v>12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12</v>
      </c>
      <c r="Z685">
        <v>0.37207689881324768</v>
      </c>
      <c r="AA685">
        <v>0</v>
      </c>
    </row>
    <row r="686" spans="1:27" x14ac:dyDescent="0.25">
      <c r="A686" t="s">
        <v>22</v>
      </c>
      <c r="B686" t="s">
        <v>75</v>
      </c>
      <c r="C686" t="s">
        <v>32</v>
      </c>
      <c r="D686">
        <v>13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12</v>
      </c>
      <c r="Z686">
        <v>0.37207689881324768</v>
      </c>
      <c r="AA686">
        <v>0</v>
      </c>
    </row>
    <row r="687" spans="1:27" x14ac:dyDescent="0.25">
      <c r="A687" t="s">
        <v>22</v>
      </c>
      <c r="B687" t="s">
        <v>75</v>
      </c>
      <c r="C687" t="s">
        <v>32</v>
      </c>
      <c r="D687">
        <v>14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12</v>
      </c>
      <c r="Z687">
        <v>0.37207689881324768</v>
      </c>
      <c r="AA687">
        <v>0</v>
      </c>
    </row>
    <row r="688" spans="1:27" x14ac:dyDescent="0.25">
      <c r="A688" t="s">
        <v>22</v>
      </c>
      <c r="B688" t="s">
        <v>75</v>
      </c>
      <c r="C688" t="s">
        <v>32</v>
      </c>
      <c r="D688">
        <v>15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12</v>
      </c>
      <c r="Z688">
        <v>0.37207689881324768</v>
      </c>
      <c r="AA688">
        <v>0</v>
      </c>
    </row>
    <row r="689" spans="1:27" x14ac:dyDescent="0.25">
      <c r="A689" t="s">
        <v>22</v>
      </c>
      <c r="B689" t="s">
        <v>75</v>
      </c>
      <c r="C689" t="s">
        <v>32</v>
      </c>
      <c r="D689">
        <v>16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12</v>
      </c>
      <c r="Z689">
        <v>0.37207689881324768</v>
      </c>
      <c r="AA689">
        <v>0</v>
      </c>
    </row>
    <row r="690" spans="1:27" x14ac:dyDescent="0.25">
      <c r="A690" t="s">
        <v>22</v>
      </c>
      <c r="B690" t="s">
        <v>75</v>
      </c>
      <c r="C690" t="s">
        <v>32</v>
      </c>
      <c r="D690">
        <v>17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12</v>
      </c>
      <c r="Z690">
        <v>0.37207689881324768</v>
      </c>
      <c r="AA690">
        <v>0</v>
      </c>
    </row>
    <row r="691" spans="1:27" x14ac:dyDescent="0.25">
      <c r="A691" t="s">
        <v>22</v>
      </c>
      <c r="B691" t="s">
        <v>75</v>
      </c>
      <c r="C691" t="s">
        <v>32</v>
      </c>
      <c r="D691">
        <v>18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12</v>
      </c>
      <c r="Z691">
        <v>0.37207689881324768</v>
      </c>
      <c r="AA691">
        <v>0</v>
      </c>
    </row>
    <row r="692" spans="1:27" x14ac:dyDescent="0.25">
      <c r="A692" t="s">
        <v>22</v>
      </c>
      <c r="B692" t="s">
        <v>75</v>
      </c>
      <c r="C692" t="s">
        <v>32</v>
      </c>
      <c r="D692">
        <v>19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12</v>
      </c>
      <c r="Z692">
        <v>0.37207689881324768</v>
      </c>
      <c r="AA692">
        <v>0</v>
      </c>
    </row>
    <row r="693" spans="1:27" x14ac:dyDescent="0.25">
      <c r="A693" t="s">
        <v>22</v>
      </c>
      <c r="B693" t="s">
        <v>75</v>
      </c>
      <c r="C693" t="s">
        <v>32</v>
      </c>
      <c r="D693">
        <v>20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12</v>
      </c>
      <c r="Z693">
        <v>0.37207689881324768</v>
      </c>
      <c r="AA693">
        <v>0</v>
      </c>
    </row>
    <row r="694" spans="1:27" x14ac:dyDescent="0.25">
      <c r="A694" t="s">
        <v>22</v>
      </c>
      <c r="B694" t="s">
        <v>75</v>
      </c>
      <c r="C694" t="s">
        <v>32</v>
      </c>
      <c r="D694">
        <v>21</v>
      </c>
      <c r="E694">
        <v>0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12</v>
      </c>
      <c r="Z694">
        <v>0.37207689881324768</v>
      </c>
      <c r="AA694">
        <v>0</v>
      </c>
    </row>
    <row r="695" spans="1:27" x14ac:dyDescent="0.25">
      <c r="A695" t="s">
        <v>22</v>
      </c>
      <c r="B695" t="s">
        <v>75</v>
      </c>
      <c r="C695" t="s">
        <v>32</v>
      </c>
      <c r="D695">
        <v>22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12</v>
      </c>
      <c r="Z695">
        <v>0.37207689881324768</v>
      </c>
      <c r="AA695">
        <v>0</v>
      </c>
    </row>
    <row r="696" spans="1:27" x14ac:dyDescent="0.25">
      <c r="A696" t="s">
        <v>22</v>
      </c>
      <c r="B696" t="s">
        <v>75</v>
      </c>
      <c r="C696" t="s">
        <v>32</v>
      </c>
      <c r="D696">
        <v>23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12</v>
      </c>
      <c r="Z696">
        <v>0.37207689881324768</v>
      </c>
      <c r="AA696">
        <v>0</v>
      </c>
    </row>
    <row r="697" spans="1:27" x14ac:dyDescent="0.25">
      <c r="A697" t="s">
        <v>22</v>
      </c>
      <c r="B697" t="s">
        <v>75</v>
      </c>
      <c r="C697" t="s">
        <v>32</v>
      </c>
      <c r="D697">
        <v>24</v>
      </c>
      <c r="E697">
        <v>0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12</v>
      </c>
      <c r="Z697">
        <v>0.37207689881324768</v>
      </c>
      <c r="AA697">
        <v>0</v>
      </c>
    </row>
    <row r="698" spans="1:27" x14ac:dyDescent="0.25">
      <c r="A698" t="s">
        <v>22</v>
      </c>
      <c r="B698" t="s">
        <v>76</v>
      </c>
      <c r="C698" t="s">
        <v>82</v>
      </c>
      <c r="D698">
        <v>1</v>
      </c>
      <c r="E698">
        <v>0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2</v>
      </c>
      <c r="Z698">
        <v>0.52467441558837891</v>
      </c>
      <c r="AA698">
        <v>0</v>
      </c>
    </row>
    <row r="699" spans="1:27" x14ac:dyDescent="0.25">
      <c r="A699" t="s">
        <v>22</v>
      </c>
      <c r="B699" t="s">
        <v>76</v>
      </c>
      <c r="C699" t="s">
        <v>82</v>
      </c>
      <c r="D699">
        <v>2</v>
      </c>
      <c r="E699">
        <v>0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2</v>
      </c>
      <c r="Z699">
        <v>0.52467441558837891</v>
      </c>
      <c r="AA699">
        <v>0</v>
      </c>
    </row>
    <row r="700" spans="1:27" x14ac:dyDescent="0.25">
      <c r="A700" t="s">
        <v>22</v>
      </c>
      <c r="B700" t="s">
        <v>76</v>
      </c>
      <c r="C700" t="s">
        <v>82</v>
      </c>
      <c r="D700">
        <v>3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2</v>
      </c>
      <c r="Z700">
        <v>0.52467441558837891</v>
      </c>
      <c r="AA700">
        <v>0</v>
      </c>
    </row>
    <row r="701" spans="1:27" x14ac:dyDescent="0.25">
      <c r="A701" t="s">
        <v>22</v>
      </c>
      <c r="B701" t="s">
        <v>76</v>
      </c>
      <c r="C701" t="s">
        <v>82</v>
      </c>
      <c r="D701">
        <v>4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2</v>
      </c>
      <c r="Z701">
        <v>0.52467441558837891</v>
      </c>
      <c r="AA701">
        <v>0</v>
      </c>
    </row>
    <row r="702" spans="1:27" x14ac:dyDescent="0.25">
      <c r="A702" t="s">
        <v>22</v>
      </c>
      <c r="B702" t="s">
        <v>76</v>
      </c>
      <c r="C702" t="s">
        <v>82</v>
      </c>
      <c r="D702">
        <v>5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2</v>
      </c>
      <c r="Z702">
        <v>0.52467441558837891</v>
      </c>
      <c r="AA702">
        <v>0</v>
      </c>
    </row>
    <row r="703" spans="1:27" x14ac:dyDescent="0.25">
      <c r="A703" t="s">
        <v>22</v>
      </c>
      <c r="B703" t="s">
        <v>76</v>
      </c>
      <c r="C703" t="s">
        <v>82</v>
      </c>
      <c r="D703">
        <v>6</v>
      </c>
      <c r="E703">
        <v>0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2</v>
      </c>
      <c r="Z703">
        <v>0.52467441558837891</v>
      </c>
      <c r="AA703">
        <v>0</v>
      </c>
    </row>
    <row r="704" spans="1:27" x14ac:dyDescent="0.25">
      <c r="A704" t="s">
        <v>22</v>
      </c>
      <c r="B704" t="s">
        <v>76</v>
      </c>
      <c r="C704" t="s">
        <v>82</v>
      </c>
      <c r="D704">
        <v>7</v>
      </c>
      <c r="E704">
        <v>0</v>
      </c>
      <c r="F704">
        <v>0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2</v>
      </c>
      <c r="Z704">
        <v>0.52467441558837891</v>
      </c>
      <c r="AA704">
        <v>0</v>
      </c>
    </row>
    <row r="705" spans="1:27" x14ac:dyDescent="0.25">
      <c r="A705" t="s">
        <v>22</v>
      </c>
      <c r="B705" t="s">
        <v>76</v>
      </c>
      <c r="C705" t="s">
        <v>82</v>
      </c>
      <c r="D705">
        <v>8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2</v>
      </c>
      <c r="Z705">
        <v>0.52467441558837891</v>
      </c>
      <c r="AA705">
        <v>0</v>
      </c>
    </row>
    <row r="706" spans="1:27" x14ac:dyDescent="0.25">
      <c r="A706" t="s">
        <v>22</v>
      </c>
      <c r="B706" t="s">
        <v>76</v>
      </c>
      <c r="C706" t="s">
        <v>82</v>
      </c>
      <c r="D706">
        <v>9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2</v>
      </c>
      <c r="Z706">
        <v>0.52467441558837891</v>
      </c>
      <c r="AA706">
        <v>0</v>
      </c>
    </row>
    <row r="707" spans="1:27" x14ac:dyDescent="0.25">
      <c r="A707" t="s">
        <v>22</v>
      </c>
      <c r="B707" t="s">
        <v>76</v>
      </c>
      <c r="C707" t="s">
        <v>82</v>
      </c>
      <c r="D707">
        <v>10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2</v>
      </c>
      <c r="Z707">
        <v>0.52467441558837891</v>
      </c>
      <c r="AA707">
        <v>0</v>
      </c>
    </row>
    <row r="708" spans="1:27" x14ac:dyDescent="0.25">
      <c r="A708" t="s">
        <v>22</v>
      </c>
      <c r="B708" t="s">
        <v>76</v>
      </c>
      <c r="C708" t="s">
        <v>82</v>
      </c>
      <c r="D708">
        <v>11</v>
      </c>
      <c r="E708">
        <v>0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2</v>
      </c>
      <c r="Z708">
        <v>0.52467441558837891</v>
      </c>
      <c r="AA708">
        <v>0</v>
      </c>
    </row>
    <row r="709" spans="1:27" x14ac:dyDescent="0.25">
      <c r="A709" t="s">
        <v>22</v>
      </c>
      <c r="B709" t="s">
        <v>76</v>
      </c>
      <c r="C709" t="s">
        <v>82</v>
      </c>
      <c r="D709">
        <v>12</v>
      </c>
      <c r="E709">
        <v>0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2</v>
      </c>
      <c r="Z709">
        <v>0.52467441558837891</v>
      </c>
      <c r="AA709">
        <v>0</v>
      </c>
    </row>
    <row r="710" spans="1:27" x14ac:dyDescent="0.25">
      <c r="A710" t="s">
        <v>22</v>
      </c>
      <c r="B710" t="s">
        <v>76</v>
      </c>
      <c r="C710" t="s">
        <v>82</v>
      </c>
      <c r="D710">
        <v>13</v>
      </c>
      <c r="E710">
        <v>0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2</v>
      </c>
      <c r="Z710">
        <v>0.52467441558837891</v>
      </c>
      <c r="AA710">
        <v>0</v>
      </c>
    </row>
    <row r="711" spans="1:27" x14ac:dyDescent="0.25">
      <c r="A711" t="s">
        <v>22</v>
      </c>
      <c r="B711" t="s">
        <v>76</v>
      </c>
      <c r="C711" t="s">
        <v>82</v>
      </c>
      <c r="D711">
        <v>14</v>
      </c>
      <c r="E711">
        <v>0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2</v>
      </c>
      <c r="Z711">
        <v>0.52467441558837891</v>
      </c>
      <c r="AA711">
        <v>0</v>
      </c>
    </row>
    <row r="712" spans="1:27" x14ac:dyDescent="0.25">
      <c r="A712" t="s">
        <v>22</v>
      </c>
      <c r="B712" t="s">
        <v>76</v>
      </c>
      <c r="C712" t="s">
        <v>82</v>
      </c>
      <c r="D712">
        <v>15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2</v>
      </c>
      <c r="Z712">
        <v>0.52467441558837891</v>
      </c>
      <c r="AA712">
        <v>0</v>
      </c>
    </row>
    <row r="713" spans="1:27" x14ac:dyDescent="0.25">
      <c r="A713" t="s">
        <v>22</v>
      </c>
      <c r="B713" t="s">
        <v>76</v>
      </c>
      <c r="C713" t="s">
        <v>82</v>
      </c>
      <c r="D713">
        <v>16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2</v>
      </c>
      <c r="Z713">
        <v>0.52467441558837891</v>
      </c>
      <c r="AA713">
        <v>0</v>
      </c>
    </row>
    <row r="714" spans="1:27" x14ac:dyDescent="0.25">
      <c r="A714" t="s">
        <v>22</v>
      </c>
      <c r="B714" t="s">
        <v>76</v>
      </c>
      <c r="C714" t="s">
        <v>82</v>
      </c>
      <c r="D714">
        <v>17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2</v>
      </c>
      <c r="Z714">
        <v>0.52467441558837891</v>
      </c>
      <c r="AA714">
        <v>0</v>
      </c>
    </row>
    <row r="715" spans="1:27" x14ac:dyDescent="0.25">
      <c r="A715" t="s">
        <v>22</v>
      </c>
      <c r="B715" t="s">
        <v>76</v>
      </c>
      <c r="C715" t="s">
        <v>82</v>
      </c>
      <c r="D715">
        <v>18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2</v>
      </c>
      <c r="Z715">
        <v>0.52467441558837891</v>
      </c>
      <c r="AA715">
        <v>0</v>
      </c>
    </row>
    <row r="716" spans="1:27" x14ac:dyDescent="0.25">
      <c r="A716" t="s">
        <v>22</v>
      </c>
      <c r="B716" t="s">
        <v>76</v>
      </c>
      <c r="C716" t="s">
        <v>82</v>
      </c>
      <c r="D716">
        <v>19</v>
      </c>
      <c r="E716">
        <v>0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2</v>
      </c>
      <c r="Z716">
        <v>0.52467441558837891</v>
      </c>
      <c r="AA716">
        <v>0</v>
      </c>
    </row>
    <row r="717" spans="1:27" x14ac:dyDescent="0.25">
      <c r="A717" t="s">
        <v>22</v>
      </c>
      <c r="B717" t="s">
        <v>76</v>
      </c>
      <c r="C717" t="s">
        <v>82</v>
      </c>
      <c r="D717">
        <v>20</v>
      </c>
      <c r="E717">
        <v>0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2</v>
      </c>
      <c r="Z717">
        <v>0.52467441558837891</v>
      </c>
      <c r="AA717">
        <v>0</v>
      </c>
    </row>
    <row r="718" spans="1:27" x14ac:dyDescent="0.25">
      <c r="A718" t="s">
        <v>22</v>
      </c>
      <c r="B718" t="s">
        <v>76</v>
      </c>
      <c r="C718" t="s">
        <v>82</v>
      </c>
      <c r="D718">
        <v>21</v>
      </c>
      <c r="E718">
        <v>0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2</v>
      </c>
      <c r="Z718">
        <v>0.52467441558837891</v>
      </c>
      <c r="AA718">
        <v>0</v>
      </c>
    </row>
    <row r="719" spans="1:27" x14ac:dyDescent="0.25">
      <c r="A719" t="s">
        <v>22</v>
      </c>
      <c r="B719" t="s">
        <v>76</v>
      </c>
      <c r="C719" t="s">
        <v>82</v>
      </c>
      <c r="D719">
        <v>22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2</v>
      </c>
      <c r="Z719">
        <v>0.52467441558837891</v>
      </c>
      <c r="AA719">
        <v>0</v>
      </c>
    </row>
    <row r="720" spans="1:27" x14ac:dyDescent="0.25">
      <c r="A720" t="s">
        <v>22</v>
      </c>
      <c r="B720" t="s">
        <v>76</v>
      </c>
      <c r="C720" t="s">
        <v>82</v>
      </c>
      <c r="D720">
        <v>23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2</v>
      </c>
      <c r="Z720">
        <v>0.52467441558837891</v>
      </c>
      <c r="AA720">
        <v>0</v>
      </c>
    </row>
    <row r="721" spans="1:27" x14ac:dyDescent="0.25">
      <c r="A721" t="s">
        <v>22</v>
      </c>
      <c r="B721" t="s">
        <v>76</v>
      </c>
      <c r="C721" t="s">
        <v>82</v>
      </c>
      <c r="D721">
        <v>24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2</v>
      </c>
      <c r="Z721">
        <v>0.52467441558837891</v>
      </c>
      <c r="AA721">
        <v>0</v>
      </c>
    </row>
    <row r="722" spans="1:27" x14ac:dyDescent="0.25">
      <c r="A722" t="s">
        <v>22</v>
      </c>
      <c r="B722" t="s">
        <v>76</v>
      </c>
      <c r="C722" t="s">
        <v>83</v>
      </c>
      <c r="D722">
        <v>1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2</v>
      </c>
      <c r="Z722">
        <v>0.52467441558837891</v>
      </c>
      <c r="AA722">
        <v>0</v>
      </c>
    </row>
    <row r="723" spans="1:27" x14ac:dyDescent="0.25">
      <c r="A723" t="s">
        <v>22</v>
      </c>
      <c r="B723" t="s">
        <v>76</v>
      </c>
      <c r="C723" t="s">
        <v>83</v>
      </c>
      <c r="D723">
        <v>2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2</v>
      </c>
      <c r="Z723">
        <v>0.52467441558837891</v>
      </c>
      <c r="AA723">
        <v>0</v>
      </c>
    </row>
    <row r="724" spans="1:27" x14ac:dyDescent="0.25">
      <c r="A724" t="s">
        <v>22</v>
      </c>
      <c r="B724" t="s">
        <v>76</v>
      </c>
      <c r="C724" t="s">
        <v>83</v>
      </c>
      <c r="D724">
        <v>3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2</v>
      </c>
      <c r="Z724">
        <v>0.52467441558837891</v>
      </c>
      <c r="AA724">
        <v>0</v>
      </c>
    </row>
    <row r="725" spans="1:27" x14ac:dyDescent="0.25">
      <c r="A725" t="s">
        <v>22</v>
      </c>
      <c r="B725" t="s">
        <v>76</v>
      </c>
      <c r="C725" t="s">
        <v>83</v>
      </c>
      <c r="D725">
        <v>4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2</v>
      </c>
      <c r="Z725">
        <v>0.52467441558837891</v>
      </c>
      <c r="AA725">
        <v>0</v>
      </c>
    </row>
    <row r="726" spans="1:27" x14ac:dyDescent="0.25">
      <c r="A726" t="s">
        <v>22</v>
      </c>
      <c r="B726" t="s">
        <v>76</v>
      </c>
      <c r="C726" t="s">
        <v>83</v>
      </c>
      <c r="D726">
        <v>5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2</v>
      </c>
      <c r="Z726">
        <v>0.52467441558837891</v>
      </c>
      <c r="AA726">
        <v>0</v>
      </c>
    </row>
    <row r="727" spans="1:27" x14ac:dyDescent="0.25">
      <c r="A727" t="s">
        <v>22</v>
      </c>
      <c r="B727" t="s">
        <v>76</v>
      </c>
      <c r="C727" t="s">
        <v>83</v>
      </c>
      <c r="D727">
        <v>6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2</v>
      </c>
      <c r="Z727">
        <v>0.52467441558837891</v>
      </c>
      <c r="AA727">
        <v>0</v>
      </c>
    </row>
    <row r="728" spans="1:27" x14ac:dyDescent="0.25">
      <c r="A728" t="s">
        <v>22</v>
      </c>
      <c r="B728" t="s">
        <v>76</v>
      </c>
      <c r="C728" t="s">
        <v>83</v>
      </c>
      <c r="D728">
        <v>7</v>
      </c>
      <c r="E728">
        <v>0</v>
      </c>
      <c r="F728">
        <v>0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2</v>
      </c>
      <c r="Z728">
        <v>0.52467441558837891</v>
      </c>
      <c r="AA728">
        <v>0</v>
      </c>
    </row>
    <row r="729" spans="1:27" x14ac:dyDescent="0.25">
      <c r="A729" t="s">
        <v>22</v>
      </c>
      <c r="B729" t="s">
        <v>76</v>
      </c>
      <c r="C729" t="s">
        <v>83</v>
      </c>
      <c r="D729">
        <v>8</v>
      </c>
      <c r="E729">
        <v>0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2</v>
      </c>
      <c r="Z729">
        <v>0.52467441558837891</v>
      </c>
      <c r="AA729">
        <v>0</v>
      </c>
    </row>
    <row r="730" spans="1:27" x14ac:dyDescent="0.25">
      <c r="A730" t="s">
        <v>22</v>
      </c>
      <c r="B730" t="s">
        <v>76</v>
      </c>
      <c r="C730" t="s">
        <v>83</v>
      </c>
      <c r="D730">
        <v>9</v>
      </c>
      <c r="E730">
        <v>0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2</v>
      </c>
      <c r="Z730">
        <v>0.52467441558837891</v>
      </c>
      <c r="AA730">
        <v>0</v>
      </c>
    </row>
    <row r="731" spans="1:27" x14ac:dyDescent="0.25">
      <c r="A731" t="s">
        <v>22</v>
      </c>
      <c r="B731" t="s">
        <v>76</v>
      </c>
      <c r="C731" t="s">
        <v>83</v>
      </c>
      <c r="D731">
        <v>10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2</v>
      </c>
      <c r="Z731">
        <v>0.52467441558837891</v>
      </c>
      <c r="AA731">
        <v>0</v>
      </c>
    </row>
    <row r="732" spans="1:27" x14ac:dyDescent="0.25">
      <c r="A732" t="s">
        <v>22</v>
      </c>
      <c r="B732" t="s">
        <v>76</v>
      </c>
      <c r="C732" t="s">
        <v>83</v>
      </c>
      <c r="D732">
        <v>11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2</v>
      </c>
      <c r="Z732">
        <v>0.52467441558837891</v>
      </c>
      <c r="AA732">
        <v>0</v>
      </c>
    </row>
    <row r="733" spans="1:27" x14ac:dyDescent="0.25">
      <c r="A733" t="s">
        <v>22</v>
      </c>
      <c r="B733" t="s">
        <v>76</v>
      </c>
      <c r="C733" t="s">
        <v>83</v>
      </c>
      <c r="D733">
        <v>12</v>
      </c>
      <c r="E733">
        <v>0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2</v>
      </c>
      <c r="Z733">
        <v>0.52467441558837891</v>
      </c>
      <c r="AA733">
        <v>0</v>
      </c>
    </row>
    <row r="734" spans="1:27" x14ac:dyDescent="0.25">
      <c r="A734" t="s">
        <v>22</v>
      </c>
      <c r="B734" t="s">
        <v>76</v>
      </c>
      <c r="C734" t="s">
        <v>83</v>
      </c>
      <c r="D734">
        <v>13</v>
      </c>
      <c r="E734">
        <v>0</v>
      </c>
      <c r="F734">
        <v>0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2</v>
      </c>
      <c r="Z734">
        <v>0.52467441558837891</v>
      </c>
      <c r="AA734">
        <v>0</v>
      </c>
    </row>
    <row r="735" spans="1:27" x14ac:dyDescent="0.25">
      <c r="A735" t="s">
        <v>22</v>
      </c>
      <c r="B735" t="s">
        <v>76</v>
      </c>
      <c r="C735" t="s">
        <v>83</v>
      </c>
      <c r="D735">
        <v>14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2</v>
      </c>
      <c r="Z735">
        <v>0.52467441558837891</v>
      </c>
      <c r="AA735">
        <v>0</v>
      </c>
    </row>
    <row r="736" spans="1:27" x14ac:dyDescent="0.25">
      <c r="A736" t="s">
        <v>22</v>
      </c>
      <c r="B736" t="s">
        <v>76</v>
      </c>
      <c r="C736" t="s">
        <v>83</v>
      </c>
      <c r="D736">
        <v>15</v>
      </c>
      <c r="E736">
        <v>0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2</v>
      </c>
      <c r="Z736">
        <v>0.52467441558837891</v>
      </c>
      <c r="AA736">
        <v>0</v>
      </c>
    </row>
    <row r="737" spans="1:27" x14ac:dyDescent="0.25">
      <c r="A737" t="s">
        <v>22</v>
      </c>
      <c r="B737" t="s">
        <v>76</v>
      </c>
      <c r="C737" t="s">
        <v>83</v>
      </c>
      <c r="D737">
        <v>16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2</v>
      </c>
      <c r="Z737">
        <v>0.52467441558837891</v>
      </c>
      <c r="AA737">
        <v>0</v>
      </c>
    </row>
    <row r="738" spans="1:27" x14ac:dyDescent="0.25">
      <c r="A738" t="s">
        <v>22</v>
      </c>
      <c r="B738" t="s">
        <v>76</v>
      </c>
      <c r="C738" t="s">
        <v>83</v>
      </c>
      <c r="D738">
        <v>17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2</v>
      </c>
      <c r="Z738">
        <v>0.52467441558837891</v>
      </c>
      <c r="AA738">
        <v>0</v>
      </c>
    </row>
    <row r="739" spans="1:27" x14ac:dyDescent="0.25">
      <c r="A739" t="s">
        <v>22</v>
      </c>
      <c r="B739" t="s">
        <v>76</v>
      </c>
      <c r="C739" t="s">
        <v>83</v>
      </c>
      <c r="D739">
        <v>18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2</v>
      </c>
      <c r="Z739">
        <v>0.52467441558837891</v>
      </c>
      <c r="AA739">
        <v>0</v>
      </c>
    </row>
    <row r="740" spans="1:27" x14ac:dyDescent="0.25">
      <c r="A740" t="s">
        <v>22</v>
      </c>
      <c r="B740" t="s">
        <v>76</v>
      </c>
      <c r="C740" t="s">
        <v>83</v>
      </c>
      <c r="D740">
        <v>19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2</v>
      </c>
      <c r="Z740">
        <v>0.52467441558837891</v>
      </c>
      <c r="AA740">
        <v>0</v>
      </c>
    </row>
    <row r="741" spans="1:27" x14ac:dyDescent="0.25">
      <c r="A741" t="s">
        <v>22</v>
      </c>
      <c r="B741" t="s">
        <v>76</v>
      </c>
      <c r="C741" t="s">
        <v>83</v>
      </c>
      <c r="D741">
        <v>20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2</v>
      </c>
      <c r="Z741">
        <v>0.52467441558837891</v>
      </c>
      <c r="AA741">
        <v>0</v>
      </c>
    </row>
    <row r="742" spans="1:27" x14ac:dyDescent="0.25">
      <c r="A742" t="s">
        <v>22</v>
      </c>
      <c r="B742" t="s">
        <v>76</v>
      </c>
      <c r="C742" t="s">
        <v>83</v>
      </c>
      <c r="D742">
        <v>21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2</v>
      </c>
      <c r="Z742">
        <v>0.52467441558837891</v>
      </c>
      <c r="AA742">
        <v>0</v>
      </c>
    </row>
    <row r="743" spans="1:27" x14ac:dyDescent="0.25">
      <c r="A743" t="s">
        <v>22</v>
      </c>
      <c r="B743" t="s">
        <v>76</v>
      </c>
      <c r="C743" t="s">
        <v>83</v>
      </c>
      <c r="D743">
        <v>22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2</v>
      </c>
      <c r="Z743">
        <v>0.52467441558837891</v>
      </c>
      <c r="AA743">
        <v>0</v>
      </c>
    </row>
    <row r="744" spans="1:27" x14ac:dyDescent="0.25">
      <c r="A744" t="s">
        <v>22</v>
      </c>
      <c r="B744" t="s">
        <v>76</v>
      </c>
      <c r="C744" t="s">
        <v>83</v>
      </c>
      <c r="D744">
        <v>23</v>
      </c>
      <c r="E744">
        <v>0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2</v>
      </c>
      <c r="Z744">
        <v>0.52467441558837891</v>
      </c>
      <c r="AA744">
        <v>0</v>
      </c>
    </row>
    <row r="745" spans="1:27" x14ac:dyDescent="0.25">
      <c r="A745" t="s">
        <v>22</v>
      </c>
      <c r="B745" t="s">
        <v>76</v>
      </c>
      <c r="C745" t="s">
        <v>83</v>
      </c>
      <c r="D745">
        <v>24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2</v>
      </c>
      <c r="Z745">
        <v>0.52467441558837891</v>
      </c>
      <c r="AA745">
        <v>0</v>
      </c>
    </row>
    <row r="746" spans="1:27" x14ac:dyDescent="0.25">
      <c r="A746" t="s">
        <v>22</v>
      </c>
      <c r="B746" t="s">
        <v>76</v>
      </c>
      <c r="C746" t="s">
        <v>84</v>
      </c>
      <c r="D746">
        <v>1</v>
      </c>
      <c r="E746">
        <v>0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2</v>
      </c>
      <c r="Z746">
        <v>0.52467441558837891</v>
      </c>
      <c r="AA746">
        <v>0</v>
      </c>
    </row>
    <row r="747" spans="1:27" x14ac:dyDescent="0.25">
      <c r="A747" t="s">
        <v>22</v>
      </c>
      <c r="B747" t="s">
        <v>76</v>
      </c>
      <c r="C747" t="s">
        <v>84</v>
      </c>
      <c r="D747">
        <v>2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2</v>
      </c>
      <c r="Z747">
        <v>0.52467441558837891</v>
      </c>
      <c r="AA747">
        <v>0</v>
      </c>
    </row>
    <row r="748" spans="1:27" x14ac:dyDescent="0.25">
      <c r="A748" t="s">
        <v>22</v>
      </c>
      <c r="B748" t="s">
        <v>76</v>
      </c>
      <c r="C748" t="s">
        <v>84</v>
      </c>
      <c r="D748">
        <v>3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2</v>
      </c>
      <c r="Z748">
        <v>0.52467441558837891</v>
      </c>
      <c r="AA748">
        <v>0</v>
      </c>
    </row>
    <row r="749" spans="1:27" x14ac:dyDescent="0.25">
      <c r="A749" t="s">
        <v>22</v>
      </c>
      <c r="B749" t="s">
        <v>76</v>
      </c>
      <c r="C749" t="s">
        <v>84</v>
      </c>
      <c r="D749">
        <v>4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2</v>
      </c>
      <c r="Z749">
        <v>0.52467441558837891</v>
      </c>
      <c r="AA749">
        <v>0</v>
      </c>
    </row>
    <row r="750" spans="1:27" x14ac:dyDescent="0.25">
      <c r="A750" t="s">
        <v>22</v>
      </c>
      <c r="B750" t="s">
        <v>76</v>
      </c>
      <c r="C750" t="s">
        <v>84</v>
      </c>
      <c r="D750">
        <v>5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2</v>
      </c>
      <c r="Z750">
        <v>0.52467441558837891</v>
      </c>
      <c r="AA750">
        <v>0</v>
      </c>
    </row>
    <row r="751" spans="1:27" x14ac:dyDescent="0.25">
      <c r="A751" t="s">
        <v>22</v>
      </c>
      <c r="B751" t="s">
        <v>76</v>
      </c>
      <c r="C751" t="s">
        <v>84</v>
      </c>
      <c r="D751">
        <v>6</v>
      </c>
      <c r="E751">
        <v>0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2</v>
      </c>
      <c r="Z751">
        <v>0.52467441558837891</v>
      </c>
      <c r="AA751">
        <v>0</v>
      </c>
    </row>
    <row r="752" spans="1:27" x14ac:dyDescent="0.25">
      <c r="A752" t="s">
        <v>22</v>
      </c>
      <c r="B752" t="s">
        <v>76</v>
      </c>
      <c r="C752" t="s">
        <v>84</v>
      </c>
      <c r="D752">
        <v>7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2</v>
      </c>
      <c r="Z752">
        <v>0.52467441558837891</v>
      </c>
      <c r="AA752">
        <v>0</v>
      </c>
    </row>
    <row r="753" spans="1:27" x14ac:dyDescent="0.25">
      <c r="A753" t="s">
        <v>22</v>
      </c>
      <c r="B753" t="s">
        <v>76</v>
      </c>
      <c r="C753" t="s">
        <v>84</v>
      </c>
      <c r="D753">
        <v>8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2</v>
      </c>
      <c r="Z753">
        <v>0.52467441558837891</v>
      </c>
      <c r="AA753">
        <v>0</v>
      </c>
    </row>
    <row r="754" spans="1:27" x14ac:dyDescent="0.25">
      <c r="A754" t="s">
        <v>22</v>
      </c>
      <c r="B754" t="s">
        <v>76</v>
      </c>
      <c r="C754" t="s">
        <v>84</v>
      </c>
      <c r="D754">
        <v>9</v>
      </c>
      <c r="E754">
        <v>0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2</v>
      </c>
      <c r="Z754">
        <v>0.52467441558837891</v>
      </c>
      <c r="AA754">
        <v>0</v>
      </c>
    </row>
    <row r="755" spans="1:27" x14ac:dyDescent="0.25">
      <c r="A755" t="s">
        <v>22</v>
      </c>
      <c r="B755" t="s">
        <v>76</v>
      </c>
      <c r="C755" t="s">
        <v>84</v>
      </c>
      <c r="D755">
        <v>10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2</v>
      </c>
      <c r="Z755">
        <v>0.52467441558837891</v>
      </c>
      <c r="AA755">
        <v>0</v>
      </c>
    </row>
    <row r="756" spans="1:27" x14ac:dyDescent="0.25">
      <c r="A756" t="s">
        <v>22</v>
      </c>
      <c r="B756" t="s">
        <v>76</v>
      </c>
      <c r="C756" t="s">
        <v>84</v>
      </c>
      <c r="D756">
        <v>11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2</v>
      </c>
      <c r="Z756">
        <v>0.52467441558837891</v>
      </c>
      <c r="AA756">
        <v>0</v>
      </c>
    </row>
    <row r="757" spans="1:27" x14ac:dyDescent="0.25">
      <c r="A757" t="s">
        <v>22</v>
      </c>
      <c r="B757" t="s">
        <v>76</v>
      </c>
      <c r="C757" t="s">
        <v>84</v>
      </c>
      <c r="D757">
        <v>12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2</v>
      </c>
      <c r="Z757">
        <v>0.52467441558837891</v>
      </c>
      <c r="AA757">
        <v>0</v>
      </c>
    </row>
    <row r="758" spans="1:27" x14ac:dyDescent="0.25">
      <c r="A758" t="s">
        <v>22</v>
      </c>
      <c r="B758" t="s">
        <v>76</v>
      </c>
      <c r="C758" t="s">
        <v>84</v>
      </c>
      <c r="D758">
        <v>13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2</v>
      </c>
      <c r="Z758">
        <v>0.52467441558837891</v>
      </c>
      <c r="AA758">
        <v>0</v>
      </c>
    </row>
    <row r="759" spans="1:27" x14ac:dyDescent="0.25">
      <c r="A759" t="s">
        <v>22</v>
      </c>
      <c r="B759" t="s">
        <v>76</v>
      </c>
      <c r="C759" t="s">
        <v>84</v>
      </c>
      <c r="D759">
        <v>14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2</v>
      </c>
      <c r="Z759">
        <v>0.52467441558837891</v>
      </c>
      <c r="AA759">
        <v>0</v>
      </c>
    </row>
    <row r="760" spans="1:27" x14ac:dyDescent="0.25">
      <c r="A760" t="s">
        <v>22</v>
      </c>
      <c r="B760" t="s">
        <v>76</v>
      </c>
      <c r="C760" t="s">
        <v>84</v>
      </c>
      <c r="D760">
        <v>15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2</v>
      </c>
      <c r="Z760">
        <v>0.52467441558837891</v>
      </c>
      <c r="AA760">
        <v>0</v>
      </c>
    </row>
    <row r="761" spans="1:27" x14ac:dyDescent="0.25">
      <c r="A761" t="s">
        <v>22</v>
      </c>
      <c r="B761" t="s">
        <v>76</v>
      </c>
      <c r="C761" t="s">
        <v>84</v>
      </c>
      <c r="D761">
        <v>16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2</v>
      </c>
      <c r="Z761">
        <v>0.52467441558837891</v>
      </c>
      <c r="AA761">
        <v>0</v>
      </c>
    </row>
    <row r="762" spans="1:27" x14ac:dyDescent="0.25">
      <c r="A762" t="s">
        <v>22</v>
      </c>
      <c r="B762" t="s">
        <v>76</v>
      </c>
      <c r="C762" t="s">
        <v>84</v>
      </c>
      <c r="D762">
        <v>17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2</v>
      </c>
      <c r="Z762">
        <v>0.52467441558837891</v>
      </c>
      <c r="AA762">
        <v>0</v>
      </c>
    </row>
    <row r="763" spans="1:27" x14ac:dyDescent="0.25">
      <c r="A763" t="s">
        <v>22</v>
      </c>
      <c r="B763" t="s">
        <v>76</v>
      </c>
      <c r="C763" t="s">
        <v>84</v>
      </c>
      <c r="D763">
        <v>18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2</v>
      </c>
      <c r="Z763">
        <v>0.52467441558837891</v>
      </c>
      <c r="AA763">
        <v>0</v>
      </c>
    </row>
    <row r="764" spans="1:27" x14ac:dyDescent="0.25">
      <c r="A764" t="s">
        <v>22</v>
      </c>
      <c r="B764" t="s">
        <v>76</v>
      </c>
      <c r="C764" t="s">
        <v>84</v>
      </c>
      <c r="D764">
        <v>19</v>
      </c>
      <c r="E764">
        <v>0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2</v>
      </c>
      <c r="Z764">
        <v>0.52467441558837891</v>
      </c>
      <c r="AA764">
        <v>0</v>
      </c>
    </row>
    <row r="765" spans="1:27" x14ac:dyDescent="0.25">
      <c r="A765" t="s">
        <v>22</v>
      </c>
      <c r="B765" t="s">
        <v>76</v>
      </c>
      <c r="C765" t="s">
        <v>84</v>
      </c>
      <c r="D765">
        <v>20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2</v>
      </c>
      <c r="Z765">
        <v>0.52467441558837891</v>
      </c>
      <c r="AA765">
        <v>0</v>
      </c>
    </row>
    <row r="766" spans="1:27" x14ac:dyDescent="0.25">
      <c r="A766" t="s">
        <v>22</v>
      </c>
      <c r="B766" t="s">
        <v>76</v>
      </c>
      <c r="C766" t="s">
        <v>84</v>
      </c>
      <c r="D766">
        <v>21</v>
      </c>
      <c r="E766">
        <v>0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2</v>
      </c>
      <c r="Z766">
        <v>0.52467441558837891</v>
      </c>
      <c r="AA766">
        <v>0</v>
      </c>
    </row>
    <row r="767" spans="1:27" x14ac:dyDescent="0.25">
      <c r="A767" t="s">
        <v>22</v>
      </c>
      <c r="B767" t="s">
        <v>76</v>
      </c>
      <c r="C767" t="s">
        <v>84</v>
      </c>
      <c r="D767">
        <v>22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2</v>
      </c>
      <c r="Z767">
        <v>0.52467441558837891</v>
      </c>
      <c r="AA767">
        <v>0</v>
      </c>
    </row>
    <row r="768" spans="1:27" x14ac:dyDescent="0.25">
      <c r="A768" t="s">
        <v>22</v>
      </c>
      <c r="B768" t="s">
        <v>76</v>
      </c>
      <c r="C768" t="s">
        <v>84</v>
      </c>
      <c r="D768">
        <v>23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2</v>
      </c>
      <c r="Z768">
        <v>0.52467441558837891</v>
      </c>
      <c r="AA768">
        <v>0</v>
      </c>
    </row>
    <row r="769" spans="1:27" x14ac:dyDescent="0.25">
      <c r="A769" t="s">
        <v>22</v>
      </c>
      <c r="B769" t="s">
        <v>76</v>
      </c>
      <c r="C769" t="s">
        <v>84</v>
      </c>
      <c r="D769">
        <v>24</v>
      </c>
      <c r="E769">
        <v>0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2</v>
      </c>
      <c r="Z769">
        <v>0.52467441558837891</v>
      </c>
      <c r="AA769">
        <v>0</v>
      </c>
    </row>
    <row r="770" spans="1:27" x14ac:dyDescent="0.25">
      <c r="A770" t="s">
        <v>22</v>
      </c>
      <c r="B770" t="s">
        <v>76</v>
      </c>
      <c r="C770" t="s">
        <v>32</v>
      </c>
      <c r="D770">
        <v>1</v>
      </c>
      <c r="E770">
        <v>0</v>
      </c>
      <c r="F770">
        <v>0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2</v>
      </c>
      <c r="Z770">
        <v>0.52467441558837891</v>
      </c>
      <c r="AA770">
        <v>0</v>
      </c>
    </row>
    <row r="771" spans="1:27" x14ac:dyDescent="0.25">
      <c r="A771" t="s">
        <v>22</v>
      </c>
      <c r="B771" t="s">
        <v>76</v>
      </c>
      <c r="C771" t="s">
        <v>32</v>
      </c>
      <c r="D771">
        <v>2</v>
      </c>
      <c r="E771">
        <v>0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2</v>
      </c>
      <c r="Z771">
        <v>0.52467441558837891</v>
      </c>
      <c r="AA771">
        <v>0</v>
      </c>
    </row>
    <row r="772" spans="1:27" x14ac:dyDescent="0.25">
      <c r="A772" t="s">
        <v>22</v>
      </c>
      <c r="B772" t="s">
        <v>76</v>
      </c>
      <c r="C772" t="s">
        <v>32</v>
      </c>
      <c r="D772">
        <v>3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2</v>
      </c>
      <c r="Z772">
        <v>0.52467441558837891</v>
      </c>
      <c r="AA772">
        <v>0</v>
      </c>
    </row>
    <row r="773" spans="1:27" x14ac:dyDescent="0.25">
      <c r="A773" t="s">
        <v>22</v>
      </c>
      <c r="B773" t="s">
        <v>76</v>
      </c>
      <c r="C773" t="s">
        <v>32</v>
      </c>
      <c r="D773">
        <v>4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2</v>
      </c>
      <c r="Z773">
        <v>0.52467441558837891</v>
      </c>
      <c r="AA773">
        <v>0</v>
      </c>
    </row>
    <row r="774" spans="1:27" x14ac:dyDescent="0.25">
      <c r="A774" t="s">
        <v>22</v>
      </c>
      <c r="B774" t="s">
        <v>76</v>
      </c>
      <c r="C774" t="s">
        <v>32</v>
      </c>
      <c r="D774">
        <v>5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2</v>
      </c>
      <c r="Z774">
        <v>0.52467441558837891</v>
      </c>
      <c r="AA774">
        <v>0</v>
      </c>
    </row>
    <row r="775" spans="1:27" x14ac:dyDescent="0.25">
      <c r="A775" t="s">
        <v>22</v>
      </c>
      <c r="B775" t="s">
        <v>76</v>
      </c>
      <c r="C775" t="s">
        <v>32</v>
      </c>
      <c r="D775">
        <v>6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2</v>
      </c>
      <c r="Z775">
        <v>0.52467441558837891</v>
      </c>
      <c r="AA775">
        <v>0</v>
      </c>
    </row>
    <row r="776" spans="1:27" x14ac:dyDescent="0.25">
      <c r="A776" t="s">
        <v>22</v>
      </c>
      <c r="B776" t="s">
        <v>76</v>
      </c>
      <c r="C776" t="s">
        <v>32</v>
      </c>
      <c r="D776">
        <v>7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2</v>
      </c>
      <c r="Z776">
        <v>0.52467441558837891</v>
      </c>
      <c r="AA776">
        <v>0</v>
      </c>
    </row>
    <row r="777" spans="1:27" x14ac:dyDescent="0.25">
      <c r="A777" t="s">
        <v>22</v>
      </c>
      <c r="B777" t="s">
        <v>76</v>
      </c>
      <c r="C777" t="s">
        <v>32</v>
      </c>
      <c r="D777">
        <v>8</v>
      </c>
      <c r="E777">
        <v>0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2</v>
      </c>
      <c r="Z777">
        <v>0.52467441558837891</v>
      </c>
      <c r="AA777">
        <v>0</v>
      </c>
    </row>
    <row r="778" spans="1:27" x14ac:dyDescent="0.25">
      <c r="A778" t="s">
        <v>22</v>
      </c>
      <c r="B778" t="s">
        <v>76</v>
      </c>
      <c r="C778" t="s">
        <v>32</v>
      </c>
      <c r="D778">
        <v>9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2</v>
      </c>
      <c r="Z778">
        <v>0.52467441558837891</v>
      </c>
      <c r="AA778">
        <v>0</v>
      </c>
    </row>
    <row r="779" spans="1:27" x14ac:dyDescent="0.25">
      <c r="A779" t="s">
        <v>22</v>
      </c>
      <c r="B779" t="s">
        <v>76</v>
      </c>
      <c r="C779" t="s">
        <v>32</v>
      </c>
      <c r="D779">
        <v>10</v>
      </c>
      <c r="E779">
        <v>0</v>
      </c>
      <c r="F779">
        <v>0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2</v>
      </c>
      <c r="Z779">
        <v>0.52467441558837891</v>
      </c>
      <c r="AA779">
        <v>0</v>
      </c>
    </row>
    <row r="780" spans="1:27" x14ac:dyDescent="0.25">
      <c r="A780" t="s">
        <v>22</v>
      </c>
      <c r="B780" t="s">
        <v>76</v>
      </c>
      <c r="C780" t="s">
        <v>32</v>
      </c>
      <c r="D780">
        <v>11</v>
      </c>
      <c r="E780">
        <v>0</v>
      </c>
      <c r="F780">
        <v>0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2</v>
      </c>
      <c r="Z780">
        <v>0.52467441558837891</v>
      </c>
      <c r="AA780">
        <v>0</v>
      </c>
    </row>
    <row r="781" spans="1:27" x14ac:dyDescent="0.25">
      <c r="A781" t="s">
        <v>22</v>
      </c>
      <c r="B781" t="s">
        <v>76</v>
      </c>
      <c r="C781" t="s">
        <v>32</v>
      </c>
      <c r="D781">
        <v>12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2</v>
      </c>
      <c r="Z781">
        <v>0.52467441558837891</v>
      </c>
      <c r="AA781">
        <v>0</v>
      </c>
    </row>
    <row r="782" spans="1:27" x14ac:dyDescent="0.25">
      <c r="A782" t="s">
        <v>22</v>
      </c>
      <c r="B782" t="s">
        <v>76</v>
      </c>
      <c r="C782" t="s">
        <v>32</v>
      </c>
      <c r="D782">
        <v>13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2</v>
      </c>
      <c r="Z782">
        <v>0.52467441558837891</v>
      </c>
      <c r="AA782">
        <v>0</v>
      </c>
    </row>
    <row r="783" spans="1:27" x14ac:dyDescent="0.25">
      <c r="A783" t="s">
        <v>22</v>
      </c>
      <c r="B783" t="s">
        <v>76</v>
      </c>
      <c r="C783" t="s">
        <v>32</v>
      </c>
      <c r="D783">
        <v>14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2</v>
      </c>
      <c r="Z783">
        <v>0.52467441558837891</v>
      </c>
      <c r="AA783">
        <v>0</v>
      </c>
    </row>
    <row r="784" spans="1:27" x14ac:dyDescent="0.25">
      <c r="A784" t="s">
        <v>22</v>
      </c>
      <c r="B784" t="s">
        <v>76</v>
      </c>
      <c r="C784" t="s">
        <v>32</v>
      </c>
      <c r="D784">
        <v>15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2</v>
      </c>
      <c r="Z784">
        <v>0.52467441558837891</v>
      </c>
      <c r="AA784">
        <v>0</v>
      </c>
    </row>
    <row r="785" spans="1:27" x14ac:dyDescent="0.25">
      <c r="A785" t="s">
        <v>22</v>
      </c>
      <c r="B785" t="s">
        <v>76</v>
      </c>
      <c r="C785" t="s">
        <v>32</v>
      </c>
      <c r="D785">
        <v>16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2</v>
      </c>
      <c r="Z785">
        <v>0.52467441558837891</v>
      </c>
      <c r="AA785">
        <v>0</v>
      </c>
    </row>
    <row r="786" spans="1:27" x14ac:dyDescent="0.25">
      <c r="A786" t="s">
        <v>22</v>
      </c>
      <c r="B786" t="s">
        <v>76</v>
      </c>
      <c r="C786" t="s">
        <v>32</v>
      </c>
      <c r="D786">
        <v>17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2</v>
      </c>
      <c r="Z786">
        <v>0.52467441558837891</v>
      </c>
      <c r="AA786">
        <v>0</v>
      </c>
    </row>
    <row r="787" spans="1:27" x14ac:dyDescent="0.25">
      <c r="A787" t="s">
        <v>22</v>
      </c>
      <c r="B787" t="s">
        <v>76</v>
      </c>
      <c r="C787" t="s">
        <v>32</v>
      </c>
      <c r="D787">
        <v>18</v>
      </c>
      <c r="E787">
        <v>0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2</v>
      </c>
      <c r="Z787">
        <v>0.52467441558837891</v>
      </c>
      <c r="AA787">
        <v>0</v>
      </c>
    </row>
    <row r="788" spans="1:27" x14ac:dyDescent="0.25">
      <c r="A788" t="s">
        <v>22</v>
      </c>
      <c r="B788" t="s">
        <v>76</v>
      </c>
      <c r="C788" t="s">
        <v>32</v>
      </c>
      <c r="D788">
        <v>19</v>
      </c>
      <c r="E788">
        <v>0</v>
      </c>
      <c r="F788">
        <v>0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2</v>
      </c>
      <c r="Z788">
        <v>0.52467441558837891</v>
      </c>
      <c r="AA788">
        <v>0</v>
      </c>
    </row>
    <row r="789" spans="1:27" x14ac:dyDescent="0.25">
      <c r="A789" t="s">
        <v>22</v>
      </c>
      <c r="B789" t="s">
        <v>76</v>
      </c>
      <c r="C789" t="s">
        <v>32</v>
      </c>
      <c r="D789">
        <v>20</v>
      </c>
      <c r="E789">
        <v>0</v>
      </c>
      <c r="F789">
        <v>0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2</v>
      </c>
      <c r="Z789">
        <v>0.52467441558837891</v>
      </c>
      <c r="AA789">
        <v>0</v>
      </c>
    </row>
    <row r="790" spans="1:27" x14ac:dyDescent="0.25">
      <c r="A790" t="s">
        <v>22</v>
      </c>
      <c r="B790" t="s">
        <v>76</v>
      </c>
      <c r="C790" t="s">
        <v>32</v>
      </c>
      <c r="D790">
        <v>21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2</v>
      </c>
      <c r="Z790">
        <v>0.52467441558837891</v>
      </c>
      <c r="AA790">
        <v>0</v>
      </c>
    </row>
    <row r="791" spans="1:27" x14ac:dyDescent="0.25">
      <c r="A791" t="s">
        <v>22</v>
      </c>
      <c r="B791" t="s">
        <v>76</v>
      </c>
      <c r="C791" t="s">
        <v>32</v>
      </c>
      <c r="D791">
        <v>22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2</v>
      </c>
      <c r="Z791">
        <v>0.52467441558837891</v>
      </c>
      <c r="AA791">
        <v>0</v>
      </c>
    </row>
    <row r="792" spans="1:27" x14ac:dyDescent="0.25">
      <c r="A792" t="s">
        <v>22</v>
      </c>
      <c r="B792" t="s">
        <v>76</v>
      </c>
      <c r="C792" t="s">
        <v>32</v>
      </c>
      <c r="D792">
        <v>23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2</v>
      </c>
      <c r="Z792">
        <v>0.52467441558837891</v>
      </c>
      <c r="AA792">
        <v>0</v>
      </c>
    </row>
    <row r="793" spans="1:27" x14ac:dyDescent="0.25">
      <c r="A793" t="s">
        <v>22</v>
      </c>
      <c r="B793" t="s">
        <v>76</v>
      </c>
      <c r="C793" t="s">
        <v>32</v>
      </c>
      <c r="D793">
        <v>24</v>
      </c>
      <c r="E793">
        <v>0</v>
      </c>
      <c r="F793">
        <v>0</v>
      </c>
      <c r="G793">
        <v>0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2</v>
      </c>
      <c r="Z793">
        <v>0.52467441558837891</v>
      </c>
      <c r="AA793">
        <v>0</v>
      </c>
    </row>
    <row r="794" spans="1:27" x14ac:dyDescent="0.25">
      <c r="A794" t="s">
        <v>22</v>
      </c>
      <c r="B794" t="s">
        <v>77</v>
      </c>
      <c r="C794" t="s">
        <v>85</v>
      </c>
      <c r="D794">
        <v>1</v>
      </c>
      <c r="E794">
        <v>0</v>
      </c>
      <c r="F794">
        <v>0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24</v>
      </c>
      <c r="Z794">
        <v>0.25910589098930359</v>
      </c>
      <c r="AA794">
        <v>0</v>
      </c>
    </row>
    <row r="795" spans="1:27" x14ac:dyDescent="0.25">
      <c r="A795" t="s">
        <v>22</v>
      </c>
      <c r="B795" t="s">
        <v>77</v>
      </c>
      <c r="C795" t="s">
        <v>85</v>
      </c>
      <c r="D795">
        <v>2</v>
      </c>
      <c r="E795">
        <v>0</v>
      </c>
      <c r="F795">
        <v>0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24</v>
      </c>
      <c r="Z795">
        <v>0.25910589098930359</v>
      </c>
      <c r="AA795">
        <v>0</v>
      </c>
    </row>
    <row r="796" spans="1:27" x14ac:dyDescent="0.25">
      <c r="A796" t="s">
        <v>22</v>
      </c>
      <c r="B796" t="s">
        <v>77</v>
      </c>
      <c r="C796" t="s">
        <v>85</v>
      </c>
      <c r="D796">
        <v>3</v>
      </c>
      <c r="E796">
        <v>0</v>
      </c>
      <c r="F796">
        <v>0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24</v>
      </c>
      <c r="Z796">
        <v>0.25910589098930359</v>
      </c>
      <c r="AA796">
        <v>0</v>
      </c>
    </row>
    <row r="797" spans="1:27" x14ac:dyDescent="0.25">
      <c r="A797" t="s">
        <v>22</v>
      </c>
      <c r="B797" t="s">
        <v>77</v>
      </c>
      <c r="C797" t="s">
        <v>85</v>
      </c>
      <c r="D797">
        <v>4</v>
      </c>
      <c r="E797">
        <v>0</v>
      </c>
      <c r="F797">
        <v>0</v>
      </c>
      <c r="G797">
        <v>0</v>
      </c>
      <c r="H797">
        <v>0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24</v>
      </c>
      <c r="Z797">
        <v>0.25910589098930359</v>
      </c>
      <c r="AA797">
        <v>0</v>
      </c>
    </row>
    <row r="798" spans="1:27" x14ac:dyDescent="0.25">
      <c r="A798" t="s">
        <v>22</v>
      </c>
      <c r="B798" t="s">
        <v>77</v>
      </c>
      <c r="C798" t="s">
        <v>85</v>
      </c>
      <c r="D798">
        <v>5</v>
      </c>
      <c r="E798">
        <v>0</v>
      </c>
      <c r="F798">
        <v>0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24</v>
      </c>
      <c r="Z798">
        <v>0.25910589098930359</v>
      </c>
      <c r="AA798">
        <v>0</v>
      </c>
    </row>
    <row r="799" spans="1:27" x14ac:dyDescent="0.25">
      <c r="A799" t="s">
        <v>22</v>
      </c>
      <c r="B799" t="s">
        <v>77</v>
      </c>
      <c r="C799" t="s">
        <v>85</v>
      </c>
      <c r="D799">
        <v>6</v>
      </c>
      <c r="E799">
        <v>0</v>
      </c>
      <c r="F799">
        <v>0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24</v>
      </c>
      <c r="Z799">
        <v>0.25910589098930359</v>
      </c>
      <c r="AA799">
        <v>0</v>
      </c>
    </row>
    <row r="800" spans="1:27" x14ac:dyDescent="0.25">
      <c r="A800" t="s">
        <v>22</v>
      </c>
      <c r="B800" t="s">
        <v>77</v>
      </c>
      <c r="C800" t="s">
        <v>85</v>
      </c>
      <c r="D800">
        <v>7</v>
      </c>
      <c r="E800">
        <v>0</v>
      </c>
      <c r="F800">
        <v>0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24</v>
      </c>
      <c r="Z800">
        <v>0.25910589098930359</v>
      </c>
      <c r="AA800">
        <v>0</v>
      </c>
    </row>
    <row r="801" spans="1:27" x14ac:dyDescent="0.25">
      <c r="A801" t="s">
        <v>22</v>
      </c>
      <c r="B801" t="s">
        <v>77</v>
      </c>
      <c r="C801" t="s">
        <v>85</v>
      </c>
      <c r="D801">
        <v>8</v>
      </c>
      <c r="E801">
        <v>0</v>
      </c>
      <c r="F801">
        <v>0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24</v>
      </c>
      <c r="Z801">
        <v>0.25910589098930359</v>
      </c>
      <c r="AA801">
        <v>0</v>
      </c>
    </row>
    <row r="802" spans="1:27" x14ac:dyDescent="0.25">
      <c r="A802" t="s">
        <v>22</v>
      </c>
      <c r="B802" t="s">
        <v>77</v>
      </c>
      <c r="C802" t="s">
        <v>85</v>
      </c>
      <c r="D802">
        <v>9</v>
      </c>
      <c r="E802">
        <v>0</v>
      </c>
      <c r="F802">
        <v>0</v>
      </c>
      <c r="G802">
        <v>0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24</v>
      </c>
      <c r="Z802">
        <v>0.25910589098930359</v>
      </c>
      <c r="AA802">
        <v>0</v>
      </c>
    </row>
    <row r="803" spans="1:27" x14ac:dyDescent="0.25">
      <c r="A803" t="s">
        <v>22</v>
      </c>
      <c r="B803" t="s">
        <v>77</v>
      </c>
      <c r="C803" t="s">
        <v>85</v>
      </c>
      <c r="D803">
        <v>10</v>
      </c>
      <c r="E803">
        <v>0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24</v>
      </c>
      <c r="Z803">
        <v>0.25910589098930359</v>
      </c>
      <c r="AA803">
        <v>0</v>
      </c>
    </row>
    <row r="804" spans="1:27" x14ac:dyDescent="0.25">
      <c r="A804" t="s">
        <v>22</v>
      </c>
      <c r="B804" t="s">
        <v>77</v>
      </c>
      <c r="C804" t="s">
        <v>85</v>
      </c>
      <c r="D804">
        <v>11</v>
      </c>
      <c r="E804">
        <v>0</v>
      </c>
      <c r="F804">
        <v>0</v>
      </c>
      <c r="G804">
        <v>0</v>
      </c>
      <c r="H804">
        <v>0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24</v>
      </c>
      <c r="Z804">
        <v>0.25910589098930359</v>
      </c>
      <c r="AA804">
        <v>0</v>
      </c>
    </row>
    <row r="805" spans="1:27" x14ac:dyDescent="0.25">
      <c r="A805" t="s">
        <v>22</v>
      </c>
      <c r="B805" t="s">
        <v>77</v>
      </c>
      <c r="C805" t="s">
        <v>85</v>
      </c>
      <c r="D805">
        <v>12</v>
      </c>
      <c r="E805">
        <v>0</v>
      </c>
      <c r="F805">
        <v>0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24</v>
      </c>
      <c r="Z805">
        <v>0.25910589098930359</v>
      </c>
      <c r="AA805">
        <v>0</v>
      </c>
    </row>
    <row r="806" spans="1:27" x14ac:dyDescent="0.25">
      <c r="A806" t="s">
        <v>22</v>
      </c>
      <c r="B806" t="s">
        <v>77</v>
      </c>
      <c r="C806" t="s">
        <v>85</v>
      </c>
      <c r="D806">
        <v>13</v>
      </c>
      <c r="E806">
        <v>0</v>
      </c>
      <c r="F806">
        <v>0</v>
      </c>
      <c r="G806">
        <v>0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24</v>
      </c>
      <c r="Z806">
        <v>0.25910589098930359</v>
      </c>
      <c r="AA806">
        <v>0</v>
      </c>
    </row>
    <row r="807" spans="1:27" x14ac:dyDescent="0.25">
      <c r="A807" t="s">
        <v>22</v>
      </c>
      <c r="B807" t="s">
        <v>77</v>
      </c>
      <c r="C807" t="s">
        <v>85</v>
      </c>
      <c r="D807">
        <v>14</v>
      </c>
      <c r="E807">
        <v>0</v>
      </c>
      <c r="F807">
        <v>0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24</v>
      </c>
      <c r="Z807">
        <v>0.25910589098930359</v>
      </c>
      <c r="AA807">
        <v>0</v>
      </c>
    </row>
    <row r="808" spans="1:27" x14ac:dyDescent="0.25">
      <c r="A808" t="s">
        <v>22</v>
      </c>
      <c r="B808" t="s">
        <v>77</v>
      </c>
      <c r="C808" t="s">
        <v>85</v>
      </c>
      <c r="D808">
        <v>15</v>
      </c>
      <c r="E808">
        <v>0</v>
      </c>
      <c r="F808">
        <v>0</v>
      </c>
      <c r="G808">
        <v>0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24</v>
      </c>
      <c r="Z808">
        <v>0.25910589098930359</v>
      </c>
      <c r="AA808">
        <v>0</v>
      </c>
    </row>
    <row r="809" spans="1:27" x14ac:dyDescent="0.25">
      <c r="A809" t="s">
        <v>22</v>
      </c>
      <c r="B809" t="s">
        <v>77</v>
      </c>
      <c r="C809" t="s">
        <v>85</v>
      </c>
      <c r="D809">
        <v>16</v>
      </c>
      <c r="E809">
        <v>0</v>
      </c>
      <c r="F809">
        <v>0</v>
      </c>
      <c r="G809">
        <v>0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0</v>
      </c>
      <c r="X809">
        <v>0</v>
      </c>
      <c r="Y809">
        <v>24</v>
      </c>
      <c r="Z809">
        <v>0.25910589098930359</v>
      </c>
      <c r="AA809">
        <v>0</v>
      </c>
    </row>
    <row r="810" spans="1:27" x14ac:dyDescent="0.25">
      <c r="A810" t="s">
        <v>22</v>
      </c>
      <c r="B810" t="s">
        <v>77</v>
      </c>
      <c r="C810" t="s">
        <v>85</v>
      </c>
      <c r="D810">
        <v>17</v>
      </c>
      <c r="E810">
        <v>0</v>
      </c>
      <c r="F810">
        <v>0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24</v>
      </c>
      <c r="Z810">
        <v>0.25910589098930359</v>
      </c>
      <c r="AA810">
        <v>0</v>
      </c>
    </row>
    <row r="811" spans="1:27" x14ac:dyDescent="0.25">
      <c r="A811" t="s">
        <v>22</v>
      </c>
      <c r="B811" t="s">
        <v>77</v>
      </c>
      <c r="C811" t="s">
        <v>85</v>
      </c>
      <c r="D811">
        <v>18</v>
      </c>
      <c r="E811">
        <v>0</v>
      </c>
      <c r="F811">
        <v>0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24</v>
      </c>
      <c r="Z811">
        <v>0.25910589098930359</v>
      </c>
      <c r="AA811">
        <v>0</v>
      </c>
    </row>
    <row r="812" spans="1:27" x14ac:dyDescent="0.25">
      <c r="A812" t="s">
        <v>22</v>
      </c>
      <c r="B812" t="s">
        <v>77</v>
      </c>
      <c r="C812" t="s">
        <v>85</v>
      </c>
      <c r="D812">
        <v>19</v>
      </c>
      <c r="E812">
        <v>0</v>
      </c>
      <c r="F812">
        <v>0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24</v>
      </c>
      <c r="Z812">
        <v>0.25910589098930359</v>
      </c>
      <c r="AA812">
        <v>0</v>
      </c>
    </row>
    <row r="813" spans="1:27" x14ac:dyDescent="0.25">
      <c r="A813" t="s">
        <v>22</v>
      </c>
      <c r="B813" t="s">
        <v>77</v>
      </c>
      <c r="C813" t="s">
        <v>85</v>
      </c>
      <c r="D813">
        <v>20</v>
      </c>
      <c r="E813">
        <v>0</v>
      </c>
      <c r="F813">
        <v>0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24</v>
      </c>
      <c r="Z813">
        <v>0.25910589098930359</v>
      </c>
      <c r="AA813">
        <v>0</v>
      </c>
    </row>
    <row r="814" spans="1:27" x14ac:dyDescent="0.25">
      <c r="A814" t="s">
        <v>22</v>
      </c>
      <c r="B814" t="s">
        <v>77</v>
      </c>
      <c r="C814" t="s">
        <v>85</v>
      </c>
      <c r="D814">
        <v>21</v>
      </c>
      <c r="E814">
        <v>0</v>
      </c>
      <c r="F814">
        <v>0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24</v>
      </c>
      <c r="Z814">
        <v>0.25910589098930359</v>
      </c>
      <c r="AA814">
        <v>0</v>
      </c>
    </row>
    <row r="815" spans="1:27" x14ac:dyDescent="0.25">
      <c r="A815" t="s">
        <v>22</v>
      </c>
      <c r="B815" t="s">
        <v>77</v>
      </c>
      <c r="C815" t="s">
        <v>85</v>
      </c>
      <c r="D815">
        <v>22</v>
      </c>
      <c r="E815">
        <v>0</v>
      </c>
      <c r="F815">
        <v>0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24</v>
      </c>
      <c r="Z815">
        <v>0.25910589098930359</v>
      </c>
      <c r="AA815">
        <v>0</v>
      </c>
    </row>
    <row r="816" spans="1:27" x14ac:dyDescent="0.25">
      <c r="A816" t="s">
        <v>22</v>
      </c>
      <c r="B816" t="s">
        <v>77</v>
      </c>
      <c r="C816" t="s">
        <v>85</v>
      </c>
      <c r="D816">
        <v>23</v>
      </c>
      <c r="E816">
        <v>0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24</v>
      </c>
      <c r="Z816">
        <v>0.25910589098930359</v>
      </c>
      <c r="AA816">
        <v>0</v>
      </c>
    </row>
    <row r="817" spans="1:27" x14ac:dyDescent="0.25">
      <c r="A817" t="s">
        <v>22</v>
      </c>
      <c r="B817" t="s">
        <v>77</v>
      </c>
      <c r="C817" t="s">
        <v>85</v>
      </c>
      <c r="D817">
        <v>24</v>
      </c>
      <c r="E817">
        <v>0</v>
      </c>
      <c r="F817">
        <v>0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24</v>
      </c>
      <c r="Z817">
        <v>0.25910589098930359</v>
      </c>
      <c r="AA817">
        <v>0</v>
      </c>
    </row>
    <row r="818" spans="1:27" x14ac:dyDescent="0.25">
      <c r="A818" t="s">
        <v>22</v>
      </c>
      <c r="B818" t="s">
        <v>77</v>
      </c>
      <c r="C818" t="s">
        <v>86</v>
      </c>
      <c r="D818">
        <v>1</v>
      </c>
      <c r="E818">
        <v>0</v>
      </c>
      <c r="F818">
        <v>0</v>
      </c>
      <c r="G818">
        <v>0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24</v>
      </c>
      <c r="Z818">
        <v>0.25910589098930359</v>
      </c>
      <c r="AA818">
        <v>0</v>
      </c>
    </row>
    <row r="819" spans="1:27" x14ac:dyDescent="0.25">
      <c r="A819" t="s">
        <v>22</v>
      </c>
      <c r="B819" t="s">
        <v>77</v>
      </c>
      <c r="C819" t="s">
        <v>86</v>
      </c>
      <c r="D819">
        <v>2</v>
      </c>
      <c r="E819">
        <v>0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24</v>
      </c>
      <c r="Z819">
        <v>0.25910589098930359</v>
      </c>
      <c r="AA819">
        <v>0</v>
      </c>
    </row>
    <row r="820" spans="1:27" x14ac:dyDescent="0.25">
      <c r="A820" t="s">
        <v>22</v>
      </c>
      <c r="B820" t="s">
        <v>77</v>
      </c>
      <c r="C820" t="s">
        <v>86</v>
      </c>
      <c r="D820">
        <v>3</v>
      </c>
      <c r="E820">
        <v>0</v>
      </c>
      <c r="F820">
        <v>0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24</v>
      </c>
      <c r="Z820">
        <v>0.25910589098930359</v>
      </c>
      <c r="AA820">
        <v>0</v>
      </c>
    </row>
    <row r="821" spans="1:27" x14ac:dyDescent="0.25">
      <c r="A821" t="s">
        <v>22</v>
      </c>
      <c r="B821" t="s">
        <v>77</v>
      </c>
      <c r="C821" t="s">
        <v>86</v>
      </c>
      <c r="D821">
        <v>4</v>
      </c>
      <c r="E821">
        <v>0</v>
      </c>
      <c r="F821">
        <v>0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24</v>
      </c>
      <c r="Z821">
        <v>0.25910589098930359</v>
      </c>
      <c r="AA821">
        <v>0</v>
      </c>
    </row>
    <row r="822" spans="1:27" x14ac:dyDescent="0.25">
      <c r="A822" t="s">
        <v>22</v>
      </c>
      <c r="B822" t="s">
        <v>77</v>
      </c>
      <c r="C822" t="s">
        <v>86</v>
      </c>
      <c r="D822">
        <v>5</v>
      </c>
      <c r="E822">
        <v>0</v>
      </c>
      <c r="F822">
        <v>0</v>
      </c>
      <c r="G822">
        <v>0</v>
      </c>
      <c r="H822">
        <v>0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24</v>
      </c>
      <c r="Z822">
        <v>0.25910589098930359</v>
      </c>
      <c r="AA822">
        <v>0</v>
      </c>
    </row>
    <row r="823" spans="1:27" x14ac:dyDescent="0.25">
      <c r="A823" t="s">
        <v>22</v>
      </c>
      <c r="B823" t="s">
        <v>77</v>
      </c>
      <c r="C823" t="s">
        <v>86</v>
      </c>
      <c r="D823">
        <v>6</v>
      </c>
      <c r="E823">
        <v>0</v>
      </c>
      <c r="F823">
        <v>0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24</v>
      </c>
      <c r="Z823">
        <v>0.25910589098930359</v>
      </c>
      <c r="AA823">
        <v>0</v>
      </c>
    </row>
    <row r="824" spans="1:27" x14ac:dyDescent="0.25">
      <c r="A824" t="s">
        <v>22</v>
      </c>
      <c r="B824" t="s">
        <v>77</v>
      </c>
      <c r="C824" t="s">
        <v>86</v>
      </c>
      <c r="D824">
        <v>7</v>
      </c>
      <c r="E824">
        <v>0</v>
      </c>
      <c r="F824">
        <v>0</v>
      </c>
      <c r="G824">
        <v>0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24</v>
      </c>
      <c r="Z824">
        <v>0.25910589098930359</v>
      </c>
      <c r="AA824">
        <v>0</v>
      </c>
    </row>
    <row r="825" spans="1:27" x14ac:dyDescent="0.25">
      <c r="A825" t="s">
        <v>22</v>
      </c>
      <c r="B825" t="s">
        <v>77</v>
      </c>
      <c r="C825" t="s">
        <v>86</v>
      </c>
      <c r="D825">
        <v>8</v>
      </c>
      <c r="E825">
        <v>0</v>
      </c>
      <c r="F825">
        <v>0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24</v>
      </c>
      <c r="Z825">
        <v>0.25910589098930359</v>
      </c>
      <c r="AA825">
        <v>0</v>
      </c>
    </row>
    <row r="826" spans="1:27" x14ac:dyDescent="0.25">
      <c r="A826" t="s">
        <v>22</v>
      </c>
      <c r="B826" t="s">
        <v>77</v>
      </c>
      <c r="C826" t="s">
        <v>86</v>
      </c>
      <c r="D826">
        <v>9</v>
      </c>
      <c r="E826">
        <v>0</v>
      </c>
      <c r="F826">
        <v>0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24</v>
      </c>
      <c r="Z826">
        <v>0.25910589098930359</v>
      </c>
      <c r="AA826">
        <v>0</v>
      </c>
    </row>
    <row r="827" spans="1:27" x14ac:dyDescent="0.25">
      <c r="A827" t="s">
        <v>22</v>
      </c>
      <c r="B827" t="s">
        <v>77</v>
      </c>
      <c r="C827" t="s">
        <v>86</v>
      </c>
      <c r="D827">
        <v>10</v>
      </c>
      <c r="E827">
        <v>0</v>
      </c>
      <c r="F827">
        <v>0</v>
      </c>
      <c r="G827">
        <v>0</v>
      </c>
      <c r="H827">
        <v>0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24</v>
      </c>
      <c r="Z827">
        <v>0.25910589098930359</v>
      </c>
      <c r="AA827">
        <v>0</v>
      </c>
    </row>
    <row r="828" spans="1:27" x14ac:dyDescent="0.25">
      <c r="A828" t="s">
        <v>22</v>
      </c>
      <c r="B828" t="s">
        <v>77</v>
      </c>
      <c r="C828" t="s">
        <v>86</v>
      </c>
      <c r="D828">
        <v>11</v>
      </c>
      <c r="E828">
        <v>0</v>
      </c>
      <c r="F828">
        <v>0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24</v>
      </c>
      <c r="Z828">
        <v>0.25910589098930359</v>
      </c>
      <c r="AA828">
        <v>0</v>
      </c>
    </row>
    <row r="829" spans="1:27" x14ac:dyDescent="0.25">
      <c r="A829" t="s">
        <v>22</v>
      </c>
      <c r="B829" t="s">
        <v>77</v>
      </c>
      <c r="C829" t="s">
        <v>86</v>
      </c>
      <c r="D829">
        <v>12</v>
      </c>
      <c r="E829">
        <v>0</v>
      </c>
      <c r="F829">
        <v>0</v>
      </c>
      <c r="G829">
        <v>0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24</v>
      </c>
      <c r="Z829">
        <v>0.25910589098930359</v>
      </c>
      <c r="AA829">
        <v>0</v>
      </c>
    </row>
    <row r="830" spans="1:27" x14ac:dyDescent="0.25">
      <c r="A830" t="s">
        <v>22</v>
      </c>
      <c r="B830" t="s">
        <v>77</v>
      </c>
      <c r="C830" t="s">
        <v>86</v>
      </c>
      <c r="D830">
        <v>13</v>
      </c>
      <c r="E830">
        <v>0</v>
      </c>
      <c r="F830">
        <v>0</v>
      </c>
      <c r="G830">
        <v>0</v>
      </c>
      <c r="H830">
        <v>0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24</v>
      </c>
      <c r="Z830">
        <v>0.25910589098930359</v>
      </c>
      <c r="AA830">
        <v>0</v>
      </c>
    </row>
    <row r="831" spans="1:27" x14ac:dyDescent="0.25">
      <c r="A831" t="s">
        <v>22</v>
      </c>
      <c r="B831" t="s">
        <v>77</v>
      </c>
      <c r="C831" t="s">
        <v>86</v>
      </c>
      <c r="D831">
        <v>14</v>
      </c>
      <c r="E831">
        <v>0</v>
      </c>
      <c r="F831">
        <v>0</v>
      </c>
      <c r="G831">
        <v>0</v>
      </c>
      <c r="H831">
        <v>0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24</v>
      </c>
      <c r="Z831">
        <v>0.25910589098930359</v>
      </c>
      <c r="AA831">
        <v>0</v>
      </c>
    </row>
    <row r="832" spans="1:27" x14ac:dyDescent="0.25">
      <c r="A832" t="s">
        <v>22</v>
      </c>
      <c r="B832" t="s">
        <v>77</v>
      </c>
      <c r="C832" t="s">
        <v>86</v>
      </c>
      <c r="D832">
        <v>15</v>
      </c>
      <c r="E832">
        <v>0</v>
      </c>
      <c r="F832">
        <v>0</v>
      </c>
      <c r="G832">
        <v>0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24</v>
      </c>
      <c r="Z832">
        <v>0.25910589098930359</v>
      </c>
      <c r="AA832">
        <v>0</v>
      </c>
    </row>
    <row r="833" spans="1:27" x14ac:dyDescent="0.25">
      <c r="A833" t="s">
        <v>22</v>
      </c>
      <c r="B833" t="s">
        <v>77</v>
      </c>
      <c r="C833" t="s">
        <v>86</v>
      </c>
      <c r="D833">
        <v>16</v>
      </c>
      <c r="E833">
        <v>0</v>
      </c>
      <c r="F833">
        <v>0</v>
      </c>
      <c r="G833">
        <v>0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24</v>
      </c>
      <c r="Z833">
        <v>0.25910589098930359</v>
      </c>
      <c r="AA833">
        <v>0</v>
      </c>
    </row>
    <row r="834" spans="1:27" x14ac:dyDescent="0.25">
      <c r="A834" t="s">
        <v>22</v>
      </c>
      <c r="B834" t="s">
        <v>77</v>
      </c>
      <c r="C834" t="s">
        <v>86</v>
      </c>
      <c r="D834">
        <v>17</v>
      </c>
      <c r="E834">
        <v>0</v>
      </c>
      <c r="F834">
        <v>0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24</v>
      </c>
      <c r="Z834">
        <v>0.25910589098930359</v>
      </c>
      <c r="AA834">
        <v>0</v>
      </c>
    </row>
    <row r="835" spans="1:27" x14ac:dyDescent="0.25">
      <c r="A835" t="s">
        <v>22</v>
      </c>
      <c r="B835" t="s">
        <v>77</v>
      </c>
      <c r="C835" t="s">
        <v>86</v>
      </c>
      <c r="D835">
        <v>18</v>
      </c>
      <c r="E835">
        <v>0</v>
      </c>
      <c r="F835">
        <v>0</v>
      </c>
      <c r="G835">
        <v>0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24</v>
      </c>
      <c r="Z835">
        <v>0.25910589098930359</v>
      </c>
      <c r="AA835">
        <v>0</v>
      </c>
    </row>
    <row r="836" spans="1:27" x14ac:dyDescent="0.25">
      <c r="A836" t="s">
        <v>22</v>
      </c>
      <c r="B836" t="s">
        <v>77</v>
      </c>
      <c r="C836" t="s">
        <v>86</v>
      </c>
      <c r="D836">
        <v>19</v>
      </c>
      <c r="E836">
        <v>0</v>
      </c>
      <c r="F836">
        <v>0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24</v>
      </c>
      <c r="Z836">
        <v>0.25910589098930359</v>
      </c>
      <c r="AA836">
        <v>0</v>
      </c>
    </row>
    <row r="837" spans="1:27" x14ac:dyDescent="0.25">
      <c r="A837" t="s">
        <v>22</v>
      </c>
      <c r="B837" t="s">
        <v>77</v>
      </c>
      <c r="C837" t="s">
        <v>86</v>
      </c>
      <c r="D837">
        <v>20</v>
      </c>
      <c r="E837">
        <v>0</v>
      </c>
      <c r="F837">
        <v>0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24</v>
      </c>
      <c r="Z837">
        <v>0.25910589098930359</v>
      </c>
      <c r="AA837">
        <v>0</v>
      </c>
    </row>
    <row r="838" spans="1:27" x14ac:dyDescent="0.25">
      <c r="A838" t="s">
        <v>22</v>
      </c>
      <c r="B838" t="s">
        <v>77</v>
      </c>
      <c r="C838" t="s">
        <v>86</v>
      </c>
      <c r="D838">
        <v>21</v>
      </c>
      <c r="E838">
        <v>0</v>
      </c>
      <c r="F838">
        <v>0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24</v>
      </c>
      <c r="Z838">
        <v>0.25910589098930359</v>
      </c>
      <c r="AA838">
        <v>0</v>
      </c>
    </row>
    <row r="839" spans="1:27" x14ac:dyDescent="0.25">
      <c r="A839" t="s">
        <v>22</v>
      </c>
      <c r="B839" t="s">
        <v>77</v>
      </c>
      <c r="C839" t="s">
        <v>86</v>
      </c>
      <c r="D839">
        <v>22</v>
      </c>
      <c r="E839">
        <v>0</v>
      </c>
      <c r="F839">
        <v>0</v>
      </c>
      <c r="G839">
        <v>0</v>
      </c>
      <c r="H839">
        <v>0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24</v>
      </c>
      <c r="Z839">
        <v>0.25910589098930359</v>
      </c>
      <c r="AA839">
        <v>0</v>
      </c>
    </row>
    <row r="840" spans="1:27" x14ac:dyDescent="0.25">
      <c r="A840" t="s">
        <v>22</v>
      </c>
      <c r="B840" t="s">
        <v>77</v>
      </c>
      <c r="C840" t="s">
        <v>86</v>
      </c>
      <c r="D840">
        <v>23</v>
      </c>
      <c r="E840">
        <v>0</v>
      </c>
      <c r="F840">
        <v>0</v>
      </c>
      <c r="G840">
        <v>0</v>
      </c>
      <c r="H840">
        <v>0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24</v>
      </c>
      <c r="Z840">
        <v>0.25910589098930359</v>
      </c>
      <c r="AA840">
        <v>0</v>
      </c>
    </row>
    <row r="841" spans="1:27" x14ac:dyDescent="0.25">
      <c r="A841" t="s">
        <v>22</v>
      </c>
      <c r="B841" t="s">
        <v>77</v>
      </c>
      <c r="C841" t="s">
        <v>86</v>
      </c>
      <c r="D841">
        <v>24</v>
      </c>
      <c r="E841">
        <v>0</v>
      </c>
      <c r="F841">
        <v>0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24</v>
      </c>
      <c r="Z841">
        <v>0.25910589098930359</v>
      </c>
      <c r="AA841">
        <v>0</v>
      </c>
    </row>
    <row r="842" spans="1:27" x14ac:dyDescent="0.25">
      <c r="A842" t="s">
        <v>22</v>
      </c>
      <c r="B842" t="s">
        <v>77</v>
      </c>
      <c r="C842" t="s">
        <v>87</v>
      </c>
      <c r="D842">
        <v>1</v>
      </c>
      <c r="E842">
        <v>0</v>
      </c>
      <c r="F842">
        <v>0</v>
      </c>
      <c r="G842">
        <v>0</v>
      </c>
      <c r="H842">
        <v>0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24</v>
      </c>
      <c r="Z842">
        <v>0.25910589098930359</v>
      </c>
      <c r="AA842">
        <v>0</v>
      </c>
    </row>
    <row r="843" spans="1:27" x14ac:dyDescent="0.25">
      <c r="A843" t="s">
        <v>22</v>
      </c>
      <c r="B843" t="s">
        <v>77</v>
      </c>
      <c r="C843" t="s">
        <v>87</v>
      </c>
      <c r="D843">
        <v>2</v>
      </c>
      <c r="E843">
        <v>0</v>
      </c>
      <c r="F843">
        <v>0</v>
      </c>
      <c r="G843">
        <v>0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24</v>
      </c>
      <c r="Z843">
        <v>0.25910589098930359</v>
      </c>
      <c r="AA843">
        <v>0</v>
      </c>
    </row>
    <row r="844" spans="1:27" x14ac:dyDescent="0.25">
      <c r="A844" t="s">
        <v>22</v>
      </c>
      <c r="B844" t="s">
        <v>77</v>
      </c>
      <c r="C844" t="s">
        <v>87</v>
      </c>
      <c r="D844">
        <v>3</v>
      </c>
      <c r="E844">
        <v>0</v>
      </c>
      <c r="F844">
        <v>0</v>
      </c>
      <c r="G844">
        <v>0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24</v>
      </c>
      <c r="Z844">
        <v>0.25910589098930359</v>
      </c>
      <c r="AA844">
        <v>0</v>
      </c>
    </row>
    <row r="845" spans="1:27" x14ac:dyDescent="0.25">
      <c r="A845" t="s">
        <v>22</v>
      </c>
      <c r="B845" t="s">
        <v>77</v>
      </c>
      <c r="C845" t="s">
        <v>87</v>
      </c>
      <c r="D845">
        <v>4</v>
      </c>
      <c r="E845">
        <v>0</v>
      </c>
      <c r="F845">
        <v>0</v>
      </c>
      <c r="G845">
        <v>0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24</v>
      </c>
      <c r="Z845">
        <v>0.25910589098930359</v>
      </c>
      <c r="AA845">
        <v>0</v>
      </c>
    </row>
    <row r="846" spans="1:27" x14ac:dyDescent="0.25">
      <c r="A846" t="s">
        <v>22</v>
      </c>
      <c r="B846" t="s">
        <v>77</v>
      </c>
      <c r="C846" t="s">
        <v>87</v>
      </c>
      <c r="D846">
        <v>5</v>
      </c>
      <c r="E846">
        <v>0</v>
      </c>
      <c r="F846">
        <v>0</v>
      </c>
      <c r="G846">
        <v>0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24</v>
      </c>
      <c r="Z846">
        <v>0.25910589098930359</v>
      </c>
      <c r="AA846">
        <v>0</v>
      </c>
    </row>
    <row r="847" spans="1:27" x14ac:dyDescent="0.25">
      <c r="A847" t="s">
        <v>22</v>
      </c>
      <c r="B847" t="s">
        <v>77</v>
      </c>
      <c r="C847" t="s">
        <v>87</v>
      </c>
      <c r="D847">
        <v>6</v>
      </c>
      <c r="E847">
        <v>0</v>
      </c>
      <c r="F847">
        <v>0</v>
      </c>
      <c r="G847">
        <v>0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24</v>
      </c>
      <c r="Z847">
        <v>0.25910589098930359</v>
      </c>
      <c r="AA847">
        <v>0</v>
      </c>
    </row>
    <row r="848" spans="1:27" x14ac:dyDescent="0.25">
      <c r="A848" t="s">
        <v>22</v>
      </c>
      <c r="B848" t="s">
        <v>77</v>
      </c>
      <c r="C848" t="s">
        <v>87</v>
      </c>
      <c r="D848">
        <v>7</v>
      </c>
      <c r="E848">
        <v>0</v>
      </c>
      <c r="F848">
        <v>0</v>
      </c>
      <c r="G848">
        <v>0</v>
      </c>
      <c r="H848">
        <v>0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24</v>
      </c>
      <c r="Z848">
        <v>0.25910589098930359</v>
      </c>
      <c r="AA848">
        <v>0</v>
      </c>
    </row>
    <row r="849" spans="1:27" x14ac:dyDescent="0.25">
      <c r="A849" t="s">
        <v>22</v>
      </c>
      <c r="B849" t="s">
        <v>77</v>
      </c>
      <c r="C849" t="s">
        <v>87</v>
      </c>
      <c r="D849">
        <v>8</v>
      </c>
      <c r="E849">
        <v>0</v>
      </c>
      <c r="F849">
        <v>0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0</v>
      </c>
      <c r="X849">
        <v>0</v>
      </c>
      <c r="Y849">
        <v>24</v>
      </c>
      <c r="Z849">
        <v>0.25910589098930359</v>
      </c>
      <c r="AA849">
        <v>0</v>
      </c>
    </row>
    <row r="850" spans="1:27" x14ac:dyDescent="0.25">
      <c r="A850" t="s">
        <v>22</v>
      </c>
      <c r="B850" t="s">
        <v>77</v>
      </c>
      <c r="C850" t="s">
        <v>87</v>
      </c>
      <c r="D850">
        <v>9</v>
      </c>
      <c r="E850">
        <v>0</v>
      </c>
      <c r="F850">
        <v>0</v>
      </c>
      <c r="G850">
        <v>0</v>
      </c>
      <c r="H850">
        <v>0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0</v>
      </c>
      <c r="W850">
        <v>0</v>
      </c>
      <c r="X850">
        <v>0</v>
      </c>
      <c r="Y850">
        <v>24</v>
      </c>
      <c r="Z850">
        <v>0.25910589098930359</v>
      </c>
      <c r="AA850">
        <v>0</v>
      </c>
    </row>
    <row r="851" spans="1:27" x14ac:dyDescent="0.25">
      <c r="A851" t="s">
        <v>22</v>
      </c>
      <c r="B851" t="s">
        <v>77</v>
      </c>
      <c r="C851" t="s">
        <v>87</v>
      </c>
      <c r="D851">
        <v>10</v>
      </c>
      <c r="E851">
        <v>0</v>
      </c>
      <c r="F851">
        <v>0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0</v>
      </c>
      <c r="X851">
        <v>0</v>
      </c>
      <c r="Y851">
        <v>24</v>
      </c>
      <c r="Z851">
        <v>0.25910589098930359</v>
      </c>
      <c r="AA851">
        <v>0</v>
      </c>
    </row>
    <row r="852" spans="1:27" x14ac:dyDescent="0.25">
      <c r="A852" t="s">
        <v>22</v>
      </c>
      <c r="B852" t="s">
        <v>77</v>
      </c>
      <c r="C852" t="s">
        <v>87</v>
      </c>
      <c r="D852">
        <v>11</v>
      </c>
      <c r="E852">
        <v>0</v>
      </c>
      <c r="F852">
        <v>0</v>
      </c>
      <c r="G852">
        <v>0</v>
      </c>
      <c r="H852">
        <v>0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24</v>
      </c>
      <c r="Z852">
        <v>0.25910589098930359</v>
      </c>
      <c r="AA852">
        <v>0</v>
      </c>
    </row>
    <row r="853" spans="1:27" x14ac:dyDescent="0.25">
      <c r="A853" t="s">
        <v>22</v>
      </c>
      <c r="B853" t="s">
        <v>77</v>
      </c>
      <c r="C853" t="s">
        <v>87</v>
      </c>
      <c r="D853">
        <v>12</v>
      </c>
      <c r="E853">
        <v>0</v>
      </c>
      <c r="F853">
        <v>0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24</v>
      </c>
      <c r="Z853">
        <v>0.25910589098930359</v>
      </c>
      <c r="AA853">
        <v>0</v>
      </c>
    </row>
    <row r="854" spans="1:27" x14ac:dyDescent="0.25">
      <c r="A854" t="s">
        <v>22</v>
      </c>
      <c r="B854" t="s">
        <v>77</v>
      </c>
      <c r="C854" t="s">
        <v>87</v>
      </c>
      <c r="D854">
        <v>13</v>
      </c>
      <c r="E854">
        <v>0</v>
      </c>
      <c r="F854">
        <v>0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24</v>
      </c>
      <c r="Z854">
        <v>0.25910589098930359</v>
      </c>
      <c r="AA854">
        <v>0</v>
      </c>
    </row>
    <row r="855" spans="1:27" x14ac:dyDescent="0.25">
      <c r="A855" t="s">
        <v>22</v>
      </c>
      <c r="B855" t="s">
        <v>77</v>
      </c>
      <c r="C855" t="s">
        <v>87</v>
      </c>
      <c r="D855">
        <v>14</v>
      </c>
      <c r="E855">
        <v>0</v>
      </c>
      <c r="F855">
        <v>0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24</v>
      </c>
      <c r="Z855">
        <v>0.25910589098930359</v>
      </c>
      <c r="AA855">
        <v>0</v>
      </c>
    </row>
    <row r="856" spans="1:27" x14ac:dyDescent="0.25">
      <c r="A856" t="s">
        <v>22</v>
      </c>
      <c r="B856" t="s">
        <v>77</v>
      </c>
      <c r="C856" t="s">
        <v>87</v>
      </c>
      <c r="D856">
        <v>15</v>
      </c>
      <c r="E856">
        <v>0</v>
      </c>
      <c r="F856">
        <v>0</v>
      </c>
      <c r="G856">
        <v>0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24</v>
      </c>
      <c r="Z856">
        <v>0.25910589098930359</v>
      </c>
      <c r="AA856">
        <v>0</v>
      </c>
    </row>
    <row r="857" spans="1:27" x14ac:dyDescent="0.25">
      <c r="A857" t="s">
        <v>22</v>
      </c>
      <c r="B857" t="s">
        <v>77</v>
      </c>
      <c r="C857" t="s">
        <v>87</v>
      </c>
      <c r="D857">
        <v>16</v>
      </c>
      <c r="E857">
        <v>0</v>
      </c>
      <c r="F857">
        <v>0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24</v>
      </c>
      <c r="Z857">
        <v>0.25910589098930359</v>
      </c>
      <c r="AA857">
        <v>0</v>
      </c>
    </row>
    <row r="858" spans="1:27" x14ac:dyDescent="0.25">
      <c r="A858" t="s">
        <v>22</v>
      </c>
      <c r="B858" t="s">
        <v>77</v>
      </c>
      <c r="C858" t="s">
        <v>87</v>
      </c>
      <c r="D858">
        <v>17</v>
      </c>
      <c r="E858">
        <v>0</v>
      </c>
      <c r="F858">
        <v>0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24</v>
      </c>
      <c r="Z858">
        <v>0.25910589098930359</v>
      </c>
      <c r="AA858">
        <v>0</v>
      </c>
    </row>
    <row r="859" spans="1:27" x14ac:dyDescent="0.25">
      <c r="A859" t="s">
        <v>22</v>
      </c>
      <c r="B859" t="s">
        <v>77</v>
      </c>
      <c r="C859" t="s">
        <v>87</v>
      </c>
      <c r="D859">
        <v>18</v>
      </c>
      <c r="E859">
        <v>0</v>
      </c>
      <c r="F859">
        <v>0</v>
      </c>
      <c r="G859">
        <v>0</v>
      </c>
      <c r="H859">
        <v>0</v>
      </c>
      <c r="I859">
        <v>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24</v>
      </c>
      <c r="Z859">
        <v>0.25910589098930359</v>
      </c>
      <c r="AA859">
        <v>0</v>
      </c>
    </row>
    <row r="860" spans="1:27" x14ac:dyDescent="0.25">
      <c r="A860" t="s">
        <v>22</v>
      </c>
      <c r="B860" t="s">
        <v>77</v>
      </c>
      <c r="C860" t="s">
        <v>87</v>
      </c>
      <c r="D860">
        <v>19</v>
      </c>
      <c r="E860">
        <v>0</v>
      </c>
      <c r="F860">
        <v>0</v>
      </c>
      <c r="G860">
        <v>0</v>
      </c>
      <c r="H860">
        <v>0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24</v>
      </c>
      <c r="Z860">
        <v>0.25910589098930359</v>
      </c>
      <c r="AA860">
        <v>0</v>
      </c>
    </row>
    <row r="861" spans="1:27" x14ac:dyDescent="0.25">
      <c r="A861" t="s">
        <v>22</v>
      </c>
      <c r="B861" t="s">
        <v>77</v>
      </c>
      <c r="C861" t="s">
        <v>87</v>
      </c>
      <c r="D861">
        <v>20</v>
      </c>
      <c r="E861">
        <v>0</v>
      </c>
      <c r="F861">
        <v>0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24</v>
      </c>
      <c r="Z861">
        <v>0.25910589098930359</v>
      </c>
      <c r="AA861">
        <v>0</v>
      </c>
    </row>
    <row r="862" spans="1:27" x14ac:dyDescent="0.25">
      <c r="A862" t="s">
        <v>22</v>
      </c>
      <c r="B862" t="s">
        <v>77</v>
      </c>
      <c r="C862" t="s">
        <v>87</v>
      </c>
      <c r="D862">
        <v>21</v>
      </c>
      <c r="E862">
        <v>0</v>
      </c>
      <c r="F862">
        <v>0</v>
      </c>
      <c r="G862">
        <v>0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24</v>
      </c>
      <c r="Z862">
        <v>0.25910589098930359</v>
      </c>
      <c r="AA862">
        <v>0</v>
      </c>
    </row>
    <row r="863" spans="1:27" x14ac:dyDescent="0.25">
      <c r="A863" t="s">
        <v>22</v>
      </c>
      <c r="B863" t="s">
        <v>77</v>
      </c>
      <c r="C863" t="s">
        <v>87</v>
      </c>
      <c r="D863">
        <v>22</v>
      </c>
      <c r="E863">
        <v>0</v>
      </c>
      <c r="F863">
        <v>0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24</v>
      </c>
      <c r="Z863">
        <v>0.25910589098930359</v>
      </c>
      <c r="AA863">
        <v>0</v>
      </c>
    </row>
    <row r="864" spans="1:27" x14ac:dyDescent="0.25">
      <c r="A864" t="s">
        <v>22</v>
      </c>
      <c r="B864" t="s">
        <v>77</v>
      </c>
      <c r="C864" t="s">
        <v>87</v>
      </c>
      <c r="D864">
        <v>23</v>
      </c>
      <c r="E864">
        <v>0</v>
      </c>
      <c r="F864">
        <v>0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0</v>
      </c>
      <c r="X864">
        <v>0</v>
      </c>
      <c r="Y864">
        <v>24</v>
      </c>
      <c r="Z864">
        <v>0.25910589098930359</v>
      </c>
      <c r="AA864">
        <v>0</v>
      </c>
    </row>
    <row r="865" spans="1:27" x14ac:dyDescent="0.25">
      <c r="A865" t="s">
        <v>22</v>
      </c>
      <c r="B865" t="s">
        <v>77</v>
      </c>
      <c r="C865" t="s">
        <v>87</v>
      </c>
      <c r="D865">
        <v>24</v>
      </c>
      <c r="E865">
        <v>0</v>
      </c>
      <c r="F865">
        <v>0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24</v>
      </c>
      <c r="Z865">
        <v>0.25910589098930359</v>
      </c>
      <c r="AA865">
        <v>0</v>
      </c>
    </row>
    <row r="866" spans="1:27" x14ac:dyDescent="0.25">
      <c r="A866" t="s">
        <v>22</v>
      </c>
      <c r="B866" t="s">
        <v>77</v>
      </c>
      <c r="C866" t="s">
        <v>88</v>
      </c>
      <c r="D866">
        <v>1</v>
      </c>
      <c r="E866">
        <v>0</v>
      </c>
      <c r="F866">
        <v>0</v>
      </c>
      <c r="G866">
        <v>0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0</v>
      </c>
      <c r="W866">
        <v>0</v>
      </c>
      <c r="X866">
        <v>0</v>
      </c>
      <c r="Y866">
        <v>24</v>
      </c>
      <c r="Z866">
        <v>0.25910589098930359</v>
      </c>
      <c r="AA866">
        <v>0</v>
      </c>
    </row>
    <row r="867" spans="1:27" x14ac:dyDescent="0.25">
      <c r="A867" t="s">
        <v>22</v>
      </c>
      <c r="B867" t="s">
        <v>77</v>
      </c>
      <c r="C867" t="s">
        <v>88</v>
      </c>
      <c r="D867">
        <v>2</v>
      </c>
      <c r="E867">
        <v>0</v>
      </c>
      <c r="F867">
        <v>0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24</v>
      </c>
      <c r="Z867">
        <v>0.25910589098930359</v>
      </c>
      <c r="AA867">
        <v>0</v>
      </c>
    </row>
    <row r="868" spans="1:27" x14ac:dyDescent="0.25">
      <c r="A868" t="s">
        <v>22</v>
      </c>
      <c r="B868" t="s">
        <v>77</v>
      </c>
      <c r="C868" t="s">
        <v>88</v>
      </c>
      <c r="D868">
        <v>3</v>
      </c>
      <c r="E868">
        <v>0</v>
      </c>
      <c r="F868">
        <v>0</v>
      </c>
      <c r="G868">
        <v>0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24</v>
      </c>
      <c r="Z868">
        <v>0.25910589098930359</v>
      </c>
      <c r="AA868">
        <v>0</v>
      </c>
    </row>
    <row r="869" spans="1:27" x14ac:dyDescent="0.25">
      <c r="A869" t="s">
        <v>22</v>
      </c>
      <c r="B869" t="s">
        <v>77</v>
      </c>
      <c r="C869" t="s">
        <v>88</v>
      </c>
      <c r="D869">
        <v>4</v>
      </c>
      <c r="E869">
        <v>0</v>
      </c>
      <c r="F869">
        <v>0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24</v>
      </c>
      <c r="Z869">
        <v>0.25910589098930359</v>
      </c>
      <c r="AA869">
        <v>0</v>
      </c>
    </row>
    <row r="870" spans="1:27" x14ac:dyDescent="0.25">
      <c r="A870" t="s">
        <v>22</v>
      </c>
      <c r="B870" t="s">
        <v>77</v>
      </c>
      <c r="C870" t="s">
        <v>88</v>
      </c>
      <c r="D870">
        <v>5</v>
      </c>
      <c r="E870">
        <v>0</v>
      </c>
      <c r="F870">
        <v>0</v>
      </c>
      <c r="G870">
        <v>0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0</v>
      </c>
      <c r="Y870">
        <v>24</v>
      </c>
      <c r="Z870">
        <v>0.25910589098930359</v>
      </c>
      <c r="AA870">
        <v>0</v>
      </c>
    </row>
    <row r="871" spans="1:27" x14ac:dyDescent="0.25">
      <c r="A871" t="s">
        <v>22</v>
      </c>
      <c r="B871" t="s">
        <v>77</v>
      </c>
      <c r="C871" t="s">
        <v>88</v>
      </c>
      <c r="D871">
        <v>6</v>
      </c>
      <c r="E871">
        <v>0</v>
      </c>
      <c r="F871">
        <v>0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24</v>
      </c>
      <c r="Z871">
        <v>0.25910589098930359</v>
      </c>
      <c r="AA871">
        <v>0</v>
      </c>
    </row>
    <row r="872" spans="1:27" x14ac:dyDescent="0.25">
      <c r="A872" t="s">
        <v>22</v>
      </c>
      <c r="B872" t="s">
        <v>77</v>
      </c>
      <c r="C872" t="s">
        <v>88</v>
      </c>
      <c r="D872">
        <v>7</v>
      </c>
      <c r="E872">
        <v>0</v>
      </c>
      <c r="F872">
        <v>0</v>
      </c>
      <c r="G872">
        <v>0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24</v>
      </c>
      <c r="Z872">
        <v>0.25910589098930359</v>
      </c>
      <c r="AA872">
        <v>0</v>
      </c>
    </row>
    <row r="873" spans="1:27" x14ac:dyDescent="0.25">
      <c r="A873" t="s">
        <v>22</v>
      </c>
      <c r="B873" t="s">
        <v>77</v>
      </c>
      <c r="C873" t="s">
        <v>88</v>
      </c>
      <c r="D873">
        <v>8</v>
      </c>
      <c r="E873">
        <v>0</v>
      </c>
      <c r="F873">
        <v>0</v>
      </c>
      <c r="G873">
        <v>0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24</v>
      </c>
      <c r="Z873">
        <v>0.25910589098930359</v>
      </c>
      <c r="AA873">
        <v>0</v>
      </c>
    </row>
    <row r="874" spans="1:27" x14ac:dyDescent="0.25">
      <c r="A874" t="s">
        <v>22</v>
      </c>
      <c r="B874" t="s">
        <v>77</v>
      </c>
      <c r="C874" t="s">
        <v>88</v>
      </c>
      <c r="D874">
        <v>9</v>
      </c>
      <c r="E874">
        <v>0</v>
      </c>
      <c r="F874">
        <v>0</v>
      </c>
      <c r="G874">
        <v>0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24</v>
      </c>
      <c r="Z874">
        <v>0.25910589098930359</v>
      </c>
      <c r="AA874">
        <v>0</v>
      </c>
    </row>
    <row r="875" spans="1:27" x14ac:dyDescent="0.25">
      <c r="A875" t="s">
        <v>22</v>
      </c>
      <c r="B875" t="s">
        <v>77</v>
      </c>
      <c r="C875" t="s">
        <v>88</v>
      </c>
      <c r="D875">
        <v>10</v>
      </c>
      <c r="E875">
        <v>0</v>
      </c>
      <c r="F875">
        <v>0</v>
      </c>
      <c r="G875">
        <v>0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0</v>
      </c>
      <c r="U875">
        <v>0</v>
      </c>
      <c r="V875">
        <v>0</v>
      </c>
      <c r="W875">
        <v>0</v>
      </c>
      <c r="X875">
        <v>0</v>
      </c>
      <c r="Y875">
        <v>24</v>
      </c>
      <c r="Z875">
        <v>0.25910589098930359</v>
      </c>
      <c r="AA875">
        <v>0</v>
      </c>
    </row>
    <row r="876" spans="1:27" x14ac:dyDescent="0.25">
      <c r="A876" t="s">
        <v>22</v>
      </c>
      <c r="B876" t="s">
        <v>77</v>
      </c>
      <c r="C876" t="s">
        <v>88</v>
      </c>
      <c r="D876">
        <v>11</v>
      </c>
      <c r="E876">
        <v>0</v>
      </c>
      <c r="F876">
        <v>0</v>
      </c>
      <c r="G876">
        <v>0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0</v>
      </c>
      <c r="X876">
        <v>0</v>
      </c>
      <c r="Y876">
        <v>24</v>
      </c>
      <c r="Z876">
        <v>0.25910589098930359</v>
      </c>
      <c r="AA876">
        <v>0</v>
      </c>
    </row>
    <row r="877" spans="1:27" x14ac:dyDescent="0.25">
      <c r="A877" t="s">
        <v>22</v>
      </c>
      <c r="B877" t="s">
        <v>77</v>
      </c>
      <c r="C877" t="s">
        <v>88</v>
      </c>
      <c r="D877">
        <v>12</v>
      </c>
      <c r="E877">
        <v>0</v>
      </c>
      <c r="F877">
        <v>0</v>
      </c>
      <c r="G877">
        <v>0</v>
      </c>
      <c r="H877">
        <v>0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24</v>
      </c>
      <c r="Z877">
        <v>0.25910589098930359</v>
      </c>
      <c r="AA877">
        <v>0</v>
      </c>
    </row>
    <row r="878" spans="1:27" x14ac:dyDescent="0.25">
      <c r="A878" t="s">
        <v>22</v>
      </c>
      <c r="B878" t="s">
        <v>77</v>
      </c>
      <c r="C878" t="s">
        <v>88</v>
      </c>
      <c r="D878">
        <v>13</v>
      </c>
      <c r="E878">
        <v>0</v>
      </c>
      <c r="F878">
        <v>0</v>
      </c>
      <c r="G878">
        <v>0</v>
      </c>
      <c r="H878">
        <v>0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24</v>
      </c>
      <c r="Z878">
        <v>0.25910589098930359</v>
      </c>
      <c r="AA878">
        <v>0</v>
      </c>
    </row>
    <row r="879" spans="1:27" x14ac:dyDescent="0.25">
      <c r="A879" t="s">
        <v>22</v>
      </c>
      <c r="B879" t="s">
        <v>77</v>
      </c>
      <c r="C879" t="s">
        <v>88</v>
      </c>
      <c r="D879">
        <v>14</v>
      </c>
      <c r="E879">
        <v>0</v>
      </c>
      <c r="F879">
        <v>0</v>
      </c>
      <c r="G879">
        <v>0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0</v>
      </c>
      <c r="W879">
        <v>0</v>
      </c>
      <c r="X879">
        <v>0</v>
      </c>
      <c r="Y879">
        <v>24</v>
      </c>
      <c r="Z879">
        <v>0.25910589098930359</v>
      </c>
      <c r="AA879">
        <v>0</v>
      </c>
    </row>
    <row r="880" spans="1:27" x14ac:dyDescent="0.25">
      <c r="A880" t="s">
        <v>22</v>
      </c>
      <c r="B880" t="s">
        <v>77</v>
      </c>
      <c r="C880" t="s">
        <v>88</v>
      </c>
      <c r="D880">
        <v>15</v>
      </c>
      <c r="E880">
        <v>0</v>
      </c>
      <c r="F880">
        <v>0</v>
      </c>
      <c r="G880">
        <v>0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0</v>
      </c>
      <c r="X880">
        <v>0</v>
      </c>
      <c r="Y880">
        <v>24</v>
      </c>
      <c r="Z880">
        <v>0.25910589098930359</v>
      </c>
      <c r="AA880">
        <v>0</v>
      </c>
    </row>
    <row r="881" spans="1:27" x14ac:dyDescent="0.25">
      <c r="A881" t="s">
        <v>22</v>
      </c>
      <c r="B881" t="s">
        <v>77</v>
      </c>
      <c r="C881" t="s">
        <v>88</v>
      </c>
      <c r="D881">
        <v>16</v>
      </c>
      <c r="E881">
        <v>0</v>
      </c>
      <c r="F881">
        <v>0</v>
      </c>
      <c r="G881">
        <v>0</v>
      </c>
      <c r="H881">
        <v>0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0</v>
      </c>
      <c r="X881">
        <v>0</v>
      </c>
      <c r="Y881">
        <v>24</v>
      </c>
      <c r="Z881">
        <v>0.25910589098930359</v>
      </c>
      <c r="AA881">
        <v>0</v>
      </c>
    </row>
    <row r="882" spans="1:27" x14ac:dyDescent="0.25">
      <c r="A882" t="s">
        <v>22</v>
      </c>
      <c r="B882" t="s">
        <v>77</v>
      </c>
      <c r="C882" t="s">
        <v>88</v>
      </c>
      <c r="D882">
        <v>17</v>
      </c>
      <c r="E882">
        <v>0</v>
      </c>
      <c r="F882">
        <v>0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24</v>
      </c>
      <c r="Z882">
        <v>0.25910589098930359</v>
      </c>
      <c r="AA882">
        <v>0</v>
      </c>
    </row>
    <row r="883" spans="1:27" x14ac:dyDescent="0.25">
      <c r="A883" t="s">
        <v>22</v>
      </c>
      <c r="B883" t="s">
        <v>77</v>
      </c>
      <c r="C883" t="s">
        <v>88</v>
      </c>
      <c r="D883">
        <v>18</v>
      </c>
      <c r="E883">
        <v>0</v>
      </c>
      <c r="F883">
        <v>0</v>
      </c>
      <c r="G883">
        <v>0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24</v>
      </c>
      <c r="Z883">
        <v>0.25910589098930359</v>
      </c>
      <c r="AA883">
        <v>0</v>
      </c>
    </row>
    <row r="884" spans="1:27" x14ac:dyDescent="0.25">
      <c r="A884" t="s">
        <v>22</v>
      </c>
      <c r="B884" t="s">
        <v>77</v>
      </c>
      <c r="C884" t="s">
        <v>88</v>
      </c>
      <c r="D884">
        <v>19</v>
      </c>
      <c r="E884">
        <v>0</v>
      </c>
      <c r="F884">
        <v>0</v>
      </c>
      <c r="G884">
        <v>0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0</v>
      </c>
      <c r="T884">
        <v>0</v>
      </c>
      <c r="U884">
        <v>0</v>
      </c>
      <c r="V884">
        <v>0</v>
      </c>
      <c r="W884">
        <v>0</v>
      </c>
      <c r="X884">
        <v>0</v>
      </c>
      <c r="Y884">
        <v>24</v>
      </c>
      <c r="Z884">
        <v>0.25910589098930359</v>
      </c>
      <c r="AA884">
        <v>0</v>
      </c>
    </row>
    <row r="885" spans="1:27" x14ac:dyDescent="0.25">
      <c r="A885" t="s">
        <v>22</v>
      </c>
      <c r="B885" t="s">
        <v>77</v>
      </c>
      <c r="C885" t="s">
        <v>88</v>
      </c>
      <c r="D885">
        <v>20</v>
      </c>
      <c r="E885">
        <v>0</v>
      </c>
      <c r="F885">
        <v>0</v>
      </c>
      <c r="G885">
        <v>0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0</v>
      </c>
      <c r="T885">
        <v>0</v>
      </c>
      <c r="U885">
        <v>0</v>
      </c>
      <c r="V885">
        <v>0</v>
      </c>
      <c r="W885">
        <v>0</v>
      </c>
      <c r="X885">
        <v>0</v>
      </c>
      <c r="Y885">
        <v>24</v>
      </c>
      <c r="Z885">
        <v>0.25910589098930359</v>
      </c>
      <c r="AA885">
        <v>0</v>
      </c>
    </row>
    <row r="886" spans="1:27" x14ac:dyDescent="0.25">
      <c r="A886" t="s">
        <v>22</v>
      </c>
      <c r="B886" t="s">
        <v>77</v>
      </c>
      <c r="C886" t="s">
        <v>88</v>
      </c>
      <c r="D886">
        <v>21</v>
      </c>
      <c r="E886">
        <v>0</v>
      </c>
      <c r="F886">
        <v>0</v>
      </c>
      <c r="G886">
        <v>0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0</v>
      </c>
      <c r="U886">
        <v>0</v>
      </c>
      <c r="V886">
        <v>0</v>
      </c>
      <c r="W886">
        <v>0</v>
      </c>
      <c r="X886">
        <v>0</v>
      </c>
      <c r="Y886">
        <v>24</v>
      </c>
      <c r="Z886">
        <v>0.25910589098930359</v>
      </c>
      <c r="AA886">
        <v>0</v>
      </c>
    </row>
    <row r="887" spans="1:27" x14ac:dyDescent="0.25">
      <c r="A887" t="s">
        <v>22</v>
      </c>
      <c r="B887" t="s">
        <v>77</v>
      </c>
      <c r="C887" t="s">
        <v>88</v>
      </c>
      <c r="D887">
        <v>22</v>
      </c>
      <c r="E887">
        <v>0</v>
      </c>
      <c r="F887">
        <v>0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24</v>
      </c>
      <c r="Z887">
        <v>0.25910589098930359</v>
      </c>
      <c r="AA887">
        <v>0</v>
      </c>
    </row>
    <row r="888" spans="1:27" x14ac:dyDescent="0.25">
      <c r="A888" t="s">
        <v>22</v>
      </c>
      <c r="B888" t="s">
        <v>77</v>
      </c>
      <c r="C888" t="s">
        <v>88</v>
      </c>
      <c r="D888">
        <v>23</v>
      </c>
      <c r="E888">
        <v>0</v>
      </c>
      <c r="F888">
        <v>0</v>
      </c>
      <c r="G888">
        <v>0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24</v>
      </c>
      <c r="Z888">
        <v>0.25910589098930359</v>
      </c>
      <c r="AA888">
        <v>0</v>
      </c>
    </row>
    <row r="889" spans="1:27" x14ac:dyDescent="0.25">
      <c r="A889" t="s">
        <v>22</v>
      </c>
      <c r="B889" t="s">
        <v>77</v>
      </c>
      <c r="C889" t="s">
        <v>88</v>
      </c>
      <c r="D889">
        <v>24</v>
      </c>
      <c r="E889">
        <v>0</v>
      </c>
      <c r="F889">
        <v>0</v>
      </c>
      <c r="G889">
        <v>0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0</v>
      </c>
      <c r="X889">
        <v>0</v>
      </c>
      <c r="Y889">
        <v>24</v>
      </c>
      <c r="Z889">
        <v>0.25910589098930359</v>
      </c>
      <c r="AA889">
        <v>0</v>
      </c>
    </row>
    <row r="890" spans="1:27" x14ac:dyDescent="0.25">
      <c r="A890" t="s">
        <v>22</v>
      </c>
      <c r="B890" t="s">
        <v>77</v>
      </c>
      <c r="C890" t="s">
        <v>89</v>
      </c>
      <c r="D890">
        <v>1</v>
      </c>
      <c r="E890">
        <v>0</v>
      </c>
      <c r="F890">
        <v>0</v>
      </c>
      <c r="G890">
        <v>0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24</v>
      </c>
      <c r="Z890">
        <v>0.25910589098930359</v>
      </c>
      <c r="AA890">
        <v>0</v>
      </c>
    </row>
    <row r="891" spans="1:27" x14ac:dyDescent="0.25">
      <c r="A891" t="s">
        <v>22</v>
      </c>
      <c r="B891" t="s">
        <v>77</v>
      </c>
      <c r="C891" t="s">
        <v>89</v>
      </c>
      <c r="D891">
        <v>2</v>
      </c>
      <c r="E891">
        <v>0</v>
      </c>
      <c r="F891">
        <v>0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0</v>
      </c>
      <c r="X891">
        <v>0</v>
      </c>
      <c r="Y891">
        <v>24</v>
      </c>
      <c r="Z891">
        <v>0.25910589098930359</v>
      </c>
      <c r="AA891">
        <v>0</v>
      </c>
    </row>
    <row r="892" spans="1:27" x14ac:dyDescent="0.25">
      <c r="A892" t="s">
        <v>22</v>
      </c>
      <c r="B892" t="s">
        <v>77</v>
      </c>
      <c r="C892" t="s">
        <v>89</v>
      </c>
      <c r="D892">
        <v>3</v>
      </c>
      <c r="E892">
        <v>0</v>
      </c>
      <c r="F892">
        <v>0</v>
      </c>
      <c r="G892">
        <v>0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24</v>
      </c>
      <c r="Z892">
        <v>0.25910589098930359</v>
      </c>
      <c r="AA892">
        <v>0</v>
      </c>
    </row>
    <row r="893" spans="1:27" x14ac:dyDescent="0.25">
      <c r="A893" t="s">
        <v>22</v>
      </c>
      <c r="B893" t="s">
        <v>77</v>
      </c>
      <c r="C893" t="s">
        <v>89</v>
      </c>
      <c r="D893">
        <v>4</v>
      </c>
      <c r="E893">
        <v>0</v>
      </c>
      <c r="F893">
        <v>0</v>
      </c>
      <c r="G893">
        <v>0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24</v>
      </c>
      <c r="Z893">
        <v>0.25910589098930359</v>
      </c>
      <c r="AA893">
        <v>0</v>
      </c>
    </row>
    <row r="894" spans="1:27" x14ac:dyDescent="0.25">
      <c r="A894" t="s">
        <v>22</v>
      </c>
      <c r="B894" t="s">
        <v>77</v>
      </c>
      <c r="C894" t="s">
        <v>89</v>
      </c>
      <c r="D894">
        <v>5</v>
      </c>
      <c r="E894">
        <v>0</v>
      </c>
      <c r="F894">
        <v>0</v>
      </c>
      <c r="G894">
        <v>0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0</v>
      </c>
      <c r="X894">
        <v>0</v>
      </c>
      <c r="Y894">
        <v>24</v>
      </c>
      <c r="Z894">
        <v>0.25910589098930359</v>
      </c>
      <c r="AA894">
        <v>0</v>
      </c>
    </row>
    <row r="895" spans="1:27" x14ac:dyDescent="0.25">
      <c r="A895" t="s">
        <v>22</v>
      </c>
      <c r="B895" t="s">
        <v>77</v>
      </c>
      <c r="C895" t="s">
        <v>89</v>
      </c>
      <c r="D895">
        <v>6</v>
      </c>
      <c r="E895">
        <v>0</v>
      </c>
      <c r="F895">
        <v>0</v>
      </c>
      <c r="G895">
        <v>0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0</v>
      </c>
      <c r="X895">
        <v>0</v>
      </c>
      <c r="Y895">
        <v>24</v>
      </c>
      <c r="Z895">
        <v>0.25910589098930359</v>
      </c>
      <c r="AA895">
        <v>0</v>
      </c>
    </row>
    <row r="896" spans="1:27" x14ac:dyDescent="0.25">
      <c r="A896" t="s">
        <v>22</v>
      </c>
      <c r="B896" t="s">
        <v>77</v>
      </c>
      <c r="C896" t="s">
        <v>89</v>
      </c>
      <c r="D896">
        <v>7</v>
      </c>
      <c r="E896">
        <v>0</v>
      </c>
      <c r="F896">
        <v>0</v>
      </c>
      <c r="G896">
        <v>0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0</v>
      </c>
      <c r="X896">
        <v>0</v>
      </c>
      <c r="Y896">
        <v>24</v>
      </c>
      <c r="Z896">
        <v>0.25910589098930359</v>
      </c>
      <c r="AA896">
        <v>0</v>
      </c>
    </row>
    <row r="897" spans="1:27" x14ac:dyDescent="0.25">
      <c r="A897" t="s">
        <v>22</v>
      </c>
      <c r="B897" t="s">
        <v>77</v>
      </c>
      <c r="C897" t="s">
        <v>89</v>
      </c>
      <c r="D897">
        <v>8</v>
      </c>
      <c r="E897">
        <v>0</v>
      </c>
      <c r="F897">
        <v>0</v>
      </c>
      <c r="G897">
        <v>0</v>
      </c>
      <c r="H897">
        <v>0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24</v>
      </c>
      <c r="Z897">
        <v>0.25910589098930359</v>
      </c>
      <c r="AA897">
        <v>0</v>
      </c>
    </row>
    <row r="898" spans="1:27" x14ac:dyDescent="0.25">
      <c r="A898" t="s">
        <v>22</v>
      </c>
      <c r="B898" t="s">
        <v>77</v>
      </c>
      <c r="C898" t="s">
        <v>89</v>
      </c>
      <c r="D898">
        <v>9</v>
      </c>
      <c r="E898">
        <v>0</v>
      </c>
      <c r="F898">
        <v>0</v>
      </c>
      <c r="G898">
        <v>0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24</v>
      </c>
      <c r="Z898">
        <v>0.25910589098930359</v>
      </c>
      <c r="AA898">
        <v>0</v>
      </c>
    </row>
    <row r="899" spans="1:27" x14ac:dyDescent="0.25">
      <c r="A899" t="s">
        <v>22</v>
      </c>
      <c r="B899" t="s">
        <v>77</v>
      </c>
      <c r="C899" t="s">
        <v>89</v>
      </c>
      <c r="D899">
        <v>10</v>
      </c>
      <c r="E899">
        <v>0</v>
      </c>
      <c r="F899">
        <v>0</v>
      </c>
      <c r="G899">
        <v>0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0</v>
      </c>
      <c r="Y899">
        <v>24</v>
      </c>
      <c r="Z899">
        <v>0.25910589098930359</v>
      </c>
      <c r="AA899">
        <v>0</v>
      </c>
    </row>
    <row r="900" spans="1:27" x14ac:dyDescent="0.25">
      <c r="A900" t="s">
        <v>22</v>
      </c>
      <c r="B900" t="s">
        <v>77</v>
      </c>
      <c r="C900" t="s">
        <v>89</v>
      </c>
      <c r="D900">
        <v>11</v>
      </c>
      <c r="E900">
        <v>0</v>
      </c>
      <c r="F900">
        <v>0</v>
      </c>
      <c r="G900">
        <v>0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0</v>
      </c>
      <c r="R900">
        <v>0</v>
      </c>
      <c r="S900">
        <v>0</v>
      </c>
      <c r="T900">
        <v>0</v>
      </c>
      <c r="U900">
        <v>0</v>
      </c>
      <c r="V900">
        <v>0</v>
      </c>
      <c r="W900">
        <v>0</v>
      </c>
      <c r="X900">
        <v>0</v>
      </c>
      <c r="Y900">
        <v>24</v>
      </c>
      <c r="Z900">
        <v>0.25910589098930359</v>
      </c>
      <c r="AA900">
        <v>0</v>
      </c>
    </row>
    <row r="901" spans="1:27" x14ac:dyDescent="0.25">
      <c r="A901" t="s">
        <v>22</v>
      </c>
      <c r="B901" t="s">
        <v>77</v>
      </c>
      <c r="C901" t="s">
        <v>89</v>
      </c>
      <c r="D901">
        <v>12</v>
      </c>
      <c r="E901">
        <v>0</v>
      </c>
      <c r="F901">
        <v>0</v>
      </c>
      <c r="G901">
        <v>0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24</v>
      </c>
      <c r="Z901">
        <v>0.25910589098930359</v>
      </c>
      <c r="AA901">
        <v>0</v>
      </c>
    </row>
    <row r="902" spans="1:27" x14ac:dyDescent="0.25">
      <c r="A902" t="s">
        <v>22</v>
      </c>
      <c r="B902" t="s">
        <v>77</v>
      </c>
      <c r="C902" t="s">
        <v>89</v>
      </c>
      <c r="D902">
        <v>13</v>
      </c>
      <c r="E902">
        <v>0</v>
      </c>
      <c r="F902">
        <v>0</v>
      </c>
      <c r="G902">
        <v>0</v>
      </c>
      <c r="H902">
        <v>0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24</v>
      </c>
      <c r="Z902">
        <v>0.25910589098930359</v>
      </c>
      <c r="AA902">
        <v>0</v>
      </c>
    </row>
    <row r="903" spans="1:27" x14ac:dyDescent="0.25">
      <c r="A903" t="s">
        <v>22</v>
      </c>
      <c r="B903" t="s">
        <v>77</v>
      </c>
      <c r="C903" t="s">
        <v>89</v>
      </c>
      <c r="D903">
        <v>14</v>
      </c>
      <c r="E903">
        <v>0</v>
      </c>
      <c r="F903">
        <v>0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24</v>
      </c>
      <c r="Z903">
        <v>0.25910589098930359</v>
      </c>
      <c r="AA903">
        <v>0</v>
      </c>
    </row>
    <row r="904" spans="1:27" x14ac:dyDescent="0.25">
      <c r="A904" t="s">
        <v>22</v>
      </c>
      <c r="B904" t="s">
        <v>77</v>
      </c>
      <c r="C904" t="s">
        <v>89</v>
      </c>
      <c r="D904">
        <v>15</v>
      </c>
      <c r="E904">
        <v>0</v>
      </c>
      <c r="F904">
        <v>0</v>
      </c>
      <c r="G904">
        <v>0</v>
      </c>
      <c r="H904">
        <v>0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0</v>
      </c>
      <c r="U904">
        <v>0</v>
      </c>
      <c r="V904">
        <v>0</v>
      </c>
      <c r="W904">
        <v>0</v>
      </c>
      <c r="X904">
        <v>0</v>
      </c>
      <c r="Y904">
        <v>24</v>
      </c>
      <c r="Z904">
        <v>0.25910589098930359</v>
      </c>
      <c r="AA904">
        <v>0</v>
      </c>
    </row>
    <row r="905" spans="1:27" x14ac:dyDescent="0.25">
      <c r="A905" t="s">
        <v>22</v>
      </c>
      <c r="B905" t="s">
        <v>77</v>
      </c>
      <c r="C905" t="s">
        <v>89</v>
      </c>
      <c r="D905">
        <v>16</v>
      </c>
      <c r="E905">
        <v>0</v>
      </c>
      <c r="F905">
        <v>0</v>
      </c>
      <c r="G905">
        <v>0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0</v>
      </c>
      <c r="X905">
        <v>0</v>
      </c>
      <c r="Y905">
        <v>24</v>
      </c>
      <c r="Z905">
        <v>0.25910589098930359</v>
      </c>
      <c r="AA905">
        <v>0</v>
      </c>
    </row>
    <row r="906" spans="1:27" x14ac:dyDescent="0.25">
      <c r="A906" t="s">
        <v>22</v>
      </c>
      <c r="B906" t="s">
        <v>77</v>
      </c>
      <c r="C906" t="s">
        <v>89</v>
      </c>
      <c r="D906">
        <v>17</v>
      </c>
      <c r="E906">
        <v>0</v>
      </c>
      <c r="F906">
        <v>0</v>
      </c>
      <c r="G906">
        <v>0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0</v>
      </c>
      <c r="Y906">
        <v>24</v>
      </c>
      <c r="Z906">
        <v>0.25910589098930359</v>
      </c>
      <c r="AA906">
        <v>0</v>
      </c>
    </row>
    <row r="907" spans="1:27" x14ac:dyDescent="0.25">
      <c r="A907" t="s">
        <v>22</v>
      </c>
      <c r="B907" t="s">
        <v>77</v>
      </c>
      <c r="C907" t="s">
        <v>89</v>
      </c>
      <c r="D907">
        <v>18</v>
      </c>
      <c r="E907">
        <v>0</v>
      </c>
      <c r="F907">
        <v>0</v>
      </c>
      <c r="G907">
        <v>0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24</v>
      </c>
      <c r="Z907">
        <v>0.25910589098930359</v>
      </c>
      <c r="AA907">
        <v>0</v>
      </c>
    </row>
    <row r="908" spans="1:27" x14ac:dyDescent="0.25">
      <c r="A908" t="s">
        <v>22</v>
      </c>
      <c r="B908" t="s">
        <v>77</v>
      </c>
      <c r="C908" t="s">
        <v>89</v>
      </c>
      <c r="D908">
        <v>19</v>
      </c>
      <c r="E908">
        <v>0</v>
      </c>
      <c r="F908">
        <v>0</v>
      </c>
      <c r="G908">
        <v>0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24</v>
      </c>
      <c r="Z908">
        <v>0.25910589098930359</v>
      </c>
      <c r="AA908">
        <v>0</v>
      </c>
    </row>
    <row r="909" spans="1:27" x14ac:dyDescent="0.25">
      <c r="A909" t="s">
        <v>22</v>
      </c>
      <c r="B909" t="s">
        <v>77</v>
      </c>
      <c r="C909" t="s">
        <v>89</v>
      </c>
      <c r="D909">
        <v>20</v>
      </c>
      <c r="E909">
        <v>0</v>
      </c>
      <c r="F909">
        <v>0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0</v>
      </c>
      <c r="X909">
        <v>0</v>
      </c>
      <c r="Y909">
        <v>24</v>
      </c>
      <c r="Z909">
        <v>0.25910589098930359</v>
      </c>
      <c r="AA909">
        <v>0</v>
      </c>
    </row>
    <row r="910" spans="1:27" x14ac:dyDescent="0.25">
      <c r="A910" t="s">
        <v>22</v>
      </c>
      <c r="B910" t="s">
        <v>77</v>
      </c>
      <c r="C910" t="s">
        <v>89</v>
      </c>
      <c r="D910">
        <v>21</v>
      </c>
      <c r="E910">
        <v>0</v>
      </c>
      <c r="F910">
        <v>0</v>
      </c>
      <c r="G910">
        <v>0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  <c r="U910">
        <v>0</v>
      </c>
      <c r="V910">
        <v>0</v>
      </c>
      <c r="W910">
        <v>0</v>
      </c>
      <c r="X910">
        <v>0</v>
      </c>
      <c r="Y910">
        <v>24</v>
      </c>
      <c r="Z910">
        <v>0.25910589098930359</v>
      </c>
      <c r="AA910">
        <v>0</v>
      </c>
    </row>
    <row r="911" spans="1:27" x14ac:dyDescent="0.25">
      <c r="A911" t="s">
        <v>22</v>
      </c>
      <c r="B911" t="s">
        <v>77</v>
      </c>
      <c r="C911" t="s">
        <v>89</v>
      </c>
      <c r="D911">
        <v>22</v>
      </c>
      <c r="E911">
        <v>0</v>
      </c>
      <c r="F911">
        <v>0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  <c r="U911">
        <v>0</v>
      </c>
      <c r="V911">
        <v>0</v>
      </c>
      <c r="W911">
        <v>0</v>
      </c>
      <c r="X911">
        <v>0</v>
      </c>
      <c r="Y911">
        <v>24</v>
      </c>
      <c r="Z911">
        <v>0.25910589098930359</v>
      </c>
      <c r="AA911">
        <v>0</v>
      </c>
    </row>
    <row r="912" spans="1:27" x14ac:dyDescent="0.25">
      <c r="A912" t="s">
        <v>22</v>
      </c>
      <c r="B912" t="s">
        <v>77</v>
      </c>
      <c r="C912" t="s">
        <v>89</v>
      </c>
      <c r="D912">
        <v>23</v>
      </c>
      <c r="E912">
        <v>0</v>
      </c>
      <c r="F912">
        <v>0</v>
      </c>
      <c r="G912">
        <v>0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24</v>
      </c>
      <c r="Z912">
        <v>0.25910589098930359</v>
      </c>
      <c r="AA912">
        <v>0</v>
      </c>
    </row>
    <row r="913" spans="1:27" x14ac:dyDescent="0.25">
      <c r="A913" t="s">
        <v>22</v>
      </c>
      <c r="B913" t="s">
        <v>77</v>
      </c>
      <c r="C913" t="s">
        <v>89</v>
      </c>
      <c r="D913">
        <v>24</v>
      </c>
      <c r="E913">
        <v>0</v>
      </c>
      <c r="F913">
        <v>0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24</v>
      </c>
      <c r="Z913">
        <v>0.25910589098930359</v>
      </c>
      <c r="AA913">
        <v>0</v>
      </c>
    </row>
    <row r="914" spans="1:27" x14ac:dyDescent="0.25">
      <c r="A914" t="s">
        <v>22</v>
      </c>
      <c r="B914" t="s">
        <v>77</v>
      </c>
      <c r="C914" t="s">
        <v>32</v>
      </c>
      <c r="D914">
        <v>1</v>
      </c>
      <c r="E914">
        <v>0</v>
      </c>
      <c r="F914">
        <v>0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0</v>
      </c>
      <c r="Y914">
        <v>24</v>
      </c>
      <c r="Z914">
        <v>0.25910589098930359</v>
      </c>
      <c r="AA914">
        <v>0</v>
      </c>
    </row>
    <row r="915" spans="1:27" x14ac:dyDescent="0.25">
      <c r="A915" t="s">
        <v>22</v>
      </c>
      <c r="B915" t="s">
        <v>77</v>
      </c>
      <c r="C915" t="s">
        <v>32</v>
      </c>
      <c r="D915">
        <v>2</v>
      </c>
      <c r="E915">
        <v>0</v>
      </c>
      <c r="F915">
        <v>0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0</v>
      </c>
      <c r="Y915">
        <v>24</v>
      </c>
      <c r="Z915">
        <v>0.25910589098930359</v>
      </c>
      <c r="AA915">
        <v>0</v>
      </c>
    </row>
    <row r="916" spans="1:27" x14ac:dyDescent="0.25">
      <c r="A916" t="s">
        <v>22</v>
      </c>
      <c r="B916" t="s">
        <v>77</v>
      </c>
      <c r="C916" t="s">
        <v>32</v>
      </c>
      <c r="D916">
        <v>3</v>
      </c>
      <c r="E916">
        <v>0</v>
      </c>
      <c r="F916">
        <v>0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24</v>
      </c>
      <c r="Z916">
        <v>0.25910589098930359</v>
      </c>
      <c r="AA916">
        <v>0</v>
      </c>
    </row>
    <row r="917" spans="1:27" x14ac:dyDescent="0.25">
      <c r="A917" t="s">
        <v>22</v>
      </c>
      <c r="B917" t="s">
        <v>77</v>
      </c>
      <c r="C917" t="s">
        <v>32</v>
      </c>
      <c r="D917">
        <v>4</v>
      </c>
      <c r="E917">
        <v>0</v>
      </c>
      <c r="F917">
        <v>0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24</v>
      </c>
      <c r="Z917">
        <v>0.25910589098930359</v>
      </c>
      <c r="AA917">
        <v>0</v>
      </c>
    </row>
    <row r="918" spans="1:27" x14ac:dyDescent="0.25">
      <c r="A918" t="s">
        <v>22</v>
      </c>
      <c r="B918" t="s">
        <v>77</v>
      </c>
      <c r="C918" t="s">
        <v>32</v>
      </c>
      <c r="D918">
        <v>5</v>
      </c>
      <c r="E918">
        <v>0</v>
      </c>
      <c r="F918">
        <v>0</v>
      </c>
      <c r="G918">
        <v>0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24</v>
      </c>
      <c r="Z918">
        <v>0.25910589098930359</v>
      </c>
      <c r="AA918">
        <v>0</v>
      </c>
    </row>
    <row r="919" spans="1:27" x14ac:dyDescent="0.25">
      <c r="A919" t="s">
        <v>22</v>
      </c>
      <c r="B919" t="s">
        <v>77</v>
      </c>
      <c r="C919" t="s">
        <v>32</v>
      </c>
      <c r="D919">
        <v>6</v>
      </c>
      <c r="E919">
        <v>0</v>
      </c>
      <c r="F919">
        <v>0</v>
      </c>
      <c r="G919">
        <v>0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0</v>
      </c>
      <c r="R919">
        <v>0</v>
      </c>
      <c r="S919">
        <v>0</v>
      </c>
      <c r="T919">
        <v>0</v>
      </c>
      <c r="U919">
        <v>0</v>
      </c>
      <c r="V919">
        <v>0</v>
      </c>
      <c r="W919">
        <v>0</v>
      </c>
      <c r="X919">
        <v>0</v>
      </c>
      <c r="Y919">
        <v>24</v>
      </c>
      <c r="Z919">
        <v>0.25910589098930359</v>
      </c>
      <c r="AA919">
        <v>0</v>
      </c>
    </row>
    <row r="920" spans="1:27" x14ac:dyDescent="0.25">
      <c r="A920" t="s">
        <v>22</v>
      </c>
      <c r="B920" t="s">
        <v>77</v>
      </c>
      <c r="C920" t="s">
        <v>32</v>
      </c>
      <c r="D920">
        <v>7</v>
      </c>
      <c r="E920">
        <v>0</v>
      </c>
      <c r="F920">
        <v>0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24</v>
      </c>
      <c r="Z920">
        <v>0.25910589098930359</v>
      </c>
      <c r="AA920">
        <v>0</v>
      </c>
    </row>
    <row r="921" spans="1:27" x14ac:dyDescent="0.25">
      <c r="A921" t="s">
        <v>22</v>
      </c>
      <c r="B921" t="s">
        <v>77</v>
      </c>
      <c r="C921" t="s">
        <v>32</v>
      </c>
      <c r="D921">
        <v>8</v>
      </c>
      <c r="E921">
        <v>0</v>
      </c>
      <c r="F921">
        <v>0</v>
      </c>
      <c r="G921">
        <v>0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0</v>
      </c>
      <c r="Y921">
        <v>24</v>
      </c>
      <c r="Z921">
        <v>0.25910589098930359</v>
      </c>
      <c r="AA921">
        <v>0</v>
      </c>
    </row>
    <row r="922" spans="1:27" x14ac:dyDescent="0.25">
      <c r="A922" t="s">
        <v>22</v>
      </c>
      <c r="B922" t="s">
        <v>77</v>
      </c>
      <c r="C922" t="s">
        <v>32</v>
      </c>
      <c r="D922">
        <v>9</v>
      </c>
      <c r="E922">
        <v>0</v>
      </c>
      <c r="F922">
        <v>0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24</v>
      </c>
      <c r="Z922">
        <v>0.25910589098930359</v>
      </c>
      <c r="AA922">
        <v>0</v>
      </c>
    </row>
    <row r="923" spans="1:27" x14ac:dyDescent="0.25">
      <c r="A923" t="s">
        <v>22</v>
      </c>
      <c r="B923" t="s">
        <v>77</v>
      </c>
      <c r="C923" t="s">
        <v>32</v>
      </c>
      <c r="D923">
        <v>10</v>
      </c>
      <c r="E923">
        <v>0</v>
      </c>
      <c r="F923">
        <v>0</v>
      </c>
      <c r="G923">
        <v>0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24</v>
      </c>
      <c r="Z923">
        <v>0.25910589098930359</v>
      </c>
      <c r="AA923">
        <v>0</v>
      </c>
    </row>
    <row r="924" spans="1:27" x14ac:dyDescent="0.25">
      <c r="A924" t="s">
        <v>22</v>
      </c>
      <c r="B924" t="s">
        <v>77</v>
      </c>
      <c r="C924" t="s">
        <v>32</v>
      </c>
      <c r="D924">
        <v>11</v>
      </c>
      <c r="E924">
        <v>0</v>
      </c>
      <c r="F924">
        <v>0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0</v>
      </c>
      <c r="Y924">
        <v>24</v>
      </c>
      <c r="Z924">
        <v>0.25910589098930359</v>
      </c>
      <c r="AA924">
        <v>0</v>
      </c>
    </row>
    <row r="925" spans="1:27" x14ac:dyDescent="0.25">
      <c r="A925" t="s">
        <v>22</v>
      </c>
      <c r="B925" t="s">
        <v>77</v>
      </c>
      <c r="C925" t="s">
        <v>32</v>
      </c>
      <c r="D925">
        <v>12</v>
      </c>
      <c r="E925">
        <v>0</v>
      </c>
      <c r="F925">
        <v>0</v>
      </c>
      <c r="G925">
        <v>0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0</v>
      </c>
      <c r="T925">
        <v>0</v>
      </c>
      <c r="U925">
        <v>0</v>
      </c>
      <c r="V925">
        <v>0</v>
      </c>
      <c r="W925">
        <v>0</v>
      </c>
      <c r="X925">
        <v>0</v>
      </c>
      <c r="Y925">
        <v>24</v>
      </c>
      <c r="Z925">
        <v>0.25910589098930359</v>
      </c>
      <c r="AA925">
        <v>0</v>
      </c>
    </row>
    <row r="926" spans="1:27" x14ac:dyDescent="0.25">
      <c r="A926" t="s">
        <v>22</v>
      </c>
      <c r="B926" t="s">
        <v>77</v>
      </c>
      <c r="C926" t="s">
        <v>32</v>
      </c>
      <c r="D926">
        <v>13</v>
      </c>
      <c r="E926">
        <v>0</v>
      </c>
      <c r="F926">
        <v>0</v>
      </c>
      <c r="G926">
        <v>0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0</v>
      </c>
      <c r="T926">
        <v>0</v>
      </c>
      <c r="U926">
        <v>0</v>
      </c>
      <c r="V926">
        <v>0</v>
      </c>
      <c r="W926">
        <v>0</v>
      </c>
      <c r="X926">
        <v>0</v>
      </c>
      <c r="Y926">
        <v>24</v>
      </c>
      <c r="Z926">
        <v>0.25910589098930359</v>
      </c>
      <c r="AA926">
        <v>0</v>
      </c>
    </row>
    <row r="927" spans="1:27" x14ac:dyDescent="0.25">
      <c r="A927" t="s">
        <v>22</v>
      </c>
      <c r="B927" t="s">
        <v>77</v>
      </c>
      <c r="C927" t="s">
        <v>32</v>
      </c>
      <c r="D927">
        <v>14</v>
      </c>
      <c r="E927">
        <v>0</v>
      </c>
      <c r="F927">
        <v>0</v>
      </c>
      <c r="G927">
        <v>0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24</v>
      </c>
      <c r="Z927">
        <v>0.25910589098930359</v>
      </c>
      <c r="AA927">
        <v>0</v>
      </c>
    </row>
    <row r="928" spans="1:27" x14ac:dyDescent="0.25">
      <c r="A928" t="s">
        <v>22</v>
      </c>
      <c r="B928" t="s">
        <v>77</v>
      </c>
      <c r="C928" t="s">
        <v>32</v>
      </c>
      <c r="D928">
        <v>15</v>
      </c>
      <c r="E928">
        <v>0</v>
      </c>
      <c r="F928">
        <v>0</v>
      </c>
      <c r="G928">
        <v>0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24</v>
      </c>
      <c r="Z928">
        <v>0.25910589098930359</v>
      </c>
      <c r="AA928">
        <v>0</v>
      </c>
    </row>
    <row r="929" spans="1:27" x14ac:dyDescent="0.25">
      <c r="A929" t="s">
        <v>22</v>
      </c>
      <c r="B929" t="s">
        <v>77</v>
      </c>
      <c r="C929" t="s">
        <v>32</v>
      </c>
      <c r="D929">
        <v>16</v>
      </c>
      <c r="E929">
        <v>0</v>
      </c>
      <c r="F929">
        <v>0</v>
      </c>
      <c r="G929">
        <v>0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0</v>
      </c>
      <c r="T929">
        <v>0</v>
      </c>
      <c r="U929">
        <v>0</v>
      </c>
      <c r="V929">
        <v>0</v>
      </c>
      <c r="W929">
        <v>0</v>
      </c>
      <c r="X929">
        <v>0</v>
      </c>
      <c r="Y929">
        <v>24</v>
      </c>
      <c r="Z929">
        <v>0.25910589098930359</v>
      </c>
      <c r="AA929">
        <v>0</v>
      </c>
    </row>
    <row r="930" spans="1:27" x14ac:dyDescent="0.25">
      <c r="A930" t="s">
        <v>22</v>
      </c>
      <c r="B930" t="s">
        <v>77</v>
      </c>
      <c r="C930" t="s">
        <v>32</v>
      </c>
      <c r="D930">
        <v>17</v>
      </c>
      <c r="E930">
        <v>0</v>
      </c>
      <c r="F930">
        <v>0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0</v>
      </c>
      <c r="Y930">
        <v>24</v>
      </c>
      <c r="Z930">
        <v>0.25910589098930359</v>
      </c>
      <c r="AA930">
        <v>0</v>
      </c>
    </row>
    <row r="931" spans="1:27" x14ac:dyDescent="0.25">
      <c r="A931" t="s">
        <v>22</v>
      </c>
      <c r="B931" t="s">
        <v>77</v>
      </c>
      <c r="C931" t="s">
        <v>32</v>
      </c>
      <c r="D931">
        <v>18</v>
      </c>
      <c r="E931">
        <v>0</v>
      </c>
      <c r="F931">
        <v>0</v>
      </c>
      <c r="G931">
        <v>0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0</v>
      </c>
      <c r="S931">
        <v>0</v>
      </c>
      <c r="T931">
        <v>0</v>
      </c>
      <c r="U931">
        <v>0</v>
      </c>
      <c r="V931">
        <v>0</v>
      </c>
      <c r="W931">
        <v>0</v>
      </c>
      <c r="X931">
        <v>0</v>
      </c>
      <c r="Y931">
        <v>24</v>
      </c>
      <c r="Z931">
        <v>0.25910589098930359</v>
      </c>
      <c r="AA931">
        <v>0</v>
      </c>
    </row>
    <row r="932" spans="1:27" x14ac:dyDescent="0.25">
      <c r="A932" t="s">
        <v>22</v>
      </c>
      <c r="B932" t="s">
        <v>77</v>
      </c>
      <c r="C932" t="s">
        <v>32</v>
      </c>
      <c r="D932">
        <v>19</v>
      </c>
      <c r="E932">
        <v>0</v>
      </c>
      <c r="F932">
        <v>0</v>
      </c>
      <c r="G932">
        <v>0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24</v>
      </c>
      <c r="Z932">
        <v>0.25910589098930359</v>
      </c>
      <c r="AA932">
        <v>0</v>
      </c>
    </row>
    <row r="933" spans="1:27" x14ac:dyDescent="0.25">
      <c r="A933" t="s">
        <v>22</v>
      </c>
      <c r="B933" t="s">
        <v>77</v>
      </c>
      <c r="C933" t="s">
        <v>32</v>
      </c>
      <c r="D933">
        <v>20</v>
      </c>
      <c r="E933">
        <v>0</v>
      </c>
      <c r="F933">
        <v>0</v>
      </c>
      <c r="G933">
        <v>0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24</v>
      </c>
      <c r="Z933">
        <v>0.25910589098930359</v>
      </c>
      <c r="AA933">
        <v>0</v>
      </c>
    </row>
    <row r="934" spans="1:27" x14ac:dyDescent="0.25">
      <c r="A934" t="s">
        <v>22</v>
      </c>
      <c r="B934" t="s">
        <v>77</v>
      </c>
      <c r="C934" t="s">
        <v>32</v>
      </c>
      <c r="D934">
        <v>21</v>
      </c>
      <c r="E934">
        <v>0</v>
      </c>
      <c r="F934">
        <v>0</v>
      </c>
      <c r="G934">
        <v>0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  <c r="T934">
        <v>0</v>
      </c>
      <c r="U934">
        <v>0</v>
      </c>
      <c r="V934">
        <v>0</v>
      </c>
      <c r="W934">
        <v>0</v>
      </c>
      <c r="X934">
        <v>0</v>
      </c>
      <c r="Y934">
        <v>24</v>
      </c>
      <c r="Z934">
        <v>0.25910589098930359</v>
      </c>
      <c r="AA934">
        <v>0</v>
      </c>
    </row>
    <row r="935" spans="1:27" x14ac:dyDescent="0.25">
      <c r="A935" t="s">
        <v>22</v>
      </c>
      <c r="B935" t="s">
        <v>77</v>
      </c>
      <c r="C935" t="s">
        <v>32</v>
      </c>
      <c r="D935">
        <v>22</v>
      </c>
      <c r="E935">
        <v>0</v>
      </c>
      <c r="F935">
        <v>0</v>
      </c>
      <c r="G935">
        <v>0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0</v>
      </c>
      <c r="R935">
        <v>0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0</v>
      </c>
      <c r="Y935">
        <v>24</v>
      </c>
      <c r="Z935">
        <v>0.25910589098930359</v>
      </c>
      <c r="AA935">
        <v>0</v>
      </c>
    </row>
    <row r="936" spans="1:27" x14ac:dyDescent="0.25">
      <c r="A936" t="s">
        <v>22</v>
      </c>
      <c r="B936" t="s">
        <v>77</v>
      </c>
      <c r="C936" t="s">
        <v>32</v>
      </c>
      <c r="D936">
        <v>23</v>
      </c>
      <c r="E936">
        <v>0</v>
      </c>
      <c r="F936">
        <v>0</v>
      </c>
      <c r="G936">
        <v>0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0</v>
      </c>
      <c r="Y936">
        <v>24</v>
      </c>
      <c r="Z936">
        <v>0.25910589098930359</v>
      </c>
      <c r="AA936">
        <v>0</v>
      </c>
    </row>
    <row r="937" spans="1:27" x14ac:dyDescent="0.25">
      <c r="A937" t="s">
        <v>22</v>
      </c>
      <c r="B937" t="s">
        <v>77</v>
      </c>
      <c r="C937" t="s">
        <v>32</v>
      </c>
      <c r="D937">
        <v>24</v>
      </c>
      <c r="E937">
        <v>0</v>
      </c>
      <c r="F937">
        <v>0</v>
      </c>
      <c r="G937">
        <v>0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24</v>
      </c>
      <c r="Z937">
        <v>0.25910589098930359</v>
      </c>
      <c r="AA937">
        <v>0</v>
      </c>
    </row>
    <row r="938" spans="1:27" x14ac:dyDescent="0.25">
      <c r="A938" t="s">
        <v>60</v>
      </c>
      <c r="B938" t="s">
        <v>22</v>
      </c>
      <c r="C938" t="s">
        <v>82</v>
      </c>
      <c r="D938">
        <v>1</v>
      </c>
      <c r="E938">
        <v>120</v>
      </c>
      <c r="F938">
        <v>207</v>
      </c>
      <c r="G938">
        <v>207</v>
      </c>
      <c r="H938">
        <v>67.7337646484375</v>
      </c>
      <c r="I938">
        <v>67.668256624485366</v>
      </c>
      <c r="J938">
        <v>6.5509997308254242E-2</v>
      </c>
      <c r="K938">
        <v>62.093345642089844</v>
      </c>
      <c r="L938">
        <v>-0.36691391468048096</v>
      </c>
      <c r="M938">
        <v>-0.11143435537815094</v>
      </c>
      <c r="N938">
        <v>6.5509997308254242E-2</v>
      </c>
      <c r="O938">
        <v>0.24245434999465942</v>
      </c>
      <c r="P938">
        <v>0.49793389439582825</v>
      </c>
      <c r="Q938">
        <v>0.32721626758575439</v>
      </c>
      <c r="R938">
        <v>0.32689979672431946</v>
      </c>
      <c r="S938">
        <v>3.1647342257201672E-4</v>
      </c>
      <c r="T938">
        <v>-1.7725309589877725E-3</v>
      </c>
      <c r="U938">
        <v>-5.3833023412153125E-4</v>
      </c>
      <c r="V938">
        <v>3.1647342257201672E-4</v>
      </c>
      <c r="W938">
        <v>1.1712770210579038E-3</v>
      </c>
      <c r="X938">
        <v>2.4054776877164841E-3</v>
      </c>
      <c r="Y938">
        <v>210</v>
      </c>
      <c r="Z938">
        <v>7.0765160024166107E-2</v>
      </c>
      <c r="AA938">
        <v>1</v>
      </c>
    </row>
    <row r="939" spans="1:27" x14ac:dyDescent="0.25">
      <c r="A939" t="s">
        <v>60</v>
      </c>
      <c r="B939" t="s">
        <v>22</v>
      </c>
      <c r="C939" t="s">
        <v>82</v>
      </c>
      <c r="D939">
        <v>2</v>
      </c>
      <c r="E939">
        <v>120</v>
      </c>
      <c r="F939">
        <v>207</v>
      </c>
      <c r="G939">
        <v>207</v>
      </c>
      <c r="H939">
        <v>66.745674133300781</v>
      </c>
      <c r="I939">
        <v>66.803220419562422</v>
      </c>
      <c r="J939">
        <v>-5.7548992335796356E-2</v>
      </c>
      <c r="K939">
        <v>61.163280487060547</v>
      </c>
      <c r="L939">
        <v>-0.48980057239532471</v>
      </c>
      <c r="M939">
        <v>-0.23442283272743225</v>
      </c>
      <c r="N939">
        <v>-5.7548992335796356E-2</v>
      </c>
      <c r="O939">
        <v>0.11932484805583954</v>
      </c>
      <c r="P939">
        <v>0.3747025728225708</v>
      </c>
      <c r="Q939">
        <v>0.32244285941123962</v>
      </c>
      <c r="R939">
        <v>0.32272088527679443</v>
      </c>
      <c r="S939">
        <v>-2.7801445685327053E-4</v>
      </c>
      <c r="T939">
        <v>-2.3661863524466753E-3</v>
      </c>
      <c r="U939">
        <v>-1.132477424107492E-3</v>
      </c>
      <c r="V939">
        <v>-2.7801445685327053E-4</v>
      </c>
      <c r="W939">
        <v>5.7644856860861182E-4</v>
      </c>
      <c r="X939">
        <v>1.8101573223248124E-3</v>
      </c>
      <c r="Y939">
        <v>210</v>
      </c>
      <c r="Z939">
        <v>7.0765160024166107E-2</v>
      </c>
      <c r="AA939">
        <v>1</v>
      </c>
    </row>
    <row r="940" spans="1:27" x14ac:dyDescent="0.25">
      <c r="A940" t="s">
        <v>60</v>
      </c>
      <c r="B940" t="s">
        <v>22</v>
      </c>
      <c r="C940" t="s">
        <v>82</v>
      </c>
      <c r="D940">
        <v>3</v>
      </c>
      <c r="E940">
        <v>120</v>
      </c>
      <c r="F940">
        <v>207</v>
      </c>
      <c r="G940">
        <v>207</v>
      </c>
      <c r="H940">
        <v>65.673439025878906</v>
      </c>
      <c r="I940">
        <v>65.630376146058552</v>
      </c>
      <c r="J940">
        <v>4.3059553951025009E-2</v>
      </c>
      <c r="K940">
        <v>60.470211029052734</v>
      </c>
      <c r="L940">
        <v>-0.38909497857093811</v>
      </c>
      <c r="M940">
        <v>-0.13377457857131958</v>
      </c>
      <c r="N940">
        <v>4.3059553951025009E-2</v>
      </c>
      <c r="O940">
        <v>0.219893679022789</v>
      </c>
      <c r="P940">
        <v>0.47521406412124634</v>
      </c>
      <c r="Q940">
        <v>0.31726297736167908</v>
      </c>
      <c r="R940">
        <v>0.31705495715141296</v>
      </c>
      <c r="S940">
        <v>2.0801716891583055E-4</v>
      </c>
      <c r="T940">
        <v>-1.8796859076246619E-3</v>
      </c>
      <c r="U940">
        <v>-6.4625398954376578E-4</v>
      </c>
      <c r="V940">
        <v>2.0801716891583055E-4</v>
      </c>
      <c r="W940">
        <v>1.0622882982715964E-3</v>
      </c>
      <c r="X940">
        <v>2.2957201581448317E-3</v>
      </c>
      <c r="Y940">
        <v>210</v>
      </c>
      <c r="Z940">
        <v>7.0765160024166107E-2</v>
      </c>
      <c r="AA940">
        <v>1</v>
      </c>
    </row>
    <row r="941" spans="1:27" x14ac:dyDescent="0.25">
      <c r="A941" t="s">
        <v>60</v>
      </c>
      <c r="B941" t="s">
        <v>22</v>
      </c>
      <c r="C941" t="s">
        <v>82</v>
      </c>
      <c r="D941">
        <v>4</v>
      </c>
      <c r="E941">
        <v>120</v>
      </c>
      <c r="F941">
        <v>207</v>
      </c>
      <c r="G941">
        <v>207</v>
      </c>
      <c r="H941">
        <v>65.34381103515625</v>
      </c>
      <c r="I941">
        <v>65.297203714377247</v>
      </c>
      <c r="J941">
        <v>4.6603579074144363E-2</v>
      </c>
      <c r="K941">
        <v>59.914886474609375</v>
      </c>
      <c r="L941">
        <v>-0.38676568865776062</v>
      </c>
      <c r="M941">
        <v>-0.13072760403156281</v>
      </c>
      <c r="N941">
        <v>4.6603579074144363E-2</v>
      </c>
      <c r="O941">
        <v>0.22393476963043213</v>
      </c>
      <c r="P941">
        <v>0.47997283935546875</v>
      </c>
      <c r="Q941">
        <v>0.31567057967185974</v>
      </c>
      <c r="R941">
        <v>0.3154454231262207</v>
      </c>
      <c r="S941">
        <v>2.2513806470669806E-4</v>
      </c>
      <c r="T941">
        <v>-1.8684333190321922E-3</v>
      </c>
      <c r="U941">
        <v>-6.3153431983664632E-4</v>
      </c>
      <c r="V941">
        <v>2.2513806470669806E-4</v>
      </c>
      <c r="W941">
        <v>1.0818104492500424E-3</v>
      </c>
      <c r="X941">
        <v>2.3187093902379274E-3</v>
      </c>
      <c r="Y941">
        <v>210</v>
      </c>
      <c r="Z941">
        <v>7.0765160024166107E-2</v>
      </c>
      <c r="AA941">
        <v>1</v>
      </c>
    </row>
    <row r="942" spans="1:27" x14ac:dyDescent="0.25">
      <c r="A942" t="s">
        <v>60</v>
      </c>
      <c r="B942" t="s">
        <v>22</v>
      </c>
      <c r="C942" t="s">
        <v>82</v>
      </c>
      <c r="D942">
        <v>5</v>
      </c>
      <c r="E942">
        <v>120</v>
      </c>
      <c r="F942">
        <v>207</v>
      </c>
      <c r="G942">
        <v>207</v>
      </c>
      <c r="H942">
        <v>66.411460876464844</v>
      </c>
      <c r="I942">
        <v>66.198727454586333</v>
      </c>
      <c r="J942">
        <v>0.2127353847026825</v>
      </c>
      <c r="K942">
        <v>58.582275390625</v>
      </c>
      <c r="L942">
        <v>-0.21961186826229095</v>
      </c>
      <c r="M942">
        <v>3.5822395235300064E-2</v>
      </c>
      <c r="N942">
        <v>0.2127353847026825</v>
      </c>
      <c r="O942">
        <v>0.38964837789535522</v>
      </c>
      <c r="P942">
        <v>0.64508265256881714</v>
      </c>
      <c r="Q942">
        <v>0.32082831859588623</v>
      </c>
      <c r="R942">
        <v>0.31980061531066895</v>
      </c>
      <c r="S942">
        <v>1.0277071269229054E-3</v>
      </c>
      <c r="T942">
        <v>-1.0609269374981523E-3</v>
      </c>
      <c r="U942">
        <v>1.7305504297837615E-4</v>
      </c>
      <c r="V942">
        <v>1.0277071269229054E-3</v>
      </c>
      <c r="W942">
        <v>1.8823592690750957E-3</v>
      </c>
      <c r="X942">
        <v>3.116341307759285E-3</v>
      </c>
      <c r="Y942">
        <v>210</v>
      </c>
      <c r="Z942">
        <v>7.0765160024166107E-2</v>
      </c>
      <c r="AA942">
        <v>1</v>
      </c>
    </row>
    <row r="943" spans="1:27" x14ac:dyDescent="0.25">
      <c r="A943" t="s">
        <v>60</v>
      </c>
      <c r="B943" t="s">
        <v>22</v>
      </c>
      <c r="C943" t="s">
        <v>82</v>
      </c>
      <c r="D943">
        <v>6</v>
      </c>
      <c r="E943">
        <v>120</v>
      </c>
      <c r="F943">
        <v>207</v>
      </c>
      <c r="G943">
        <v>207</v>
      </c>
      <c r="H943">
        <v>71.086807250976562</v>
      </c>
      <c r="I943">
        <v>70.668388409889303</v>
      </c>
      <c r="J943">
        <v>0.41841521859169006</v>
      </c>
      <c r="K943">
        <v>57.975898742675781</v>
      </c>
      <c r="L943">
        <v>-1.8624790012836456E-2</v>
      </c>
      <c r="M943">
        <v>0.23958198726177216</v>
      </c>
      <c r="N943">
        <v>0.41841521859169006</v>
      </c>
      <c r="O943">
        <v>0.59724843502044678</v>
      </c>
      <c r="P943">
        <v>0.85545521974563599</v>
      </c>
      <c r="Q943">
        <v>0.34341451525688171</v>
      </c>
      <c r="R943">
        <v>0.34139317274093628</v>
      </c>
      <c r="S943">
        <v>2.02132947742939E-3</v>
      </c>
      <c r="T943">
        <v>-8.9974833827000111E-5</v>
      </c>
      <c r="U943">
        <v>1.1574008967727423E-3</v>
      </c>
      <c r="V943">
        <v>2.02132947742939E-3</v>
      </c>
      <c r="W943">
        <v>2.8852580580860376E-3</v>
      </c>
      <c r="X943">
        <v>4.1326340287923813E-3</v>
      </c>
      <c r="Y943">
        <v>210</v>
      </c>
      <c r="Z943">
        <v>7.0765160024166107E-2</v>
      </c>
      <c r="AA943">
        <v>1</v>
      </c>
    </row>
    <row r="944" spans="1:27" x14ac:dyDescent="0.25">
      <c r="A944" t="s">
        <v>60</v>
      </c>
      <c r="B944" t="s">
        <v>22</v>
      </c>
      <c r="C944" t="s">
        <v>82</v>
      </c>
      <c r="D944">
        <v>7</v>
      </c>
      <c r="E944">
        <v>120</v>
      </c>
      <c r="F944">
        <v>207</v>
      </c>
      <c r="G944">
        <v>207</v>
      </c>
      <c r="H944">
        <v>78.897010803222656</v>
      </c>
      <c r="I944">
        <v>77.989534209016711</v>
      </c>
      <c r="J944">
        <v>0.90747725963592529</v>
      </c>
      <c r="K944">
        <v>57.519161224365234</v>
      </c>
      <c r="L944">
        <v>0.4749416708946228</v>
      </c>
      <c r="M944">
        <v>0.73048722743988037</v>
      </c>
      <c r="N944">
        <v>0.90747725963592529</v>
      </c>
      <c r="O944">
        <v>1.0844672918319702</v>
      </c>
      <c r="P944">
        <v>1.340012788772583</v>
      </c>
      <c r="Q944">
        <v>0.38114497065544128</v>
      </c>
      <c r="R944">
        <v>0.3767610490322113</v>
      </c>
      <c r="S944">
        <v>4.383948165923357E-3</v>
      </c>
      <c r="T944">
        <v>2.2944041993469E-3</v>
      </c>
      <c r="U944">
        <v>3.5289237275719643E-3</v>
      </c>
      <c r="V944">
        <v>4.383948165923357E-3</v>
      </c>
      <c r="W944">
        <v>5.2389726042747498E-3</v>
      </c>
      <c r="X944">
        <v>6.4734918996691704E-3</v>
      </c>
      <c r="Y944">
        <v>210</v>
      </c>
      <c r="Z944">
        <v>7.0765160024166107E-2</v>
      </c>
      <c r="AA944">
        <v>1</v>
      </c>
    </row>
    <row r="945" spans="1:27" x14ac:dyDescent="0.25">
      <c r="A945" t="s">
        <v>60</v>
      </c>
      <c r="B945" t="s">
        <v>22</v>
      </c>
      <c r="C945" t="s">
        <v>82</v>
      </c>
      <c r="D945">
        <v>8</v>
      </c>
      <c r="E945">
        <v>120</v>
      </c>
      <c r="F945">
        <v>207</v>
      </c>
      <c r="G945">
        <v>207</v>
      </c>
      <c r="H945">
        <v>85.147064208984375</v>
      </c>
      <c r="I945">
        <v>84.344144316390157</v>
      </c>
      <c r="J945">
        <v>0.80291831493377686</v>
      </c>
      <c r="K945">
        <v>59.500007629394531</v>
      </c>
      <c r="L945">
        <v>0.37004423141479492</v>
      </c>
      <c r="M945">
        <v>0.62578976154327393</v>
      </c>
      <c r="N945">
        <v>0.80291831493377686</v>
      </c>
      <c r="O945">
        <v>0.98004686832427979</v>
      </c>
      <c r="P945">
        <v>1.2357923984527588</v>
      </c>
      <c r="Q945">
        <v>0.41133847832679749</v>
      </c>
      <c r="R945">
        <v>0.40745964646339417</v>
      </c>
      <c r="S945">
        <v>3.8788323290646076E-3</v>
      </c>
      <c r="T945">
        <v>1.7876533092930913E-3</v>
      </c>
      <c r="U945">
        <v>3.0231389682739973E-3</v>
      </c>
      <c r="V945">
        <v>3.8788323290646076E-3</v>
      </c>
      <c r="W945">
        <v>4.7345259226858616E-3</v>
      </c>
      <c r="X945">
        <v>5.9700114652514458E-3</v>
      </c>
      <c r="Y945">
        <v>210</v>
      </c>
      <c r="Z945">
        <v>7.0765160024166107E-2</v>
      </c>
      <c r="AA945">
        <v>1</v>
      </c>
    </row>
    <row r="946" spans="1:27" x14ac:dyDescent="0.25">
      <c r="A946" t="s">
        <v>60</v>
      </c>
      <c r="B946" t="s">
        <v>22</v>
      </c>
      <c r="C946" t="s">
        <v>82</v>
      </c>
      <c r="D946">
        <v>9</v>
      </c>
      <c r="E946">
        <v>120</v>
      </c>
      <c r="F946">
        <v>207</v>
      </c>
      <c r="G946">
        <v>207</v>
      </c>
      <c r="H946">
        <v>91.7135009765625</v>
      </c>
      <c r="I946">
        <v>93.044511450454593</v>
      </c>
      <c r="J946">
        <v>-1.3310089111328125</v>
      </c>
      <c r="K946">
        <v>62.651691436767578</v>
      </c>
      <c r="L946">
        <v>-1.7636400461196899</v>
      </c>
      <c r="M946">
        <v>-1.5080380439758301</v>
      </c>
      <c r="N946">
        <v>-1.3310089111328125</v>
      </c>
      <c r="O946">
        <v>-1.1539797782897949</v>
      </c>
      <c r="P946">
        <v>-0.89837783575057983</v>
      </c>
      <c r="Q946">
        <v>0.44306039810180664</v>
      </c>
      <c r="R946">
        <v>0.44949039816856384</v>
      </c>
      <c r="S946">
        <v>-6.4299949444830418E-3</v>
      </c>
      <c r="T946">
        <v>-8.5200006142258644E-3</v>
      </c>
      <c r="U946">
        <v>-7.2852079756557941E-3</v>
      </c>
      <c r="V946">
        <v>-6.4299949444830418E-3</v>
      </c>
      <c r="W946">
        <v>-5.5747814476490021E-3</v>
      </c>
      <c r="X946">
        <v>-4.3399897404015064E-3</v>
      </c>
      <c r="Y946">
        <v>210</v>
      </c>
      <c r="Z946">
        <v>7.0765160024166107E-2</v>
      </c>
      <c r="AA946">
        <v>1</v>
      </c>
    </row>
    <row r="947" spans="1:27" x14ac:dyDescent="0.25">
      <c r="A947" t="s">
        <v>60</v>
      </c>
      <c r="B947" t="s">
        <v>22</v>
      </c>
      <c r="C947" t="s">
        <v>82</v>
      </c>
      <c r="D947">
        <v>10</v>
      </c>
      <c r="E947">
        <v>120</v>
      </c>
      <c r="F947">
        <v>207</v>
      </c>
      <c r="G947">
        <v>207</v>
      </c>
      <c r="H947">
        <v>98.282272338867188</v>
      </c>
      <c r="I947">
        <v>99.534455553162843</v>
      </c>
      <c r="J947">
        <v>-1.252183198928833</v>
      </c>
      <c r="K947">
        <v>66.450035095214844</v>
      </c>
      <c r="L947">
        <v>-1.6853619813919067</v>
      </c>
      <c r="M947">
        <v>-1.4294364452362061</v>
      </c>
      <c r="N947">
        <v>-1.252183198928833</v>
      </c>
      <c r="O947">
        <v>-1.07492995262146</v>
      </c>
      <c r="P947">
        <v>-0.81900441646575928</v>
      </c>
      <c r="Q947">
        <v>0.47479358315467834</v>
      </c>
      <c r="R947">
        <v>0.48084276914596558</v>
      </c>
      <c r="S947">
        <v>-6.049194373190403E-3</v>
      </c>
      <c r="T947">
        <v>-8.1418454647064209E-3</v>
      </c>
      <c r="U947">
        <v>-6.9054900668561459E-3</v>
      </c>
      <c r="V947">
        <v>-6.049194373190403E-3</v>
      </c>
      <c r="W947">
        <v>-5.1928982138633728E-3</v>
      </c>
      <c r="X947">
        <v>-3.9565432816743851E-3</v>
      </c>
      <c r="Y947">
        <v>210</v>
      </c>
      <c r="Z947">
        <v>7.0765160024166107E-2</v>
      </c>
      <c r="AA947">
        <v>1</v>
      </c>
    </row>
    <row r="948" spans="1:27" x14ac:dyDescent="0.25">
      <c r="A948" t="s">
        <v>60</v>
      </c>
      <c r="B948" t="s">
        <v>22</v>
      </c>
      <c r="C948" t="s">
        <v>82</v>
      </c>
      <c r="D948">
        <v>11</v>
      </c>
      <c r="E948">
        <v>120</v>
      </c>
      <c r="F948">
        <v>207</v>
      </c>
      <c r="G948">
        <v>207</v>
      </c>
      <c r="H948">
        <v>103.90088653564453</v>
      </c>
      <c r="I948">
        <v>104.33279880834743</v>
      </c>
      <c r="J948">
        <v>-0.43191564083099365</v>
      </c>
      <c r="K948">
        <v>70.096488952636719</v>
      </c>
      <c r="L948">
        <v>-0.86619007587432861</v>
      </c>
      <c r="M948">
        <v>-0.60961723327636719</v>
      </c>
      <c r="N948">
        <v>-0.43191564083099365</v>
      </c>
      <c r="O948">
        <v>-0.25421404838562012</v>
      </c>
      <c r="P948">
        <v>2.3587970063090324E-3</v>
      </c>
      <c r="Q948">
        <v>0.50193667411804199</v>
      </c>
      <c r="R948">
        <v>0.50402319431304932</v>
      </c>
      <c r="S948">
        <v>-2.0865490660071373E-3</v>
      </c>
      <c r="T948">
        <v>-4.1844933293759823E-3</v>
      </c>
      <c r="U948">
        <v>-2.9450107831507921E-3</v>
      </c>
      <c r="V948">
        <v>-2.0865490660071373E-3</v>
      </c>
      <c r="W948">
        <v>-1.2280872324481606E-3</v>
      </c>
      <c r="X948">
        <v>1.1395154615456704E-5</v>
      </c>
      <c r="Y948">
        <v>210</v>
      </c>
      <c r="Z948">
        <v>7.0765160024166107E-2</v>
      </c>
      <c r="AA948">
        <v>1</v>
      </c>
    </row>
    <row r="949" spans="1:27" x14ac:dyDescent="0.25">
      <c r="A949" t="s">
        <v>60</v>
      </c>
      <c r="B949" t="s">
        <v>22</v>
      </c>
      <c r="C949" t="s">
        <v>82</v>
      </c>
      <c r="D949">
        <v>12</v>
      </c>
      <c r="E949">
        <v>120</v>
      </c>
      <c r="F949">
        <v>207</v>
      </c>
      <c r="G949">
        <v>207</v>
      </c>
      <c r="H949">
        <v>107.65918731689453</v>
      </c>
      <c r="I949">
        <v>107.67993637081236</v>
      </c>
      <c r="J949">
        <v>-2.0750785246491432E-2</v>
      </c>
      <c r="K949">
        <v>73.335563659667969</v>
      </c>
      <c r="L949">
        <v>-0.45874366164207458</v>
      </c>
      <c r="M949">
        <v>-0.19997392594814301</v>
      </c>
      <c r="N949">
        <v>-2.0750785246491432E-2</v>
      </c>
      <c r="O949">
        <v>0.15847235918045044</v>
      </c>
      <c r="P949">
        <v>0.41724210977554321</v>
      </c>
      <c r="Q949">
        <v>0.5200926661491394</v>
      </c>
      <c r="R949">
        <v>0.52019292116165161</v>
      </c>
      <c r="S949">
        <v>-1.0024534276453778E-4</v>
      </c>
      <c r="T949">
        <v>-2.2161528468132019E-3</v>
      </c>
      <c r="U949">
        <v>-9.660575888119638E-4</v>
      </c>
      <c r="V949">
        <v>-1.0024534276453778E-4</v>
      </c>
      <c r="W949">
        <v>7.6556694693863392E-4</v>
      </c>
      <c r="X949">
        <v>2.0156623795628548E-3</v>
      </c>
      <c r="Y949">
        <v>210</v>
      </c>
      <c r="Z949">
        <v>7.0765160024166107E-2</v>
      </c>
      <c r="AA949">
        <v>1</v>
      </c>
    </row>
    <row r="950" spans="1:27" x14ac:dyDescent="0.25">
      <c r="A950" t="s">
        <v>60</v>
      </c>
      <c r="B950" t="s">
        <v>22</v>
      </c>
      <c r="C950" t="s">
        <v>82</v>
      </c>
      <c r="D950">
        <v>13</v>
      </c>
      <c r="E950">
        <v>120</v>
      </c>
      <c r="F950">
        <v>207</v>
      </c>
      <c r="G950">
        <v>207</v>
      </c>
      <c r="H950">
        <v>109.34944152832031</v>
      </c>
      <c r="I950">
        <v>109.4097627196461</v>
      </c>
      <c r="J950">
        <v>-6.0317683964967728E-2</v>
      </c>
      <c r="K950">
        <v>76.611610412597656</v>
      </c>
      <c r="L950">
        <v>-0.49463281035423279</v>
      </c>
      <c r="M950">
        <v>-0.2380359023809433</v>
      </c>
      <c r="N950">
        <v>-6.0317683964967728E-2</v>
      </c>
      <c r="O950">
        <v>0.11740054190158844</v>
      </c>
      <c r="P950">
        <v>0.37399742007255554</v>
      </c>
      <c r="Q950">
        <v>0.52825814485549927</v>
      </c>
      <c r="R950">
        <v>0.52854955196380615</v>
      </c>
      <c r="S950">
        <v>-2.9138979152776301E-4</v>
      </c>
      <c r="T950">
        <v>-2.3895304184406996E-3</v>
      </c>
      <c r="U950">
        <v>-1.1499319225549698E-3</v>
      </c>
      <c r="V950">
        <v>-2.9138979152776301E-4</v>
      </c>
      <c r="W950">
        <v>5.6715239770710468E-4</v>
      </c>
      <c r="X950">
        <v>1.8067507771775126E-3</v>
      </c>
      <c r="Y950">
        <v>210</v>
      </c>
      <c r="Z950">
        <v>7.0765160024166107E-2</v>
      </c>
      <c r="AA950">
        <v>1</v>
      </c>
    </row>
    <row r="951" spans="1:27" x14ac:dyDescent="0.25">
      <c r="A951" t="s">
        <v>60</v>
      </c>
      <c r="B951" t="s">
        <v>22</v>
      </c>
      <c r="C951" t="s">
        <v>82</v>
      </c>
      <c r="D951">
        <v>14</v>
      </c>
      <c r="E951">
        <v>120</v>
      </c>
      <c r="F951">
        <v>207</v>
      </c>
      <c r="G951">
        <v>207</v>
      </c>
      <c r="H951">
        <v>111.02493286132812</v>
      </c>
      <c r="I951">
        <v>110.6011458914727</v>
      </c>
      <c r="J951">
        <v>0.42378413677215576</v>
      </c>
      <c r="K951">
        <v>79.3980712890625</v>
      </c>
      <c r="L951">
        <v>-1.1229530908167362E-2</v>
      </c>
      <c r="M951">
        <v>0.24578006565570831</v>
      </c>
      <c r="N951">
        <v>0.42378413677215576</v>
      </c>
      <c r="O951">
        <v>0.6017882227897644</v>
      </c>
      <c r="P951">
        <v>0.85879778861999512</v>
      </c>
      <c r="Q951">
        <v>0.53635233640670776</v>
      </c>
      <c r="R951">
        <v>0.53430503606796265</v>
      </c>
      <c r="S951">
        <v>2.0472663454711437E-3</v>
      </c>
      <c r="T951">
        <v>-5.424894334282726E-5</v>
      </c>
      <c r="U951">
        <v>1.1873432667925954E-3</v>
      </c>
      <c r="V951">
        <v>2.0472663454711437E-3</v>
      </c>
      <c r="W951">
        <v>2.9071895405650139E-3</v>
      </c>
      <c r="X951">
        <v>4.1487817652523518E-3</v>
      </c>
      <c r="Y951">
        <v>210</v>
      </c>
      <c r="Z951">
        <v>7.0765160024166107E-2</v>
      </c>
      <c r="AA951">
        <v>1</v>
      </c>
    </row>
    <row r="952" spans="1:27" x14ac:dyDescent="0.25">
      <c r="A952" t="s">
        <v>60</v>
      </c>
      <c r="B952" t="s">
        <v>22</v>
      </c>
      <c r="C952" t="s">
        <v>82</v>
      </c>
      <c r="D952">
        <v>15</v>
      </c>
      <c r="E952">
        <v>120</v>
      </c>
      <c r="F952">
        <v>207</v>
      </c>
      <c r="G952">
        <v>207</v>
      </c>
      <c r="H952">
        <v>112.46138000488281</v>
      </c>
      <c r="I952">
        <v>109.98942151409574</v>
      </c>
      <c r="J952">
        <v>2.471956729888916</v>
      </c>
      <c r="K952">
        <v>81.150238037109375</v>
      </c>
      <c r="L952">
        <v>2.0352213382720947</v>
      </c>
      <c r="M952">
        <v>2.293248176574707</v>
      </c>
      <c r="N952">
        <v>2.471956729888916</v>
      </c>
      <c r="O952">
        <v>2.650665283203125</v>
      </c>
      <c r="P952">
        <v>2.9086921215057373</v>
      </c>
      <c r="Q952">
        <v>0.54329168796539307</v>
      </c>
      <c r="R952">
        <v>0.53134983777999878</v>
      </c>
      <c r="S952">
        <v>1.1941820383071899E-2</v>
      </c>
      <c r="T952">
        <v>9.8319873213768005E-3</v>
      </c>
      <c r="U952">
        <v>1.1078493669629097E-2</v>
      </c>
      <c r="V952">
        <v>1.1941820383071899E-2</v>
      </c>
      <c r="W952">
        <v>1.2805146165192127E-2</v>
      </c>
      <c r="X952">
        <v>1.4051652513444424E-2</v>
      </c>
      <c r="Y952">
        <v>210</v>
      </c>
      <c r="Z952">
        <v>7.0765160024166107E-2</v>
      </c>
      <c r="AA952">
        <v>1</v>
      </c>
    </row>
    <row r="953" spans="1:27" x14ac:dyDescent="0.25">
      <c r="A953" t="s">
        <v>60</v>
      </c>
      <c r="B953" t="s">
        <v>22</v>
      </c>
      <c r="C953" t="s">
        <v>82</v>
      </c>
      <c r="D953">
        <v>16</v>
      </c>
      <c r="E953">
        <v>120</v>
      </c>
      <c r="F953">
        <v>207</v>
      </c>
      <c r="G953">
        <v>207</v>
      </c>
      <c r="H953">
        <v>112.56752014160156</v>
      </c>
      <c r="I953">
        <v>110.67214315221645</v>
      </c>
      <c r="J953">
        <v>1.8953791856765747</v>
      </c>
      <c r="K953">
        <v>82.647743225097656</v>
      </c>
      <c r="L953">
        <v>1.4613339900970459</v>
      </c>
      <c r="M953">
        <v>1.7177714109420776</v>
      </c>
      <c r="N953">
        <v>1.8953791856765747</v>
      </c>
      <c r="O953">
        <v>2.0729870796203613</v>
      </c>
      <c r="P953">
        <v>2.3294243812561035</v>
      </c>
      <c r="Q953">
        <v>0.54380446672439575</v>
      </c>
      <c r="R953">
        <v>0.53464806079864502</v>
      </c>
      <c r="S953">
        <v>9.1564208269119263E-3</v>
      </c>
      <c r="T953">
        <v>7.0595843717455864E-3</v>
      </c>
      <c r="U953">
        <v>8.2984128966927528E-3</v>
      </c>
      <c r="V953">
        <v>9.1564208269119263E-3</v>
      </c>
      <c r="W953">
        <v>1.0014430619776249E-2</v>
      </c>
      <c r="X953">
        <v>1.1253258213400841E-2</v>
      </c>
      <c r="Y953">
        <v>210</v>
      </c>
      <c r="Z953">
        <v>7.0765160024166107E-2</v>
      </c>
      <c r="AA953">
        <v>1</v>
      </c>
    </row>
    <row r="954" spans="1:27" x14ac:dyDescent="0.25">
      <c r="A954" t="s">
        <v>60</v>
      </c>
      <c r="B954" t="s">
        <v>22</v>
      </c>
      <c r="C954" t="s">
        <v>82</v>
      </c>
      <c r="D954">
        <v>17</v>
      </c>
      <c r="E954">
        <v>120</v>
      </c>
      <c r="F954">
        <v>207</v>
      </c>
      <c r="G954">
        <v>207</v>
      </c>
      <c r="H954">
        <v>112.32782745361328</v>
      </c>
      <c r="I954">
        <v>110.86766038741916</v>
      </c>
      <c r="J954">
        <v>1.460168719291687</v>
      </c>
      <c r="K954">
        <v>84.055625915527344</v>
      </c>
      <c r="L954">
        <v>1.0236356258392334</v>
      </c>
      <c r="M954">
        <v>1.2815428972244263</v>
      </c>
      <c r="N954">
        <v>1.460168719291687</v>
      </c>
      <c r="O954">
        <v>1.6387945413589478</v>
      </c>
      <c r="P954">
        <v>1.8967018127441406</v>
      </c>
      <c r="Q954">
        <v>0.54264652729034424</v>
      </c>
      <c r="R954">
        <v>0.53559255599975586</v>
      </c>
      <c r="S954">
        <v>7.0539549924433231E-3</v>
      </c>
      <c r="T954">
        <v>4.9450998194515705E-3</v>
      </c>
      <c r="U954">
        <v>6.1910282820463181E-3</v>
      </c>
      <c r="V954">
        <v>7.0539549924433231E-3</v>
      </c>
      <c r="W954">
        <v>7.9168817028403282E-3</v>
      </c>
      <c r="X954">
        <v>9.1628106310963631E-3</v>
      </c>
      <c r="Y954">
        <v>210</v>
      </c>
      <c r="Z954">
        <v>7.0765160024166107E-2</v>
      </c>
      <c r="AA954">
        <v>1</v>
      </c>
    </row>
    <row r="955" spans="1:27" x14ac:dyDescent="0.25">
      <c r="A955" t="s">
        <v>60</v>
      </c>
      <c r="B955" t="s">
        <v>22</v>
      </c>
      <c r="C955" t="s">
        <v>82</v>
      </c>
      <c r="D955">
        <v>18</v>
      </c>
      <c r="E955">
        <v>120</v>
      </c>
      <c r="F955">
        <v>207</v>
      </c>
      <c r="G955">
        <v>207</v>
      </c>
      <c r="H955">
        <v>107.72138977050781</v>
      </c>
      <c r="I955">
        <v>106.60241758008488</v>
      </c>
      <c r="J955">
        <v>1.1189714670181274</v>
      </c>
      <c r="K955">
        <v>83.934097290039063</v>
      </c>
      <c r="L955">
        <v>0.68084102869033813</v>
      </c>
      <c r="M955">
        <v>0.93969202041625977</v>
      </c>
      <c r="N955">
        <v>1.1189714670181274</v>
      </c>
      <c r="O955">
        <v>1.2982509136199951</v>
      </c>
      <c r="P955">
        <v>1.557101845741272</v>
      </c>
      <c r="Q955">
        <v>0.52039319276809692</v>
      </c>
      <c r="R955">
        <v>0.5149875283241272</v>
      </c>
      <c r="S955">
        <v>5.4056593216955662E-3</v>
      </c>
      <c r="T955">
        <v>3.2890872098505497E-3</v>
      </c>
      <c r="U955">
        <v>4.5395749621093273E-3</v>
      </c>
      <c r="V955">
        <v>5.4056593216955662E-3</v>
      </c>
      <c r="W955">
        <v>6.271743681281805E-3</v>
      </c>
      <c r="X955">
        <v>7.5222309678792953E-3</v>
      </c>
      <c r="Y955">
        <v>210</v>
      </c>
      <c r="Z955">
        <v>7.0765160024166107E-2</v>
      </c>
      <c r="AA955">
        <v>1</v>
      </c>
    </row>
    <row r="956" spans="1:27" x14ac:dyDescent="0.25">
      <c r="A956" t="s">
        <v>60</v>
      </c>
      <c r="B956" t="s">
        <v>22</v>
      </c>
      <c r="C956" t="s">
        <v>82</v>
      </c>
      <c r="D956">
        <v>19</v>
      </c>
      <c r="E956">
        <v>120</v>
      </c>
      <c r="F956">
        <v>207</v>
      </c>
      <c r="G956">
        <v>207</v>
      </c>
      <c r="H956">
        <v>93.326828002929688</v>
      </c>
      <c r="I956">
        <v>92.824003020999953</v>
      </c>
      <c r="J956">
        <v>0.50282251834869385</v>
      </c>
      <c r="K956">
        <v>82.400672912597656</v>
      </c>
      <c r="L956">
        <v>6.2367882579565048E-2</v>
      </c>
      <c r="M956">
        <v>0.32259204983711243</v>
      </c>
      <c r="N956">
        <v>0.50282251834869385</v>
      </c>
      <c r="O956">
        <v>0.68305295705795288</v>
      </c>
      <c r="P956">
        <v>0.94327718019485474</v>
      </c>
      <c r="Q956">
        <v>0.45085424184799194</v>
      </c>
      <c r="R956">
        <v>0.44842514395713806</v>
      </c>
      <c r="S956">
        <v>2.429094398394227E-3</v>
      </c>
      <c r="T956">
        <v>3.0129411607049406E-4</v>
      </c>
      <c r="U956">
        <v>1.5584157081320882E-3</v>
      </c>
      <c r="V956">
        <v>2.429094398394227E-3</v>
      </c>
      <c r="W956">
        <v>3.2997727394104004E-3</v>
      </c>
      <c r="X956">
        <v>4.5568947680294514E-3</v>
      </c>
      <c r="Y956">
        <v>210</v>
      </c>
      <c r="Z956">
        <v>7.0765160024166107E-2</v>
      </c>
      <c r="AA956">
        <v>1</v>
      </c>
    </row>
    <row r="957" spans="1:27" x14ac:dyDescent="0.25">
      <c r="A957" t="s">
        <v>60</v>
      </c>
      <c r="B957" t="s">
        <v>22</v>
      </c>
      <c r="C957" t="s">
        <v>82</v>
      </c>
      <c r="D957">
        <v>20</v>
      </c>
      <c r="E957">
        <v>120</v>
      </c>
      <c r="F957">
        <v>207</v>
      </c>
      <c r="G957">
        <v>207</v>
      </c>
      <c r="H957">
        <v>84.18310546875</v>
      </c>
      <c r="I957">
        <v>84.963371376274154</v>
      </c>
      <c r="J957">
        <v>-0.78026413917541504</v>
      </c>
      <c r="K957">
        <v>76.494224548339844</v>
      </c>
      <c r="L957">
        <v>-1.2204103469848633</v>
      </c>
      <c r="M957">
        <v>-0.96036839485168457</v>
      </c>
      <c r="N957">
        <v>-0.78026413917541504</v>
      </c>
      <c r="O957">
        <v>-0.60015988349914551</v>
      </c>
      <c r="P957">
        <v>-0.34011796116828918</v>
      </c>
      <c r="Q957">
        <v>0.40668165683746338</v>
      </c>
      <c r="R957">
        <v>0.41045105457305908</v>
      </c>
      <c r="S957">
        <v>-3.7693919148296118E-3</v>
      </c>
      <c r="T957">
        <v>-5.8957021683454514E-3</v>
      </c>
      <c r="U957">
        <v>-4.6394607052206993E-3</v>
      </c>
      <c r="V957">
        <v>-3.7693919148296118E-3</v>
      </c>
      <c r="W957">
        <v>-2.8993231244385242E-3</v>
      </c>
      <c r="X957">
        <v>-1.6430818941444159E-3</v>
      </c>
      <c r="Y957">
        <v>210</v>
      </c>
      <c r="Z957">
        <v>7.0765160024166107E-2</v>
      </c>
      <c r="AA957">
        <v>1</v>
      </c>
    </row>
    <row r="958" spans="1:27" x14ac:dyDescent="0.25">
      <c r="A958" t="s">
        <v>60</v>
      </c>
      <c r="B958" t="s">
        <v>22</v>
      </c>
      <c r="C958" t="s">
        <v>82</v>
      </c>
      <c r="D958">
        <v>21</v>
      </c>
      <c r="E958">
        <v>120</v>
      </c>
      <c r="F958">
        <v>207</v>
      </c>
      <c r="G958">
        <v>207</v>
      </c>
      <c r="H958">
        <v>78.800338745117188</v>
      </c>
      <c r="I958">
        <v>79.212979557923973</v>
      </c>
      <c r="J958">
        <v>-0.41263803839683533</v>
      </c>
      <c r="K958">
        <v>71.341911315917969</v>
      </c>
      <c r="L958">
        <v>-0.85266512632369995</v>
      </c>
      <c r="M958">
        <v>-0.59269356727600098</v>
      </c>
      <c r="N958">
        <v>-0.41263803839683533</v>
      </c>
      <c r="O958">
        <v>-0.23258250951766968</v>
      </c>
      <c r="P958">
        <v>2.7389060705900192E-2</v>
      </c>
      <c r="Q958">
        <v>0.3806779682636261</v>
      </c>
      <c r="R958">
        <v>0.38267138600349426</v>
      </c>
      <c r="S958">
        <v>-1.9934205338358879E-3</v>
      </c>
      <c r="T958">
        <v>-4.1191549971699715E-3</v>
      </c>
      <c r="U958">
        <v>-2.8632539324462414E-3</v>
      </c>
      <c r="V958">
        <v>-1.9934205338358879E-3</v>
      </c>
      <c r="W958">
        <v>-1.1235870188102126E-3</v>
      </c>
      <c r="X958">
        <v>1.3231430784799159E-4</v>
      </c>
      <c r="Y958">
        <v>210</v>
      </c>
      <c r="Z958">
        <v>7.0765160024166107E-2</v>
      </c>
      <c r="AA958">
        <v>1</v>
      </c>
    </row>
    <row r="959" spans="1:27" x14ac:dyDescent="0.25">
      <c r="A959" t="s">
        <v>60</v>
      </c>
      <c r="B959" t="s">
        <v>22</v>
      </c>
      <c r="C959" t="s">
        <v>82</v>
      </c>
      <c r="D959">
        <v>22</v>
      </c>
      <c r="E959">
        <v>120</v>
      </c>
      <c r="F959">
        <v>207</v>
      </c>
      <c r="G959">
        <v>207</v>
      </c>
      <c r="H959">
        <v>75.393318176269531</v>
      </c>
      <c r="I959">
        <v>75.794253975851461</v>
      </c>
      <c r="J959">
        <v>-0.40093457698822021</v>
      </c>
      <c r="K959">
        <v>67.418785095214844</v>
      </c>
      <c r="L959">
        <v>-0.83866333961486816</v>
      </c>
      <c r="M959">
        <v>-0.58004963397979736</v>
      </c>
      <c r="N959">
        <v>-0.40093457698822021</v>
      </c>
      <c r="O959">
        <v>-0.22181950509548187</v>
      </c>
      <c r="P959">
        <v>3.6794207990169525E-2</v>
      </c>
      <c r="Q959">
        <v>0.36421892046928406</v>
      </c>
      <c r="R959">
        <v>0.36615580320358276</v>
      </c>
      <c r="S959">
        <v>-1.9368820358067751E-3</v>
      </c>
      <c r="T959">
        <v>-4.0515135042369366E-3</v>
      </c>
      <c r="U959">
        <v>-2.8021722100675106E-3</v>
      </c>
      <c r="V959">
        <v>-1.9368820358067751E-3</v>
      </c>
      <c r="W959">
        <v>-1.0715918615460396E-3</v>
      </c>
      <c r="X959">
        <v>1.7774979642126709E-4</v>
      </c>
      <c r="Y959">
        <v>210</v>
      </c>
      <c r="Z959">
        <v>7.0765160024166107E-2</v>
      </c>
      <c r="AA959">
        <v>1</v>
      </c>
    </row>
    <row r="960" spans="1:27" x14ac:dyDescent="0.25">
      <c r="A960" t="s">
        <v>60</v>
      </c>
      <c r="B960" t="s">
        <v>22</v>
      </c>
      <c r="C960" t="s">
        <v>82</v>
      </c>
      <c r="D960">
        <v>23</v>
      </c>
      <c r="E960">
        <v>120</v>
      </c>
      <c r="F960">
        <v>207</v>
      </c>
      <c r="G960">
        <v>207</v>
      </c>
      <c r="H960">
        <v>72.063835144042969</v>
      </c>
      <c r="I960">
        <v>72.63475933088921</v>
      </c>
      <c r="J960">
        <v>-0.57092481851577759</v>
      </c>
      <c r="K960">
        <v>65.255714416503906</v>
      </c>
      <c r="L960">
        <v>-1.0086528062820435</v>
      </c>
      <c r="M960">
        <v>-0.75003957748413086</v>
      </c>
      <c r="N960">
        <v>-0.57092481851577759</v>
      </c>
      <c r="O960">
        <v>-0.39181005954742432</v>
      </c>
      <c r="P960">
        <v>-0.13319680094718933</v>
      </c>
      <c r="Q960">
        <v>0.34813445806503296</v>
      </c>
      <c r="R960">
        <v>0.35089254379272461</v>
      </c>
      <c r="S960">
        <v>-2.7580908499658108E-3</v>
      </c>
      <c r="T960">
        <v>-4.8727188259363174E-3</v>
      </c>
      <c r="U960">
        <v>-3.6233796272426844E-3</v>
      </c>
      <c r="V960">
        <v>-2.7580908499658108E-3</v>
      </c>
      <c r="W960">
        <v>-1.892802189104259E-3</v>
      </c>
      <c r="X960">
        <v>-6.4346281578764319E-4</v>
      </c>
      <c r="Y960">
        <v>210</v>
      </c>
      <c r="Z960">
        <v>7.0765160024166107E-2</v>
      </c>
      <c r="AA960">
        <v>1</v>
      </c>
    </row>
    <row r="961" spans="1:27" x14ac:dyDescent="0.25">
      <c r="A961" t="s">
        <v>60</v>
      </c>
      <c r="B961" t="s">
        <v>22</v>
      </c>
      <c r="C961" t="s">
        <v>82</v>
      </c>
      <c r="D961">
        <v>24</v>
      </c>
      <c r="E961">
        <v>120</v>
      </c>
      <c r="F961">
        <v>207</v>
      </c>
      <c r="G961">
        <v>207</v>
      </c>
      <c r="H961">
        <v>69.779121398925781</v>
      </c>
      <c r="I961">
        <v>70.610772320069373</v>
      </c>
      <c r="J961">
        <v>-0.83165013790130615</v>
      </c>
      <c r="K961">
        <v>63.885452270507813</v>
      </c>
      <c r="L961">
        <v>-1.2648032903671265</v>
      </c>
      <c r="M961">
        <v>-1.0088928937911987</v>
      </c>
      <c r="N961">
        <v>-0.83165013790130615</v>
      </c>
      <c r="O961">
        <v>-0.65440738201141357</v>
      </c>
      <c r="P961">
        <v>-0.39849698543548584</v>
      </c>
      <c r="Q961">
        <v>0.33709719777107239</v>
      </c>
      <c r="R961">
        <v>0.34111484885215759</v>
      </c>
      <c r="S961">
        <v>-4.0176333859562874E-3</v>
      </c>
      <c r="T961">
        <v>-6.1101606115698814E-3</v>
      </c>
      <c r="U961">
        <v>-4.873878788203001E-3</v>
      </c>
      <c r="V961">
        <v>-4.0176333859562874E-3</v>
      </c>
      <c r="W961">
        <v>-3.1613882165402174E-3</v>
      </c>
      <c r="X961">
        <v>-1.9251061603426933E-3</v>
      </c>
      <c r="Y961">
        <v>210</v>
      </c>
      <c r="Z961">
        <v>7.0765160024166107E-2</v>
      </c>
      <c r="AA961">
        <v>1</v>
      </c>
    </row>
    <row r="962" spans="1:27" x14ac:dyDescent="0.25">
      <c r="A962" t="s">
        <v>60</v>
      </c>
      <c r="B962" t="s">
        <v>22</v>
      </c>
      <c r="C962" t="s">
        <v>83</v>
      </c>
      <c r="D962">
        <v>1</v>
      </c>
      <c r="E962">
        <v>125</v>
      </c>
      <c r="F962">
        <v>204</v>
      </c>
      <c r="G962">
        <v>204</v>
      </c>
      <c r="H962">
        <v>66.98199462890625</v>
      </c>
      <c r="I962">
        <v>67.058983523864299</v>
      </c>
      <c r="J962">
        <v>-7.699226588010788E-2</v>
      </c>
      <c r="K962">
        <v>61.486087799072266</v>
      </c>
      <c r="L962">
        <v>-0.48236629366874695</v>
      </c>
      <c r="M962">
        <v>-0.24286802113056183</v>
      </c>
      <c r="N962">
        <v>-7.699226588010788E-2</v>
      </c>
      <c r="O962">
        <v>8.8883496820926666E-2</v>
      </c>
      <c r="P962">
        <v>0.32838174700737</v>
      </c>
      <c r="Q962">
        <v>0.32834312319755554</v>
      </c>
      <c r="R962">
        <v>0.32872051000595093</v>
      </c>
      <c r="S962">
        <v>-3.7741306005045772E-4</v>
      </c>
      <c r="T962">
        <v>-2.3645407054573298E-3</v>
      </c>
      <c r="U962">
        <v>-1.1905295541509986E-3</v>
      </c>
      <c r="V962">
        <v>-3.7741306005045772E-4</v>
      </c>
      <c r="W962">
        <v>4.357034049462527E-4</v>
      </c>
      <c r="X962">
        <v>1.6097144689410925E-3</v>
      </c>
      <c r="Y962">
        <v>210</v>
      </c>
      <c r="Z962">
        <v>7.0765160024166107E-2</v>
      </c>
      <c r="AA962">
        <v>1</v>
      </c>
    </row>
    <row r="963" spans="1:27" x14ac:dyDescent="0.25">
      <c r="A963" t="s">
        <v>60</v>
      </c>
      <c r="B963" t="s">
        <v>22</v>
      </c>
      <c r="C963" t="s">
        <v>83</v>
      </c>
      <c r="D963">
        <v>2</v>
      </c>
      <c r="E963">
        <v>125</v>
      </c>
      <c r="F963">
        <v>204</v>
      </c>
      <c r="G963">
        <v>204</v>
      </c>
      <c r="H963">
        <v>65.895713806152344</v>
      </c>
      <c r="I963">
        <v>65.832115802215412</v>
      </c>
      <c r="J963">
        <v>6.3596934080123901E-2</v>
      </c>
      <c r="K963">
        <v>60.557846069335937</v>
      </c>
      <c r="L963">
        <v>-0.34210041165351868</v>
      </c>
      <c r="M963">
        <v>-0.10241113603115082</v>
      </c>
      <c r="N963">
        <v>6.3596934080123901E-2</v>
      </c>
      <c r="O963">
        <v>0.22960500419139862</v>
      </c>
      <c r="P963">
        <v>0.46929427981376648</v>
      </c>
      <c r="Q963">
        <v>0.32301819324493408</v>
      </c>
      <c r="R963">
        <v>0.32270646095275879</v>
      </c>
      <c r="S963">
        <v>3.1174966716207564E-4</v>
      </c>
      <c r="T963">
        <v>-1.6769628273323178E-3</v>
      </c>
      <c r="U963">
        <v>-5.0201534759253263E-4</v>
      </c>
      <c r="V963">
        <v>3.1174966716207564E-4</v>
      </c>
      <c r="W963">
        <v>1.1255147401243448E-3</v>
      </c>
      <c r="X963">
        <v>2.30046221986413E-3</v>
      </c>
      <c r="Y963">
        <v>210</v>
      </c>
      <c r="Z963">
        <v>7.0765160024166107E-2</v>
      </c>
      <c r="AA963">
        <v>1</v>
      </c>
    </row>
    <row r="964" spans="1:27" x14ac:dyDescent="0.25">
      <c r="A964" t="s">
        <v>60</v>
      </c>
      <c r="B964" t="s">
        <v>22</v>
      </c>
      <c r="C964" t="s">
        <v>83</v>
      </c>
      <c r="D964">
        <v>3</v>
      </c>
      <c r="E964">
        <v>125</v>
      </c>
      <c r="F964">
        <v>204</v>
      </c>
      <c r="G964">
        <v>204</v>
      </c>
      <c r="H964">
        <v>64.891670227050781</v>
      </c>
      <c r="I964">
        <v>64.749169946182519</v>
      </c>
      <c r="J964">
        <v>0.14250095188617706</v>
      </c>
      <c r="K964">
        <v>60.117340087890625</v>
      </c>
      <c r="L964">
        <v>-0.26265621185302734</v>
      </c>
      <c r="M964">
        <v>-2.3286072537302971E-2</v>
      </c>
      <c r="N964">
        <v>0.14250095188617706</v>
      </c>
      <c r="O964">
        <v>0.30828797817230225</v>
      </c>
      <c r="P964">
        <v>0.54765808582305908</v>
      </c>
      <c r="Q964">
        <v>0.31809642910957336</v>
      </c>
      <c r="R964">
        <v>0.31739789247512817</v>
      </c>
      <c r="S964">
        <v>6.9853407330811024E-4</v>
      </c>
      <c r="T964">
        <v>-1.2875304091721773E-3</v>
      </c>
      <c r="U964">
        <v>-1.1414741311455145E-4</v>
      </c>
      <c r="V964">
        <v>6.9853407330811024E-4</v>
      </c>
      <c r="W964">
        <v>1.5112155815586448E-3</v>
      </c>
      <c r="X964">
        <v>2.6845985557883978E-3</v>
      </c>
      <c r="Y964">
        <v>210</v>
      </c>
      <c r="Z964">
        <v>7.0765160024166107E-2</v>
      </c>
      <c r="AA964">
        <v>1</v>
      </c>
    </row>
    <row r="965" spans="1:27" x14ac:dyDescent="0.25">
      <c r="A965" t="s">
        <v>60</v>
      </c>
      <c r="B965" t="s">
        <v>22</v>
      </c>
      <c r="C965" t="s">
        <v>83</v>
      </c>
      <c r="D965">
        <v>4</v>
      </c>
      <c r="E965">
        <v>125</v>
      </c>
      <c r="F965">
        <v>204</v>
      </c>
      <c r="G965">
        <v>204</v>
      </c>
      <c r="H965">
        <v>64.447013854980469</v>
      </c>
      <c r="I965">
        <v>64.409462155075744</v>
      </c>
      <c r="J965">
        <v>3.7552334368228912E-2</v>
      </c>
      <c r="K965">
        <v>58.958019256591797</v>
      </c>
      <c r="L965">
        <v>-0.36767980456352234</v>
      </c>
      <c r="M965">
        <v>-0.12826536595821381</v>
      </c>
      <c r="N965">
        <v>3.7552334368228912E-2</v>
      </c>
      <c r="O965">
        <v>0.20337003469467163</v>
      </c>
      <c r="P965">
        <v>0.44278445839881897</v>
      </c>
      <c r="Q965">
        <v>0.3159167468547821</v>
      </c>
      <c r="R965">
        <v>0.31573265790939331</v>
      </c>
      <c r="S965">
        <v>1.8408006872050464E-4</v>
      </c>
      <c r="T965">
        <v>-1.8023520242422819E-3</v>
      </c>
      <c r="U965">
        <v>-6.2875181902199984E-4</v>
      </c>
      <c r="V965">
        <v>1.8408006872050464E-4</v>
      </c>
      <c r="W965">
        <v>9.9691189825534821E-4</v>
      </c>
      <c r="X965">
        <v>2.1705119870603085E-3</v>
      </c>
      <c r="Y965">
        <v>210</v>
      </c>
      <c r="Z965">
        <v>7.0765160024166107E-2</v>
      </c>
      <c r="AA965">
        <v>1</v>
      </c>
    </row>
    <row r="966" spans="1:27" x14ac:dyDescent="0.25">
      <c r="A966" t="s">
        <v>60</v>
      </c>
      <c r="B966" t="s">
        <v>22</v>
      </c>
      <c r="C966" t="s">
        <v>83</v>
      </c>
      <c r="D966">
        <v>5</v>
      </c>
      <c r="E966">
        <v>125</v>
      </c>
      <c r="F966">
        <v>204</v>
      </c>
      <c r="G966">
        <v>204</v>
      </c>
      <c r="H966">
        <v>65.440452575683594</v>
      </c>
      <c r="I966">
        <v>65.314150128047913</v>
      </c>
      <c r="J966">
        <v>0.12629981338977814</v>
      </c>
      <c r="K966">
        <v>58.107845306396484</v>
      </c>
      <c r="L966">
        <v>-0.27909624576568604</v>
      </c>
      <c r="M966">
        <v>-3.9584964513778687E-2</v>
      </c>
      <c r="N966">
        <v>0.12629981338977814</v>
      </c>
      <c r="O966">
        <v>0.29218459129333496</v>
      </c>
      <c r="P966">
        <v>0.53169584274291992</v>
      </c>
      <c r="Q966">
        <v>0.32078653573989868</v>
      </c>
      <c r="R966">
        <v>0.32016739249229431</v>
      </c>
      <c r="S966">
        <v>6.1911670491099358E-4</v>
      </c>
      <c r="T966">
        <v>-1.3681187992915511E-3</v>
      </c>
      <c r="U966">
        <v>-1.9404393970035017E-4</v>
      </c>
      <c r="V966">
        <v>6.1911670491099358E-4</v>
      </c>
      <c r="W966">
        <v>1.4322773786261678E-3</v>
      </c>
      <c r="X966">
        <v>2.6063520926982164E-3</v>
      </c>
      <c r="Y966">
        <v>210</v>
      </c>
      <c r="Z966">
        <v>7.0765160024166107E-2</v>
      </c>
      <c r="AA966">
        <v>1</v>
      </c>
    </row>
    <row r="967" spans="1:27" x14ac:dyDescent="0.25">
      <c r="A967" t="s">
        <v>60</v>
      </c>
      <c r="B967" t="s">
        <v>22</v>
      </c>
      <c r="C967" t="s">
        <v>83</v>
      </c>
      <c r="D967">
        <v>6</v>
      </c>
      <c r="E967">
        <v>125</v>
      </c>
      <c r="F967">
        <v>204</v>
      </c>
      <c r="G967">
        <v>204</v>
      </c>
      <c r="H967">
        <v>69.701934814453125</v>
      </c>
      <c r="I967">
        <v>69.113965827040374</v>
      </c>
      <c r="J967">
        <v>0.58796906471252441</v>
      </c>
      <c r="K967">
        <v>57.426372528076172</v>
      </c>
      <c r="L967">
        <v>0.18266409635543823</v>
      </c>
      <c r="M967">
        <v>0.4221215546131134</v>
      </c>
      <c r="N967">
        <v>0.58796906471252441</v>
      </c>
      <c r="O967">
        <v>0.75381654500961304</v>
      </c>
      <c r="P967">
        <v>0.9932740330696106</v>
      </c>
      <c r="Q967">
        <v>0.34167614579200745</v>
      </c>
      <c r="R967">
        <v>0.33879396319389343</v>
      </c>
      <c r="S967">
        <v>2.882201224565506E-3</v>
      </c>
      <c r="T967">
        <v>8.954122313298285E-4</v>
      </c>
      <c r="U967">
        <v>2.0692232064902782E-3</v>
      </c>
      <c r="V967">
        <v>2.882201224565506E-3</v>
      </c>
      <c r="W967">
        <v>3.6951792426407337E-3</v>
      </c>
      <c r="X967">
        <v>4.8689902760088444E-3</v>
      </c>
      <c r="Y967">
        <v>210</v>
      </c>
      <c r="Z967">
        <v>7.0765160024166107E-2</v>
      </c>
      <c r="AA967">
        <v>1</v>
      </c>
    </row>
    <row r="968" spans="1:27" x14ac:dyDescent="0.25">
      <c r="A968" t="s">
        <v>60</v>
      </c>
      <c r="B968" t="s">
        <v>22</v>
      </c>
      <c r="C968" t="s">
        <v>83</v>
      </c>
      <c r="D968">
        <v>7</v>
      </c>
      <c r="E968">
        <v>125</v>
      </c>
      <c r="F968">
        <v>204</v>
      </c>
      <c r="G968">
        <v>204</v>
      </c>
      <c r="H968">
        <v>77.575271606445313</v>
      </c>
      <c r="I968">
        <v>76.712801541434601</v>
      </c>
      <c r="J968">
        <v>0.86247026920318604</v>
      </c>
      <c r="K968">
        <v>57.678298950195313</v>
      </c>
      <c r="L968">
        <v>0.4574592113494873</v>
      </c>
      <c r="M968">
        <v>0.69674301147460938</v>
      </c>
      <c r="N968">
        <v>0.86247026920318604</v>
      </c>
      <c r="O968">
        <v>1.0281975269317627</v>
      </c>
      <c r="P968">
        <v>1.2674813270568848</v>
      </c>
      <c r="Q968">
        <v>0.38027092814445496</v>
      </c>
      <c r="R968">
        <v>0.37604314088821411</v>
      </c>
      <c r="S968">
        <v>4.2277956381440163E-3</v>
      </c>
      <c r="T968">
        <v>2.2424471098929644E-3</v>
      </c>
      <c r="U968">
        <v>3.4154069144278765E-3</v>
      </c>
      <c r="V968">
        <v>4.2277956381440163E-3</v>
      </c>
      <c r="W968">
        <v>5.0401841290295124E-3</v>
      </c>
      <c r="X968">
        <v>6.2131439335644245E-3</v>
      </c>
      <c r="Y968">
        <v>210</v>
      </c>
      <c r="Z968">
        <v>7.0765160024166107E-2</v>
      </c>
      <c r="AA968">
        <v>1</v>
      </c>
    </row>
    <row r="969" spans="1:27" x14ac:dyDescent="0.25">
      <c r="A969" t="s">
        <v>60</v>
      </c>
      <c r="B969" t="s">
        <v>22</v>
      </c>
      <c r="C969" t="s">
        <v>83</v>
      </c>
      <c r="D969">
        <v>8</v>
      </c>
      <c r="E969">
        <v>125</v>
      </c>
      <c r="F969">
        <v>204</v>
      </c>
      <c r="G969">
        <v>204</v>
      </c>
      <c r="H969">
        <v>83.89630126953125</v>
      </c>
      <c r="I969">
        <v>83.82229335559532</v>
      </c>
      <c r="J969">
        <v>7.4007138609886169E-2</v>
      </c>
      <c r="K969">
        <v>59.141353607177734</v>
      </c>
      <c r="L969">
        <v>-0.33090522885322571</v>
      </c>
      <c r="M969">
        <v>-9.167972207069397E-2</v>
      </c>
      <c r="N969">
        <v>7.4007138609886169E-2</v>
      </c>
      <c r="O969">
        <v>0.23969399929046631</v>
      </c>
      <c r="P969">
        <v>0.47891950607299805</v>
      </c>
      <c r="Q969">
        <v>0.41125637292861938</v>
      </c>
      <c r="R969">
        <v>0.41089358925819397</v>
      </c>
      <c r="S969">
        <v>3.6278009065426886E-4</v>
      </c>
      <c r="T969">
        <v>-1.6220844117924571E-3</v>
      </c>
      <c r="U969">
        <v>-4.4941040687263012E-4</v>
      </c>
      <c r="V969">
        <v>3.6278009065426886E-4</v>
      </c>
      <c r="W969">
        <v>1.1749705299735069E-3</v>
      </c>
      <c r="X969">
        <v>2.3476446513086557E-3</v>
      </c>
      <c r="Y969">
        <v>210</v>
      </c>
      <c r="Z969">
        <v>7.0765160024166107E-2</v>
      </c>
      <c r="AA969">
        <v>1</v>
      </c>
    </row>
    <row r="970" spans="1:27" x14ac:dyDescent="0.25">
      <c r="A970" t="s">
        <v>60</v>
      </c>
      <c r="B970" t="s">
        <v>22</v>
      </c>
      <c r="C970" t="s">
        <v>83</v>
      </c>
      <c r="D970">
        <v>9</v>
      </c>
      <c r="E970">
        <v>125</v>
      </c>
      <c r="F970">
        <v>204</v>
      </c>
      <c r="G970">
        <v>204</v>
      </c>
      <c r="H970">
        <v>89.981369018554687</v>
      </c>
      <c r="I970">
        <v>90.378683135844767</v>
      </c>
      <c r="J970">
        <v>-0.39731502532958984</v>
      </c>
      <c r="K970">
        <v>61.8988037109375</v>
      </c>
      <c r="L970">
        <v>-0.80293357372283936</v>
      </c>
      <c r="M970">
        <v>-0.56329083442687988</v>
      </c>
      <c r="N970">
        <v>-0.39731502532958984</v>
      </c>
      <c r="O970">
        <v>-0.23133920133113861</v>
      </c>
      <c r="P970">
        <v>8.3035416901111603E-3</v>
      </c>
      <c r="Q970">
        <v>0.44108512997627258</v>
      </c>
      <c r="R970">
        <v>0.44303277134895325</v>
      </c>
      <c r="S970">
        <v>-1.9476226298138499E-3</v>
      </c>
      <c r="T970">
        <v>-3.935948945581913E-3</v>
      </c>
      <c r="U970">
        <v>-2.7612296398729086E-3</v>
      </c>
      <c r="V970">
        <v>-1.9476226298138499E-3</v>
      </c>
      <c r="W970">
        <v>-1.1340157361701131E-3</v>
      </c>
      <c r="X970">
        <v>4.0703635022509843E-5</v>
      </c>
      <c r="Y970">
        <v>210</v>
      </c>
      <c r="Z970">
        <v>7.0765160024166107E-2</v>
      </c>
      <c r="AA970">
        <v>1</v>
      </c>
    </row>
    <row r="971" spans="1:27" x14ac:dyDescent="0.25">
      <c r="A971" t="s">
        <v>60</v>
      </c>
      <c r="B971" t="s">
        <v>22</v>
      </c>
      <c r="C971" t="s">
        <v>83</v>
      </c>
      <c r="D971">
        <v>10</v>
      </c>
      <c r="E971">
        <v>125</v>
      </c>
      <c r="F971">
        <v>204</v>
      </c>
      <c r="G971">
        <v>204</v>
      </c>
      <c r="H971">
        <v>95.850456237792969</v>
      </c>
      <c r="I971">
        <v>96.535678184591234</v>
      </c>
      <c r="J971">
        <v>-0.68521982431411743</v>
      </c>
      <c r="K971">
        <v>65.094436645507813</v>
      </c>
      <c r="L971">
        <v>-1.0912742614746094</v>
      </c>
      <c r="M971">
        <v>-0.85137403011322021</v>
      </c>
      <c r="N971">
        <v>-0.68521982431411743</v>
      </c>
      <c r="O971">
        <v>-0.51906561851501465</v>
      </c>
      <c r="P971">
        <v>-0.27916538715362549</v>
      </c>
      <c r="Q971">
        <v>0.46985518932342529</v>
      </c>
      <c r="R971">
        <v>0.47321411967277527</v>
      </c>
      <c r="S971">
        <v>-3.3589208032935858E-3</v>
      </c>
      <c r="T971">
        <v>-5.3493836894631386E-3</v>
      </c>
      <c r="U971">
        <v>-4.1734022088348866E-3</v>
      </c>
      <c r="V971">
        <v>-3.3589208032935858E-3</v>
      </c>
      <c r="W971">
        <v>-2.544439397752285E-3</v>
      </c>
      <c r="X971">
        <v>-1.3684578007087111E-3</v>
      </c>
      <c r="Y971">
        <v>210</v>
      </c>
      <c r="Z971">
        <v>7.0765160024166107E-2</v>
      </c>
      <c r="AA971">
        <v>1</v>
      </c>
    </row>
    <row r="972" spans="1:27" x14ac:dyDescent="0.25">
      <c r="A972" t="s">
        <v>60</v>
      </c>
      <c r="B972" t="s">
        <v>22</v>
      </c>
      <c r="C972" t="s">
        <v>83</v>
      </c>
      <c r="D972">
        <v>11</v>
      </c>
      <c r="E972">
        <v>125</v>
      </c>
      <c r="F972">
        <v>204</v>
      </c>
      <c r="G972">
        <v>204</v>
      </c>
      <c r="H972">
        <v>100.28104400634766</v>
      </c>
      <c r="I972">
        <v>100.99677791586146</v>
      </c>
      <c r="J972">
        <v>-0.71573549509048462</v>
      </c>
      <c r="K972">
        <v>68.683883666992188</v>
      </c>
      <c r="L972">
        <v>-1.1213376522064209</v>
      </c>
      <c r="M972">
        <v>-0.88170456886291504</v>
      </c>
      <c r="N972">
        <v>-0.71573549509048462</v>
      </c>
      <c r="O972">
        <v>-0.5497664213180542</v>
      </c>
      <c r="P972">
        <v>-0.31013339757919312</v>
      </c>
      <c r="Q972">
        <v>0.4915737509727478</v>
      </c>
      <c r="R972">
        <v>0.49508225917816162</v>
      </c>
      <c r="S972">
        <v>-3.5085072740912437E-3</v>
      </c>
      <c r="T972">
        <v>-5.4967533797025681E-3</v>
      </c>
      <c r="U972">
        <v>-4.3220813386142254E-3</v>
      </c>
      <c r="V972">
        <v>-3.5085072740912437E-3</v>
      </c>
      <c r="W972">
        <v>-2.6949334423989058E-3</v>
      </c>
      <c r="X972">
        <v>-1.5202617505565286E-3</v>
      </c>
      <c r="Y972">
        <v>210</v>
      </c>
      <c r="Z972">
        <v>7.0765160024166107E-2</v>
      </c>
      <c r="AA972">
        <v>1</v>
      </c>
    </row>
    <row r="973" spans="1:27" x14ac:dyDescent="0.25">
      <c r="A973" t="s">
        <v>60</v>
      </c>
      <c r="B973" t="s">
        <v>22</v>
      </c>
      <c r="C973" t="s">
        <v>83</v>
      </c>
      <c r="D973">
        <v>12</v>
      </c>
      <c r="E973">
        <v>125</v>
      </c>
      <c r="F973">
        <v>204</v>
      </c>
      <c r="G973">
        <v>204</v>
      </c>
      <c r="H973">
        <v>104.53668212890625</v>
      </c>
      <c r="I973">
        <v>104.78186604380608</v>
      </c>
      <c r="J973">
        <v>-0.2451852411031723</v>
      </c>
      <c r="K973">
        <v>72.695449829101562</v>
      </c>
      <c r="L973">
        <v>-0.65237808227539063</v>
      </c>
      <c r="M973">
        <v>-0.41180524230003357</v>
      </c>
      <c r="N973">
        <v>-0.2451852411031723</v>
      </c>
      <c r="O973">
        <v>-7.8565225005149841E-2</v>
      </c>
      <c r="P973">
        <v>0.16200761497020721</v>
      </c>
      <c r="Q973">
        <v>0.51243472099304199</v>
      </c>
      <c r="R973">
        <v>0.51363658905029297</v>
      </c>
      <c r="S973">
        <v>-1.2018884299322963E-3</v>
      </c>
      <c r="T973">
        <v>-3.1979316845536232E-3</v>
      </c>
      <c r="U973">
        <v>-2.0186530891805887E-3</v>
      </c>
      <c r="V973">
        <v>-1.2018884299322963E-3</v>
      </c>
      <c r="W973">
        <v>-3.85123654268682E-4</v>
      </c>
      <c r="X973">
        <v>7.9415499931201339E-4</v>
      </c>
      <c r="Y973">
        <v>210</v>
      </c>
      <c r="Z973">
        <v>7.0765160024166107E-2</v>
      </c>
      <c r="AA973">
        <v>1</v>
      </c>
    </row>
    <row r="974" spans="1:27" x14ac:dyDescent="0.25">
      <c r="A974" t="s">
        <v>60</v>
      </c>
      <c r="B974" t="s">
        <v>22</v>
      </c>
      <c r="C974" t="s">
        <v>83</v>
      </c>
      <c r="D974">
        <v>13</v>
      </c>
      <c r="E974">
        <v>125</v>
      </c>
      <c r="F974">
        <v>204</v>
      </c>
      <c r="G974">
        <v>204</v>
      </c>
      <c r="H974">
        <v>107.06647491455078</v>
      </c>
      <c r="I974">
        <v>107.00006165588275</v>
      </c>
      <c r="J974">
        <v>6.6416814923286438E-2</v>
      </c>
      <c r="K974">
        <v>76.565864562988281</v>
      </c>
      <c r="L974">
        <v>-0.33989155292510986</v>
      </c>
      <c r="M974">
        <v>-9.9841281771659851E-2</v>
      </c>
      <c r="N974">
        <v>6.6416814923286438E-2</v>
      </c>
      <c r="O974">
        <v>0.23267491161823273</v>
      </c>
      <c r="P974">
        <v>0.47272518277168274</v>
      </c>
      <c r="Q974">
        <v>0.52483564615249634</v>
      </c>
      <c r="R974">
        <v>0.52451008558273315</v>
      </c>
      <c r="S974">
        <v>3.2557261874899268E-4</v>
      </c>
      <c r="T974">
        <v>-1.6661350382491946E-3</v>
      </c>
      <c r="U974">
        <v>-4.8941804561764002E-4</v>
      </c>
      <c r="V974">
        <v>3.2557261874899268E-4</v>
      </c>
      <c r="W974">
        <v>1.1405632831156254E-3</v>
      </c>
      <c r="X974">
        <v>2.31728027574718E-3</v>
      </c>
      <c r="Y974">
        <v>210</v>
      </c>
      <c r="Z974">
        <v>7.0765160024166107E-2</v>
      </c>
      <c r="AA974">
        <v>1</v>
      </c>
    </row>
    <row r="975" spans="1:27" x14ac:dyDescent="0.25">
      <c r="A975" t="s">
        <v>60</v>
      </c>
      <c r="B975" t="s">
        <v>22</v>
      </c>
      <c r="C975" t="s">
        <v>83</v>
      </c>
      <c r="D975">
        <v>14</v>
      </c>
      <c r="E975">
        <v>125</v>
      </c>
      <c r="F975">
        <v>204</v>
      </c>
      <c r="G975">
        <v>204</v>
      </c>
      <c r="H975">
        <v>109.82329559326172</v>
      </c>
      <c r="I975">
        <v>107.34289800655097</v>
      </c>
      <c r="J975">
        <v>2.4803967475891113</v>
      </c>
      <c r="K975">
        <v>80.668869018554688</v>
      </c>
      <c r="L975">
        <v>2.07291579246521</v>
      </c>
      <c r="M975">
        <v>2.3136587142944336</v>
      </c>
      <c r="N975">
        <v>2.4803967475891113</v>
      </c>
      <c r="O975">
        <v>2.6471347808837891</v>
      </c>
      <c r="P975">
        <v>2.8878777027130127</v>
      </c>
      <c r="Q975">
        <v>0.53834950923919678</v>
      </c>
      <c r="R975">
        <v>0.52619069814682007</v>
      </c>
      <c r="S975">
        <v>1.2158807367086411E-2</v>
      </c>
      <c r="T975">
        <v>1.0161352343857288E-2</v>
      </c>
      <c r="U975">
        <v>1.1341464705765247E-2</v>
      </c>
      <c r="V975">
        <v>1.2158807367086411E-2</v>
      </c>
      <c r="W975">
        <v>1.2976150959730148E-2</v>
      </c>
      <c r="X975">
        <v>1.4156263321638107E-2</v>
      </c>
      <c r="Y975">
        <v>210</v>
      </c>
      <c r="Z975">
        <v>7.0765160024166107E-2</v>
      </c>
      <c r="AA975">
        <v>1</v>
      </c>
    </row>
    <row r="976" spans="1:27" x14ac:dyDescent="0.25">
      <c r="A976" t="s">
        <v>60</v>
      </c>
      <c r="B976" t="s">
        <v>22</v>
      </c>
      <c r="C976" t="s">
        <v>83</v>
      </c>
      <c r="D976">
        <v>15</v>
      </c>
      <c r="E976">
        <v>125</v>
      </c>
      <c r="F976">
        <v>204</v>
      </c>
      <c r="G976">
        <v>204</v>
      </c>
      <c r="H976">
        <v>112.18182373046875</v>
      </c>
      <c r="I976">
        <v>108.87830655602738</v>
      </c>
      <c r="J976">
        <v>3.303513765335083</v>
      </c>
      <c r="K976">
        <v>83.426780700683594</v>
      </c>
      <c r="L976">
        <v>2.8950393199920654</v>
      </c>
      <c r="M976">
        <v>3.1363692283630371</v>
      </c>
      <c r="N976">
        <v>3.303513765335083</v>
      </c>
      <c r="O976">
        <v>3.4706583023071289</v>
      </c>
      <c r="P976">
        <v>3.7119882106781006</v>
      </c>
      <c r="Q976">
        <v>0.54991090297698975</v>
      </c>
      <c r="R976">
        <v>0.53371721506118774</v>
      </c>
      <c r="S976">
        <v>1.6193695366382599E-2</v>
      </c>
      <c r="T976">
        <v>1.4191369526088238E-2</v>
      </c>
      <c r="U976">
        <v>1.5374358743429184E-2</v>
      </c>
      <c r="V976">
        <v>1.6193695366382599E-2</v>
      </c>
      <c r="W976">
        <v>1.7013030126690865E-2</v>
      </c>
      <c r="X976">
        <v>1.8196020275354385E-2</v>
      </c>
      <c r="Y976">
        <v>210</v>
      </c>
      <c r="Z976">
        <v>7.0765160024166107E-2</v>
      </c>
      <c r="AA976">
        <v>1</v>
      </c>
    </row>
    <row r="977" spans="1:27" x14ac:dyDescent="0.25">
      <c r="A977" t="s">
        <v>60</v>
      </c>
      <c r="B977" t="s">
        <v>22</v>
      </c>
      <c r="C977" t="s">
        <v>83</v>
      </c>
      <c r="D977">
        <v>16</v>
      </c>
      <c r="E977">
        <v>125</v>
      </c>
      <c r="F977">
        <v>204</v>
      </c>
      <c r="G977">
        <v>204</v>
      </c>
      <c r="H977">
        <v>112.64334869384766</v>
      </c>
      <c r="I977">
        <v>109.22758929873817</v>
      </c>
      <c r="J977">
        <v>3.415757417678833</v>
      </c>
      <c r="K977">
        <v>85.292434692382813</v>
      </c>
      <c r="L977">
        <v>3.0067780017852783</v>
      </c>
      <c r="M977">
        <v>3.2484064102172852</v>
      </c>
      <c r="N977">
        <v>3.415757417678833</v>
      </c>
      <c r="O977">
        <v>3.5831084251403809</v>
      </c>
      <c r="P977">
        <v>3.8247368335723877</v>
      </c>
      <c r="Q977">
        <v>0.55217325687408447</v>
      </c>
      <c r="R977">
        <v>0.53542935848236084</v>
      </c>
      <c r="S977">
        <v>1.6743909567594528E-2</v>
      </c>
      <c r="T977">
        <v>1.4739108271896839E-2</v>
      </c>
      <c r="U977">
        <v>1.5923561528325081E-2</v>
      </c>
      <c r="V977">
        <v>1.6743909567594528E-2</v>
      </c>
      <c r="W977">
        <v>1.7564257606863976E-2</v>
      </c>
      <c r="X977">
        <v>1.8748709931969643E-2</v>
      </c>
      <c r="Y977">
        <v>210</v>
      </c>
      <c r="Z977">
        <v>7.0765160024166107E-2</v>
      </c>
      <c r="AA977">
        <v>1</v>
      </c>
    </row>
    <row r="978" spans="1:27" x14ac:dyDescent="0.25">
      <c r="A978" t="s">
        <v>60</v>
      </c>
      <c r="B978" t="s">
        <v>22</v>
      </c>
      <c r="C978" t="s">
        <v>83</v>
      </c>
      <c r="D978">
        <v>17</v>
      </c>
      <c r="E978">
        <v>125</v>
      </c>
      <c r="F978">
        <v>204</v>
      </c>
      <c r="G978">
        <v>204</v>
      </c>
      <c r="H978">
        <v>110.40463256835937</v>
      </c>
      <c r="I978">
        <v>108.63608724996448</v>
      </c>
      <c r="J978">
        <v>1.7685477733612061</v>
      </c>
      <c r="K978">
        <v>83.635757446289063</v>
      </c>
      <c r="L978">
        <v>1.3602226972579956</v>
      </c>
      <c r="M978">
        <v>1.6014643907546997</v>
      </c>
      <c r="N978">
        <v>1.7685477733612061</v>
      </c>
      <c r="O978">
        <v>1.9356311559677124</v>
      </c>
      <c r="P978">
        <v>2.1768729686737061</v>
      </c>
      <c r="Q978">
        <v>0.5411992073059082</v>
      </c>
      <c r="R978">
        <v>0.53252983093261719</v>
      </c>
      <c r="S978">
        <v>8.6693521589040756E-3</v>
      </c>
      <c r="T978">
        <v>6.6677583381533623E-3</v>
      </c>
      <c r="U978">
        <v>7.8503154218196869E-3</v>
      </c>
      <c r="V978">
        <v>8.6693521589040756E-3</v>
      </c>
      <c r="W978">
        <v>9.4883879646658897E-3</v>
      </c>
      <c r="X978">
        <v>1.0670945979654789E-2</v>
      </c>
      <c r="Y978">
        <v>210</v>
      </c>
      <c r="Z978">
        <v>7.0765160024166107E-2</v>
      </c>
      <c r="AA978">
        <v>1</v>
      </c>
    </row>
    <row r="979" spans="1:27" x14ac:dyDescent="0.25">
      <c r="A979" t="s">
        <v>60</v>
      </c>
      <c r="B979" t="s">
        <v>22</v>
      </c>
      <c r="C979" t="s">
        <v>83</v>
      </c>
      <c r="D979">
        <v>18</v>
      </c>
      <c r="E979">
        <v>125</v>
      </c>
      <c r="F979">
        <v>204</v>
      </c>
      <c r="G979">
        <v>204</v>
      </c>
      <c r="H979">
        <v>104.04704284667969</v>
      </c>
      <c r="I979">
        <v>102.32977047609165</v>
      </c>
      <c r="J979">
        <v>1.7172755002975464</v>
      </c>
      <c r="K979">
        <v>81.038955688476562</v>
      </c>
      <c r="L979">
        <v>1.3092504739761353</v>
      </c>
      <c r="M979">
        <v>1.5503150224685669</v>
      </c>
      <c r="N979">
        <v>1.7172755002975464</v>
      </c>
      <c r="O979">
        <v>1.8842359781265259</v>
      </c>
      <c r="P979">
        <v>2.125300407409668</v>
      </c>
      <c r="Q979">
        <v>0.51003450155258179</v>
      </c>
      <c r="R979">
        <v>0.50161653757095337</v>
      </c>
      <c r="S979">
        <v>8.4180170670151711E-3</v>
      </c>
      <c r="T979">
        <v>6.4178942702710629E-3</v>
      </c>
      <c r="U979">
        <v>7.5995833612978458E-3</v>
      </c>
      <c r="V979">
        <v>8.4180170670151711E-3</v>
      </c>
      <c r="W979">
        <v>9.2364512383937836E-3</v>
      </c>
      <c r="X979">
        <v>1.0418139398097992E-2</v>
      </c>
      <c r="Y979">
        <v>210</v>
      </c>
      <c r="Z979">
        <v>7.0765160024166107E-2</v>
      </c>
      <c r="AA979">
        <v>1</v>
      </c>
    </row>
    <row r="980" spans="1:27" x14ac:dyDescent="0.25">
      <c r="A980" t="s">
        <v>60</v>
      </c>
      <c r="B980" t="s">
        <v>22</v>
      </c>
      <c r="C980" t="s">
        <v>83</v>
      </c>
      <c r="D980">
        <v>19</v>
      </c>
      <c r="E980">
        <v>125</v>
      </c>
      <c r="F980">
        <v>204</v>
      </c>
      <c r="G980">
        <v>204</v>
      </c>
      <c r="H980">
        <v>89.480033874511719</v>
      </c>
      <c r="I980">
        <v>88.243120455066673</v>
      </c>
      <c r="J980">
        <v>1.2369134426116943</v>
      </c>
      <c r="K980">
        <v>78.220619201660156</v>
      </c>
      <c r="L980">
        <v>0.82815879583358765</v>
      </c>
      <c r="M980">
        <v>1.0696543455123901</v>
      </c>
      <c r="N980">
        <v>1.2369134426116943</v>
      </c>
      <c r="O980">
        <v>1.4041725397109985</v>
      </c>
      <c r="P980">
        <v>1.6456681489944458</v>
      </c>
      <c r="Q980">
        <v>0.43862763047218323</v>
      </c>
      <c r="R980">
        <v>0.43256431818008423</v>
      </c>
      <c r="S980">
        <v>6.0633011162281036E-3</v>
      </c>
      <c r="T980">
        <v>4.059602040797472E-3</v>
      </c>
      <c r="U980">
        <v>5.2434038370847702E-3</v>
      </c>
      <c r="V980">
        <v>6.0633011162281036E-3</v>
      </c>
      <c r="W980">
        <v>6.8831988610327244E-3</v>
      </c>
      <c r="X980">
        <v>8.0670006573200226E-3</v>
      </c>
      <c r="Y980">
        <v>210</v>
      </c>
      <c r="Z980">
        <v>7.0765160024166107E-2</v>
      </c>
      <c r="AA980">
        <v>1</v>
      </c>
    </row>
    <row r="981" spans="1:27" x14ac:dyDescent="0.25">
      <c r="A981" t="s">
        <v>60</v>
      </c>
      <c r="B981" t="s">
        <v>22</v>
      </c>
      <c r="C981" t="s">
        <v>83</v>
      </c>
      <c r="D981">
        <v>20</v>
      </c>
      <c r="E981">
        <v>125</v>
      </c>
      <c r="F981">
        <v>204</v>
      </c>
      <c r="G981">
        <v>204</v>
      </c>
      <c r="H981">
        <v>81.268707275390625</v>
      </c>
      <c r="I981">
        <v>80.512752598035149</v>
      </c>
      <c r="J981">
        <v>0.75595265626907349</v>
      </c>
      <c r="K981">
        <v>73.538475036621094</v>
      </c>
      <c r="L981">
        <v>0.3461887538433075</v>
      </c>
      <c r="M981">
        <v>0.58828055858612061</v>
      </c>
      <c r="N981">
        <v>0.75595265626907349</v>
      </c>
      <c r="O981">
        <v>0.92362475395202637</v>
      </c>
      <c r="P981">
        <v>1.1657165288925171</v>
      </c>
      <c r="Q981">
        <v>0.39837601780891418</v>
      </c>
      <c r="R981">
        <v>0.39467036724090576</v>
      </c>
      <c r="S981">
        <v>3.7056503351777792E-3</v>
      </c>
      <c r="T981">
        <v>1.6970037249848247E-3</v>
      </c>
      <c r="U981">
        <v>2.8837281279265881E-3</v>
      </c>
      <c r="V981">
        <v>3.7056503351777792E-3</v>
      </c>
      <c r="W981">
        <v>4.5275725424289703E-3</v>
      </c>
      <c r="X981">
        <v>5.7142968289554119E-3</v>
      </c>
      <c r="Y981">
        <v>210</v>
      </c>
      <c r="Z981">
        <v>7.0765160024166107E-2</v>
      </c>
      <c r="AA981">
        <v>1</v>
      </c>
    </row>
    <row r="982" spans="1:27" x14ac:dyDescent="0.25">
      <c r="A982" t="s">
        <v>60</v>
      </c>
      <c r="B982" t="s">
        <v>22</v>
      </c>
      <c r="C982" t="s">
        <v>83</v>
      </c>
      <c r="D982">
        <v>21</v>
      </c>
      <c r="E982">
        <v>125</v>
      </c>
      <c r="F982">
        <v>204</v>
      </c>
      <c r="G982">
        <v>204</v>
      </c>
      <c r="H982">
        <v>76.712776184082031</v>
      </c>
      <c r="I982">
        <v>76.771847168332897</v>
      </c>
      <c r="J982">
        <v>-5.9068281203508377E-2</v>
      </c>
      <c r="K982">
        <v>69.130210876464844</v>
      </c>
      <c r="L982">
        <v>-0.4673454761505127</v>
      </c>
      <c r="M982">
        <v>-0.22613200545310974</v>
      </c>
      <c r="N982">
        <v>-5.9068281203508377E-2</v>
      </c>
      <c r="O982">
        <v>0.10799543559551239</v>
      </c>
      <c r="P982">
        <v>0.34920892119407654</v>
      </c>
      <c r="Q982">
        <v>0.37604302167892456</v>
      </c>
      <c r="R982">
        <v>0.37633258104324341</v>
      </c>
      <c r="S982">
        <v>-2.8955040033906698E-4</v>
      </c>
      <c r="T982">
        <v>-2.2909091785550117E-3</v>
      </c>
      <c r="U982">
        <v>-1.1084902798756957E-3</v>
      </c>
      <c r="V982">
        <v>-2.8955040033906698E-4</v>
      </c>
      <c r="W982">
        <v>5.2938936278223991E-4</v>
      </c>
      <c r="X982">
        <v>1.7118084942921996E-3</v>
      </c>
      <c r="Y982">
        <v>210</v>
      </c>
      <c r="Z982">
        <v>7.0765160024166107E-2</v>
      </c>
      <c r="AA982">
        <v>1</v>
      </c>
    </row>
    <row r="983" spans="1:27" x14ac:dyDescent="0.25">
      <c r="A983" t="s">
        <v>60</v>
      </c>
      <c r="B983" t="s">
        <v>22</v>
      </c>
      <c r="C983" t="s">
        <v>83</v>
      </c>
      <c r="D983">
        <v>22</v>
      </c>
      <c r="E983">
        <v>125</v>
      </c>
      <c r="F983">
        <v>204</v>
      </c>
      <c r="G983">
        <v>204</v>
      </c>
      <c r="H983">
        <v>73.703857421875</v>
      </c>
      <c r="I983">
        <v>74.541810470516793</v>
      </c>
      <c r="J983">
        <v>-0.83795517683029175</v>
      </c>
      <c r="K983">
        <v>66.56402587890625</v>
      </c>
      <c r="L983">
        <v>-1.2444576025009155</v>
      </c>
      <c r="M983">
        <v>-1.0042926073074341</v>
      </c>
      <c r="N983">
        <v>-0.83795517683029175</v>
      </c>
      <c r="O983">
        <v>-0.67161768674850464</v>
      </c>
      <c r="P983">
        <v>-0.43145278096199036</v>
      </c>
      <c r="Q983">
        <v>0.36129340529441833</v>
      </c>
      <c r="R983">
        <v>0.36540102958679199</v>
      </c>
      <c r="S983">
        <v>-4.1076233610510826E-3</v>
      </c>
      <c r="T983">
        <v>-6.1002825386822224E-3</v>
      </c>
      <c r="U983">
        <v>-4.9230027943849564E-3</v>
      </c>
      <c r="V983">
        <v>-4.1076233610510826E-3</v>
      </c>
      <c r="W983">
        <v>-3.2922434620559216E-3</v>
      </c>
      <c r="X983">
        <v>-2.1149646490812302E-3</v>
      </c>
      <c r="Y983">
        <v>210</v>
      </c>
      <c r="Z983">
        <v>7.0765160024166107E-2</v>
      </c>
      <c r="AA983">
        <v>1</v>
      </c>
    </row>
    <row r="984" spans="1:27" x14ac:dyDescent="0.25">
      <c r="A984" t="s">
        <v>60</v>
      </c>
      <c r="B984" t="s">
        <v>22</v>
      </c>
      <c r="C984" t="s">
        <v>83</v>
      </c>
      <c r="D984">
        <v>23</v>
      </c>
      <c r="E984">
        <v>125</v>
      </c>
      <c r="F984">
        <v>204</v>
      </c>
      <c r="G984">
        <v>204</v>
      </c>
      <c r="H984">
        <v>70.710784912109375</v>
      </c>
      <c r="I984">
        <v>71.943903875886463</v>
      </c>
      <c r="J984">
        <v>-1.2331209182739258</v>
      </c>
      <c r="K984">
        <v>64.183067321777344</v>
      </c>
      <c r="L984">
        <v>-1.6388171911239624</v>
      </c>
      <c r="M984">
        <v>-1.3991285562515259</v>
      </c>
      <c r="N984">
        <v>-1.2331209182739258</v>
      </c>
      <c r="O984">
        <v>-1.0671132802963257</v>
      </c>
      <c r="P984">
        <v>-0.82742464542388916</v>
      </c>
      <c r="Q984">
        <v>0.34662148356437683</v>
      </c>
      <c r="R984">
        <v>0.35266619920730591</v>
      </c>
      <c r="S984">
        <v>-6.0447105206549168E-3</v>
      </c>
      <c r="T984">
        <v>-8.0334171652793884E-3</v>
      </c>
      <c r="U984">
        <v>-6.858473177999258E-3</v>
      </c>
      <c r="V984">
        <v>-6.0447105206549168E-3</v>
      </c>
      <c r="W984">
        <v>-5.2309473976492882E-3</v>
      </c>
      <c r="X984">
        <v>-4.0560029447078705E-3</v>
      </c>
      <c r="Y984">
        <v>210</v>
      </c>
      <c r="Z984">
        <v>7.0765160024166107E-2</v>
      </c>
      <c r="AA984">
        <v>1</v>
      </c>
    </row>
    <row r="985" spans="1:27" x14ac:dyDescent="0.25">
      <c r="A985" t="s">
        <v>60</v>
      </c>
      <c r="B985" t="s">
        <v>22</v>
      </c>
      <c r="C985" t="s">
        <v>83</v>
      </c>
      <c r="D985">
        <v>24</v>
      </c>
      <c r="E985">
        <v>125</v>
      </c>
      <c r="F985">
        <v>204</v>
      </c>
      <c r="G985">
        <v>204</v>
      </c>
      <c r="H985">
        <v>68.452407836914063</v>
      </c>
      <c r="I985">
        <v>69.586869684862904</v>
      </c>
      <c r="J985">
        <v>-1.1344584226608276</v>
      </c>
      <c r="K985">
        <v>63.507526397705078</v>
      </c>
      <c r="L985">
        <v>-1.5406368970870972</v>
      </c>
      <c r="M985">
        <v>-1.3006633520126343</v>
      </c>
      <c r="N985">
        <v>-1.1344584226608276</v>
      </c>
      <c r="O985">
        <v>-0.968253493309021</v>
      </c>
      <c r="P985">
        <v>-0.72827994823455811</v>
      </c>
      <c r="Q985">
        <v>0.33555102348327637</v>
      </c>
      <c r="R985">
        <v>0.34111210703849792</v>
      </c>
      <c r="S985">
        <v>-5.561070516705513E-3</v>
      </c>
      <c r="T985">
        <v>-7.5521417893469334E-3</v>
      </c>
      <c r="U985">
        <v>-6.3758008182048798E-3</v>
      </c>
      <c r="V985">
        <v>-5.561070516705513E-3</v>
      </c>
      <c r="W985">
        <v>-4.7463406808674335E-3</v>
      </c>
      <c r="X985">
        <v>-3.5699997097253799E-3</v>
      </c>
      <c r="Y985">
        <v>210</v>
      </c>
      <c r="Z985">
        <v>7.0765160024166107E-2</v>
      </c>
      <c r="AA985">
        <v>1</v>
      </c>
    </row>
    <row r="986" spans="1:27" x14ac:dyDescent="0.25">
      <c r="A986" t="s">
        <v>60</v>
      </c>
      <c r="B986" t="s">
        <v>22</v>
      </c>
      <c r="C986" t="s">
        <v>84</v>
      </c>
      <c r="D986">
        <v>1</v>
      </c>
      <c r="E986">
        <v>63</v>
      </c>
      <c r="F986">
        <v>119</v>
      </c>
      <c r="G986">
        <v>204</v>
      </c>
      <c r="H986">
        <v>32.969566345214844</v>
      </c>
      <c r="I986">
        <v>32.909364825114608</v>
      </c>
      <c r="J986">
        <v>6.0200370848178864E-2</v>
      </c>
      <c r="K986">
        <v>61.810302734375</v>
      </c>
      <c r="L986">
        <v>-0.17026971280574799</v>
      </c>
      <c r="M986">
        <v>-3.4106120467185974E-2</v>
      </c>
      <c r="N986">
        <v>6.0200370848178864E-2</v>
      </c>
      <c r="O986">
        <v>0.1545068621635437</v>
      </c>
      <c r="P986">
        <v>0.29067045450210571</v>
      </c>
      <c r="Q986">
        <v>0.27705517411231995</v>
      </c>
      <c r="R986">
        <v>0.27654927968978882</v>
      </c>
      <c r="S986">
        <v>5.0588545855134726E-4</v>
      </c>
      <c r="T986">
        <v>-1.4308379031717777E-3</v>
      </c>
      <c r="U986">
        <v>-2.866060531232506E-4</v>
      </c>
      <c r="V986">
        <v>5.0588545855134726E-4</v>
      </c>
      <c r="W986">
        <v>1.2983769411221147E-3</v>
      </c>
      <c r="X986">
        <v>2.4426088202744722E-3</v>
      </c>
      <c r="Y986">
        <v>210</v>
      </c>
      <c r="Z986">
        <v>7.0765160024166107E-2</v>
      </c>
      <c r="AA986">
        <v>1</v>
      </c>
    </row>
    <row r="987" spans="1:27" x14ac:dyDescent="0.25">
      <c r="A987" t="s">
        <v>60</v>
      </c>
      <c r="B987" t="s">
        <v>22</v>
      </c>
      <c r="C987" t="s">
        <v>84</v>
      </c>
      <c r="D987">
        <v>2</v>
      </c>
      <c r="E987">
        <v>63</v>
      </c>
      <c r="F987">
        <v>119</v>
      </c>
      <c r="G987">
        <v>204</v>
      </c>
      <c r="H987">
        <v>32.262042999267578</v>
      </c>
      <c r="I987">
        <v>32.180068397894502</v>
      </c>
      <c r="J987">
        <v>8.1975936889648438E-2</v>
      </c>
      <c r="K987">
        <v>61.152034759521484</v>
      </c>
      <c r="L987">
        <v>-0.14858360588550568</v>
      </c>
      <c r="M987">
        <v>-1.2367156334221363E-2</v>
      </c>
      <c r="N987">
        <v>8.1975936889648438E-2</v>
      </c>
      <c r="O987">
        <v>0.17631903290748596</v>
      </c>
      <c r="P987">
        <v>0.31253546476364136</v>
      </c>
      <c r="Q987">
        <v>0.27110961079597473</v>
      </c>
      <c r="R987">
        <v>0.27042073011398315</v>
      </c>
      <c r="S987">
        <v>6.8887340603396297E-4</v>
      </c>
      <c r="T987">
        <v>-1.2486017076298594E-3</v>
      </c>
      <c r="U987">
        <v>-1.0392568219685927E-4</v>
      </c>
      <c r="V987">
        <v>6.8887340603396297E-4</v>
      </c>
      <c r="W987">
        <v>1.481672516092658E-3</v>
      </c>
      <c r="X987">
        <v>2.6263485196977854E-3</v>
      </c>
      <c r="Y987">
        <v>210</v>
      </c>
      <c r="Z987">
        <v>7.0765160024166107E-2</v>
      </c>
      <c r="AA987">
        <v>1</v>
      </c>
    </row>
    <row r="988" spans="1:27" x14ac:dyDescent="0.25">
      <c r="A988" t="s">
        <v>60</v>
      </c>
      <c r="B988" t="s">
        <v>22</v>
      </c>
      <c r="C988" t="s">
        <v>84</v>
      </c>
      <c r="D988">
        <v>3</v>
      </c>
      <c r="E988">
        <v>63</v>
      </c>
      <c r="F988">
        <v>119</v>
      </c>
      <c r="G988">
        <v>204</v>
      </c>
      <c r="H988">
        <v>31.624267578125</v>
      </c>
      <c r="I988">
        <v>31.446880002971739</v>
      </c>
      <c r="J988">
        <v>0.17738717794418335</v>
      </c>
      <c r="K988">
        <v>60.727359771728516</v>
      </c>
      <c r="L988">
        <v>-5.3038891404867172E-2</v>
      </c>
      <c r="M988">
        <v>8.3098694682121277E-2</v>
      </c>
      <c r="N988">
        <v>0.17738717794418335</v>
      </c>
      <c r="O988">
        <v>0.27167564630508423</v>
      </c>
      <c r="P988">
        <v>0.40781325101852417</v>
      </c>
      <c r="Q988">
        <v>0.26575013995170593</v>
      </c>
      <c r="R988">
        <v>0.26425948739051819</v>
      </c>
      <c r="S988">
        <v>1.490648603066802E-3</v>
      </c>
      <c r="T988">
        <v>-4.457049653865397E-4</v>
      </c>
      <c r="U988">
        <v>6.9830834399908781E-4</v>
      </c>
      <c r="V988">
        <v>1.490648603066802E-3</v>
      </c>
      <c r="W988">
        <v>2.2829885128885508E-3</v>
      </c>
      <c r="X988">
        <v>3.4270021133124828E-3</v>
      </c>
      <c r="Y988">
        <v>210</v>
      </c>
      <c r="Z988">
        <v>7.0765160024166107E-2</v>
      </c>
      <c r="AA988">
        <v>1</v>
      </c>
    </row>
    <row r="989" spans="1:27" x14ac:dyDescent="0.25">
      <c r="A989" t="s">
        <v>60</v>
      </c>
      <c r="B989" t="s">
        <v>22</v>
      </c>
      <c r="C989" t="s">
        <v>84</v>
      </c>
      <c r="D989">
        <v>4</v>
      </c>
      <c r="E989">
        <v>63</v>
      </c>
      <c r="F989">
        <v>119</v>
      </c>
      <c r="G989">
        <v>204</v>
      </c>
      <c r="H989">
        <v>31.488094329833984</v>
      </c>
      <c r="I989">
        <v>31.416236159740947</v>
      </c>
      <c r="J989">
        <v>7.1857400238513947E-2</v>
      </c>
      <c r="K989">
        <v>60.662578582763672</v>
      </c>
      <c r="L989">
        <v>-0.15870822966098785</v>
      </c>
      <c r="M989">
        <v>-2.24881861358881E-2</v>
      </c>
      <c r="N989">
        <v>7.1857400238513947E-2</v>
      </c>
      <c r="O989">
        <v>0.16620299220085144</v>
      </c>
      <c r="P989">
        <v>0.30242303013801575</v>
      </c>
      <c r="Q989">
        <v>0.2646058201789856</v>
      </c>
      <c r="R989">
        <v>0.2640019953250885</v>
      </c>
      <c r="S989">
        <v>6.0384371317923069E-4</v>
      </c>
      <c r="T989">
        <v>-1.3336825650185347E-3</v>
      </c>
      <c r="U989">
        <v>-1.8897635163739324E-4</v>
      </c>
      <c r="V989">
        <v>6.0384371317923069E-4</v>
      </c>
      <c r="W989">
        <v>1.3966638362035155E-3</v>
      </c>
      <c r="X989">
        <v>2.541369991376996E-3</v>
      </c>
      <c r="Y989">
        <v>210</v>
      </c>
      <c r="Z989">
        <v>7.0765160024166107E-2</v>
      </c>
      <c r="AA989">
        <v>1</v>
      </c>
    </row>
    <row r="990" spans="1:27" x14ac:dyDescent="0.25">
      <c r="A990" t="s">
        <v>60</v>
      </c>
      <c r="B990" t="s">
        <v>22</v>
      </c>
      <c r="C990" t="s">
        <v>84</v>
      </c>
      <c r="D990">
        <v>5</v>
      </c>
      <c r="E990">
        <v>63</v>
      </c>
      <c r="F990">
        <v>119</v>
      </c>
      <c r="G990">
        <v>204</v>
      </c>
      <c r="H990">
        <v>32.068973541259766</v>
      </c>
      <c r="I990">
        <v>31.903447061777115</v>
      </c>
      <c r="J990">
        <v>0.16552606225013733</v>
      </c>
      <c r="K990">
        <v>59.941043853759766</v>
      </c>
      <c r="L990">
        <v>-6.491667777299881E-2</v>
      </c>
      <c r="M990">
        <v>7.1230761706829071E-2</v>
      </c>
      <c r="N990">
        <v>0.16552606225013733</v>
      </c>
      <c r="O990">
        <v>0.25982135534286499</v>
      </c>
      <c r="P990">
        <v>0.39596879482269287</v>
      </c>
      <c r="Q990">
        <v>0.2694871723651886</v>
      </c>
      <c r="R990">
        <v>0.2680962085723877</v>
      </c>
      <c r="S990">
        <v>1.3909753179177642E-3</v>
      </c>
      <c r="T990">
        <v>-5.4551829816773534E-4</v>
      </c>
      <c r="U990">
        <v>5.9857784071937203E-4</v>
      </c>
      <c r="V990">
        <v>1.3909753179177642E-3</v>
      </c>
      <c r="W990">
        <v>2.1833726204931736E-3</v>
      </c>
      <c r="X990">
        <v>3.3274688757956028E-3</v>
      </c>
      <c r="Y990">
        <v>210</v>
      </c>
      <c r="Z990">
        <v>7.0765160024166107E-2</v>
      </c>
      <c r="AA990">
        <v>1</v>
      </c>
    </row>
    <row r="991" spans="1:27" x14ac:dyDescent="0.25">
      <c r="A991" t="s">
        <v>60</v>
      </c>
      <c r="B991" t="s">
        <v>22</v>
      </c>
      <c r="C991" t="s">
        <v>84</v>
      </c>
      <c r="D991">
        <v>6</v>
      </c>
      <c r="E991">
        <v>63</v>
      </c>
      <c r="F991">
        <v>119</v>
      </c>
      <c r="G991">
        <v>204</v>
      </c>
      <c r="H991">
        <v>34.930942535400391</v>
      </c>
      <c r="I991">
        <v>34.755584478843957</v>
      </c>
      <c r="J991">
        <v>0.17535790801048279</v>
      </c>
      <c r="K991">
        <v>59.675827026367188</v>
      </c>
      <c r="L991">
        <v>-5.4806750267744064E-2</v>
      </c>
      <c r="M991">
        <v>8.1176392734050751E-2</v>
      </c>
      <c r="N991">
        <v>0.17535790801048279</v>
      </c>
      <c r="O991">
        <v>0.26953941583633423</v>
      </c>
      <c r="P991">
        <v>0.40552255511283875</v>
      </c>
      <c r="Q991">
        <v>0.29353731870651245</v>
      </c>
      <c r="R991">
        <v>0.29206374287605286</v>
      </c>
      <c r="S991">
        <v>1.473595853894949E-3</v>
      </c>
      <c r="T991">
        <v>-4.6056092833168805E-4</v>
      </c>
      <c r="U991">
        <v>6.8215455394238234E-4</v>
      </c>
      <c r="V991">
        <v>1.473595853894949E-3</v>
      </c>
      <c r="W991">
        <v>2.2650370374321938E-3</v>
      </c>
      <c r="X991">
        <v>3.4077526070177555E-3</v>
      </c>
      <c r="Y991">
        <v>210</v>
      </c>
      <c r="Z991">
        <v>7.0765160024166107E-2</v>
      </c>
      <c r="AA991">
        <v>1</v>
      </c>
    </row>
    <row r="992" spans="1:27" x14ac:dyDescent="0.25">
      <c r="A992" t="s">
        <v>60</v>
      </c>
      <c r="B992" t="s">
        <v>22</v>
      </c>
      <c r="C992" t="s">
        <v>84</v>
      </c>
      <c r="D992">
        <v>7</v>
      </c>
      <c r="E992">
        <v>63</v>
      </c>
      <c r="F992">
        <v>119</v>
      </c>
      <c r="G992">
        <v>204</v>
      </c>
      <c r="H992">
        <v>39.567432403564453</v>
      </c>
      <c r="I992">
        <v>39.340660986490548</v>
      </c>
      <c r="J992">
        <v>0.2267698347568512</v>
      </c>
      <c r="K992">
        <v>59.297794342041016</v>
      </c>
      <c r="L992">
        <v>-3.3686403185129166E-3</v>
      </c>
      <c r="M992">
        <v>0.13259904086589813</v>
      </c>
      <c r="N992">
        <v>0.2267698347568512</v>
      </c>
      <c r="O992">
        <v>0.32094064354896545</v>
      </c>
      <c r="P992">
        <v>0.45690831542015076</v>
      </c>
      <c r="Q992">
        <v>0.33249944448471069</v>
      </c>
      <c r="R992">
        <v>0.33059379458427429</v>
      </c>
      <c r="S992">
        <v>1.9056288292631507E-3</v>
      </c>
      <c r="T992">
        <v>-2.8307902539381757E-5</v>
      </c>
      <c r="U992">
        <v>1.1142776347696781E-3</v>
      </c>
      <c r="V992">
        <v>1.9056288292631507E-3</v>
      </c>
      <c r="W992">
        <v>2.6969802565872669E-3</v>
      </c>
      <c r="X992">
        <v>3.8395656738430262E-3</v>
      </c>
      <c r="Y992">
        <v>210</v>
      </c>
      <c r="Z992">
        <v>7.0765160024166107E-2</v>
      </c>
      <c r="AA992">
        <v>1</v>
      </c>
    </row>
    <row r="993" spans="1:27" x14ac:dyDescent="0.25">
      <c r="A993" t="s">
        <v>60</v>
      </c>
      <c r="B993" t="s">
        <v>22</v>
      </c>
      <c r="C993" t="s">
        <v>84</v>
      </c>
      <c r="D993">
        <v>8</v>
      </c>
      <c r="E993">
        <v>63</v>
      </c>
      <c r="F993">
        <v>119</v>
      </c>
      <c r="G993">
        <v>204</v>
      </c>
      <c r="H993">
        <v>43.102062225341797</v>
      </c>
      <c r="I993">
        <v>43.107548003084958</v>
      </c>
      <c r="J993">
        <v>-5.4868669249117374E-3</v>
      </c>
      <c r="K993">
        <v>60.463542938232422</v>
      </c>
      <c r="L993">
        <v>-0.23578798770904541</v>
      </c>
      <c r="M993">
        <v>-9.9724218249320984E-2</v>
      </c>
      <c r="N993">
        <v>-5.4868669249117374E-3</v>
      </c>
      <c r="O993">
        <v>8.8750481605529785E-2</v>
      </c>
      <c r="P993">
        <v>0.22481425106525421</v>
      </c>
      <c r="Q993">
        <v>0.36220219731330872</v>
      </c>
      <c r="R993">
        <v>0.36224830150604248</v>
      </c>
      <c r="S993">
        <v>-4.6108125388855115E-5</v>
      </c>
      <c r="T993">
        <v>-1.9814115948975086E-3</v>
      </c>
      <c r="U993">
        <v>-8.3801866276189685E-4</v>
      </c>
      <c r="V993">
        <v>-4.6108125388855115E-5</v>
      </c>
      <c r="W993">
        <v>7.4580236105248332E-4</v>
      </c>
      <c r="X993">
        <v>1.8891954096034169E-3</v>
      </c>
      <c r="Y993">
        <v>210</v>
      </c>
      <c r="Z993">
        <v>7.0765160024166107E-2</v>
      </c>
      <c r="AA993">
        <v>1</v>
      </c>
    </row>
    <row r="994" spans="1:27" x14ac:dyDescent="0.25">
      <c r="A994" t="s">
        <v>60</v>
      </c>
      <c r="B994" t="s">
        <v>22</v>
      </c>
      <c r="C994" t="s">
        <v>84</v>
      </c>
      <c r="D994">
        <v>9</v>
      </c>
      <c r="E994">
        <v>63</v>
      </c>
      <c r="F994">
        <v>119</v>
      </c>
      <c r="G994">
        <v>204</v>
      </c>
      <c r="H994">
        <v>46.760669708251953</v>
      </c>
      <c r="I994">
        <v>46.85225144866854</v>
      </c>
      <c r="J994">
        <v>-9.1583378612995148E-2</v>
      </c>
      <c r="K994">
        <v>62.685752868652344</v>
      </c>
      <c r="L994">
        <v>-0.32240897417068481</v>
      </c>
      <c r="M994">
        <v>-0.18603533506393433</v>
      </c>
      <c r="N994">
        <v>-9.1583378612995148E-2</v>
      </c>
      <c r="O994">
        <v>2.8685817960649729E-3</v>
      </c>
      <c r="P994">
        <v>0.13924221694469452</v>
      </c>
      <c r="Q994">
        <v>0.39294680953025818</v>
      </c>
      <c r="R994">
        <v>0.39371639490127563</v>
      </c>
      <c r="S994">
        <v>-7.6960824662819505E-4</v>
      </c>
      <c r="T994">
        <v>-2.7093191165477037E-3</v>
      </c>
      <c r="U994">
        <v>-1.5633221482858062E-3</v>
      </c>
      <c r="V994">
        <v>-7.6960824662819505E-4</v>
      </c>
      <c r="W994">
        <v>2.410572960798163E-5</v>
      </c>
      <c r="X994">
        <v>1.1701026232913136E-3</v>
      </c>
      <c r="Y994">
        <v>210</v>
      </c>
      <c r="Z994">
        <v>7.0765160024166107E-2</v>
      </c>
      <c r="AA994">
        <v>1</v>
      </c>
    </row>
    <row r="995" spans="1:27" x14ac:dyDescent="0.25">
      <c r="A995" t="s">
        <v>60</v>
      </c>
      <c r="B995" t="s">
        <v>22</v>
      </c>
      <c r="C995" t="s">
        <v>84</v>
      </c>
      <c r="D995">
        <v>10</v>
      </c>
      <c r="E995">
        <v>63</v>
      </c>
      <c r="F995">
        <v>119</v>
      </c>
      <c r="G995">
        <v>204</v>
      </c>
      <c r="H995">
        <v>50.004055023193359</v>
      </c>
      <c r="I995">
        <v>49.966663373634219</v>
      </c>
      <c r="J995">
        <v>3.739112988114357E-2</v>
      </c>
      <c r="K995">
        <v>65.575302124023438</v>
      </c>
      <c r="L995">
        <v>-0.19339573383331299</v>
      </c>
      <c r="M995">
        <v>-5.704498291015625E-2</v>
      </c>
      <c r="N995">
        <v>3.739112988114357E-2</v>
      </c>
      <c r="O995">
        <v>0.13182725012302399</v>
      </c>
      <c r="P995">
        <v>0.26817798614501953</v>
      </c>
      <c r="Q995">
        <v>0.42020213603973389</v>
      </c>
      <c r="R995">
        <v>0.41988793015480042</v>
      </c>
      <c r="S995">
        <v>3.1421118183061481E-4</v>
      </c>
      <c r="T995">
        <v>-1.6251741908490658E-3</v>
      </c>
      <c r="U995">
        <v>-4.7936959890648723E-4</v>
      </c>
      <c r="V995">
        <v>3.1421118183061481E-4</v>
      </c>
      <c r="W995">
        <v>1.1077920207753778E-3</v>
      </c>
      <c r="X995">
        <v>2.2535964380949736E-3</v>
      </c>
      <c r="Y995">
        <v>210</v>
      </c>
      <c r="Z995">
        <v>7.0765160024166107E-2</v>
      </c>
      <c r="AA995">
        <v>1</v>
      </c>
    </row>
    <row r="996" spans="1:27" x14ac:dyDescent="0.25">
      <c r="A996" t="s">
        <v>60</v>
      </c>
      <c r="B996" t="s">
        <v>22</v>
      </c>
      <c r="C996" t="s">
        <v>84</v>
      </c>
      <c r="D996">
        <v>11</v>
      </c>
      <c r="E996">
        <v>63</v>
      </c>
      <c r="F996">
        <v>119</v>
      </c>
      <c r="G996">
        <v>204</v>
      </c>
      <c r="H996">
        <v>51.998470306396484</v>
      </c>
      <c r="I996">
        <v>52.031032703816891</v>
      </c>
      <c r="J996">
        <v>-3.2560810446739197E-2</v>
      </c>
      <c r="K996">
        <v>67.958015441894531</v>
      </c>
      <c r="L996">
        <v>-0.26317739486694336</v>
      </c>
      <c r="M996">
        <v>-0.12692724168300629</v>
      </c>
      <c r="N996">
        <v>-3.2560810446739197E-2</v>
      </c>
      <c r="O996">
        <v>6.1805624514818192E-2</v>
      </c>
      <c r="P996">
        <v>0.19805577397346497</v>
      </c>
      <c r="Q996">
        <v>0.43696194887161255</v>
      </c>
      <c r="R996">
        <v>0.43723556399345398</v>
      </c>
      <c r="S996">
        <v>-2.7362024411559105E-4</v>
      </c>
      <c r="T996">
        <v>-2.2115746978670359E-3</v>
      </c>
      <c r="U996">
        <v>-1.0666154557839036E-3</v>
      </c>
      <c r="V996">
        <v>-2.7362024411559105E-4</v>
      </c>
      <c r="W996">
        <v>5.193749675527215E-4</v>
      </c>
      <c r="X996">
        <v>1.6643342096358538E-3</v>
      </c>
      <c r="Y996">
        <v>210</v>
      </c>
      <c r="Z996">
        <v>7.0765160024166107E-2</v>
      </c>
      <c r="AA996">
        <v>1</v>
      </c>
    </row>
    <row r="997" spans="1:27" x14ac:dyDescent="0.25">
      <c r="A997" t="s">
        <v>60</v>
      </c>
      <c r="B997" t="s">
        <v>22</v>
      </c>
      <c r="C997" t="s">
        <v>84</v>
      </c>
      <c r="D997">
        <v>12</v>
      </c>
      <c r="E997">
        <v>63</v>
      </c>
      <c r="F997">
        <v>119</v>
      </c>
      <c r="G997">
        <v>204</v>
      </c>
      <c r="H997">
        <v>53.48016357421875</v>
      </c>
      <c r="I997">
        <v>53.390562867745757</v>
      </c>
      <c r="J997">
        <v>8.9599117636680603E-2</v>
      </c>
      <c r="K997">
        <v>71.255683898925781</v>
      </c>
      <c r="L997">
        <v>-0.14092326164245605</v>
      </c>
      <c r="M997">
        <v>-4.7287694178521633E-3</v>
      </c>
      <c r="N997">
        <v>8.9599117636680603E-2</v>
      </c>
      <c r="O997">
        <v>0.18392699956893921</v>
      </c>
      <c r="P997">
        <v>0.32012149691581726</v>
      </c>
      <c r="Q997">
        <v>0.44941315054893494</v>
      </c>
      <c r="R997">
        <v>0.44866019487380981</v>
      </c>
      <c r="S997">
        <v>7.5293378904461861E-4</v>
      </c>
      <c r="T997">
        <v>-1.1842290405184031E-3</v>
      </c>
      <c r="U997">
        <v>-3.9737558836350217E-5</v>
      </c>
      <c r="V997">
        <v>7.5293378904461861E-4</v>
      </c>
      <c r="W997">
        <v>1.5456050168722868E-3</v>
      </c>
      <c r="X997">
        <v>2.6900966186076403E-3</v>
      </c>
      <c r="Y997">
        <v>210</v>
      </c>
      <c r="Z997">
        <v>7.0765160024166107E-2</v>
      </c>
      <c r="AA997">
        <v>1</v>
      </c>
    </row>
    <row r="998" spans="1:27" x14ac:dyDescent="0.25">
      <c r="A998" t="s">
        <v>60</v>
      </c>
      <c r="B998" t="s">
        <v>22</v>
      </c>
      <c r="C998" t="s">
        <v>84</v>
      </c>
      <c r="D998">
        <v>13</v>
      </c>
      <c r="E998">
        <v>63</v>
      </c>
      <c r="F998">
        <v>119</v>
      </c>
      <c r="G998">
        <v>204</v>
      </c>
      <c r="H998">
        <v>54.340152740478516</v>
      </c>
      <c r="I998">
        <v>53.969191694632173</v>
      </c>
      <c r="J998">
        <v>0.37096264958381653</v>
      </c>
      <c r="K998">
        <v>74.32818603515625</v>
      </c>
      <c r="L998">
        <v>0.140130415558815</v>
      </c>
      <c r="M998">
        <v>0.27650797367095947</v>
      </c>
      <c r="N998">
        <v>0.37096264958381653</v>
      </c>
      <c r="O998">
        <v>0.46541732549667358</v>
      </c>
      <c r="P998">
        <v>0.60179489850997925</v>
      </c>
      <c r="Q998">
        <v>0.45663994550704956</v>
      </c>
      <c r="R998">
        <v>0.45352262258529663</v>
      </c>
      <c r="S998">
        <v>3.1173331663012505E-3</v>
      </c>
      <c r="T998">
        <v>1.1775664752349257E-3</v>
      </c>
      <c r="U998">
        <v>2.3235965054482222E-3</v>
      </c>
      <c r="V998">
        <v>3.1173331663012505E-3</v>
      </c>
      <c r="W998">
        <v>3.9110700599849224E-3</v>
      </c>
      <c r="X998">
        <v>5.0571002066135406E-3</v>
      </c>
      <c r="Y998">
        <v>210</v>
      </c>
      <c r="Z998">
        <v>7.0765160024166107E-2</v>
      </c>
      <c r="AA998">
        <v>1</v>
      </c>
    </row>
    <row r="999" spans="1:27" x14ac:dyDescent="0.25">
      <c r="A999" t="s">
        <v>60</v>
      </c>
      <c r="B999" t="s">
        <v>22</v>
      </c>
      <c r="C999" t="s">
        <v>84</v>
      </c>
      <c r="D999">
        <v>14</v>
      </c>
      <c r="E999">
        <v>63</v>
      </c>
      <c r="F999">
        <v>119</v>
      </c>
      <c r="G999">
        <v>204</v>
      </c>
      <c r="H999">
        <v>55.113853454589844</v>
      </c>
      <c r="I999">
        <v>53.570977020193823</v>
      </c>
      <c r="J999">
        <v>1.5428777933120728</v>
      </c>
      <c r="K999">
        <v>76.773124694824219</v>
      </c>
      <c r="L999">
        <v>1.3121681213378906</v>
      </c>
      <c r="M999">
        <v>1.4484732151031494</v>
      </c>
      <c r="N999">
        <v>1.5428777933120728</v>
      </c>
      <c r="O999">
        <v>1.6372823715209961</v>
      </c>
      <c r="P999">
        <v>1.7735874652862549</v>
      </c>
      <c r="Q999">
        <v>0.46314162015914917</v>
      </c>
      <c r="R999">
        <v>0.45017626881599426</v>
      </c>
      <c r="S999">
        <v>1.2965359725058079E-2</v>
      </c>
      <c r="T999">
        <v>1.1026622727513313E-2</v>
      </c>
      <c r="U999">
        <v>1.217204425483942E-2</v>
      </c>
      <c r="V999">
        <v>1.2965359725058079E-2</v>
      </c>
      <c r="W999">
        <v>1.3758675195276737E-2</v>
      </c>
      <c r="X999">
        <v>1.4904096722602844E-2</v>
      </c>
      <c r="Y999">
        <v>210</v>
      </c>
      <c r="Z999">
        <v>7.0765160024166107E-2</v>
      </c>
      <c r="AA999">
        <v>1</v>
      </c>
    </row>
    <row r="1000" spans="1:27" x14ac:dyDescent="0.25">
      <c r="A1000" t="s">
        <v>60</v>
      </c>
      <c r="B1000" t="s">
        <v>22</v>
      </c>
      <c r="C1000" t="s">
        <v>84</v>
      </c>
      <c r="D1000">
        <v>15</v>
      </c>
      <c r="E1000">
        <v>63</v>
      </c>
      <c r="F1000">
        <v>119</v>
      </c>
      <c r="G1000">
        <v>204</v>
      </c>
      <c r="H1000">
        <v>55.552742004394531</v>
      </c>
      <c r="I1000">
        <v>54.173448618967086</v>
      </c>
      <c r="J1000">
        <v>1.3792941570281982</v>
      </c>
      <c r="K1000">
        <v>77.938468933105469</v>
      </c>
      <c r="L1000">
        <v>1.1486937999725342</v>
      </c>
      <c r="M1000">
        <v>1.284934401512146</v>
      </c>
      <c r="N1000">
        <v>1.3792941570281982</v>
      </c>
      <c r="O1000">
        <v>1.4736539125442505</v>
      </c>
      <c r="P1000">
        <v>1.6098945140838623</v>
      </c>
      <c r="Q1000">
        <v>0.46682977676391602</v>
      </c>
      <c r="R1000">
        <v>0.45523905754089355</v>
      </c>
      <c r="S1000">
        <v>1.1590707115828991E-2</v>
      </c>
      <c r="T1000">
        <v>9.6528893336653709E-3</v>
      </c>
      <c r="U1000">
        <v>1.0797767899930477E-2</v>
      </c>
      <c r="V1000">
        <v>1.1590707115828991E-2</v>
      </c>
      <c r="W1000">
        <v>1.2383646331727505E-2</v>
      </c>
      <c r="X1000">
        <v>1.3528524897992611E-2</v>
      </c>
      <c r="Y1000">
        <v>210</v>
      </c>
      <c r="Z1000">
        <v>7.0765160024166107E-2</v>
      </c>
      <c r="AA1000">
        <v>1</v>
      </c>
    </row>
    <row r="1001" spans="1:27" x14ac:dyDescent="0.25">
      <c r="A1001" t="s">
        <v>60</v>
      </c>
      <c r="B1001" t="s">
        <v>22</v>
      </c>
      <c r="C1001" t="s">
        <v>84</v>
      </c>
      <c r="D1001">
        <v>16</v>
      </c>
      <c r="E1001">
        <v>63</v>
      </c>
      <c r="F1001">
        <v>119</v>
      </c>
      <c r="G1001">
        <v>204</v>
      </c>
      <c r="H1001">
        <v>55.268730163574219</v>
      </c>
      <c r="I1001">
        <v>53.824069027788937</v>
      </c>
      <c r="J1001">
        <v>1.4446629285812378</v>
      </c>
      <c r="K1001">
        <v>78.599571228027344</v>
      </c>
      <c r="L1001">
        <v>1.2136939764022827</v>
      </c>
      <c r="M1001">
        <v>1.3501522541046143</v>
      </c>
      <c r="N1001">
        <v>1.4446629285812378</v>
      </c>
      <c r="O1001">
        <v>1.5391736030578613</v>
      </c>
      <c r="P1001">
        <v>1.6756318807601929</v>
      </c>
      <c r="Q1001">
        <v>0.46444311738014221</v>
      </c>
      <c r="R1001">
        <v>0.45230311155319214</v>
      </c>
      <c r="S1001">
        <v>1.2140024453401566E-2</v>
      </c>
      <c r="T1001">
        <v>1.0199109092354774E-2</v>
      </c>
      <c r="U1001">
        <v>1.1345817707479E-2</v>
      </c>
      <c r="V1001">
        <v>1.2140024453401566E-2</v>
      </c>
      <c r="W1001">
        <v>1.2934232130646706E-2</v>
      </c>
      <c r="X1001">
        <v>1.4080939814448357E-2</v>
      </c>
      <c r="Y1001">
        <v>210</v>
      </c>
      <c r="Z1001">
        <v>7.0765160024166107E-2</v>
      </c>
      <c r="AA1001">
        <v>1</v>
      </c>
    </row>
    <row r="1002" spans="1:27" x14ac:dyDescent="0.25">
      <c r="A1002" t="s">
        <v>60</v>
      </c>
      <c r="B1002" t="s">
        <v>22</v>
      </c>
      <c r="C1002" t="s">
        <v>84</v>
      </c>
      <c r="D1002">
        <v>17</v>
      </c>
      <c r="E1002">
        <v>63</v>
      </c>
      <c r="F1002">
        <v>119</v>
      </c>
      <c r="G1002">
        <v>204</v>
      </c>
      <c r="H1002">
        <v>53.356739044189453</v>
      </c>
      <c r="I1002">
        <v>52.58455571020022</v>
      </c>
      <c r="J1002">
        <v>0.77218478918075562</v>
      </c>
      <c r="K1002">
        <v>78.185371398925781</v>
      </c>
      <c r="L1002">
        <v>0.54161727428436279</v>
      </c>
      <c r="M1002">
        <v>0.67783844470977783</v>
      </c>
      <c r="N1002">
        <v>0.77218478918075562</v>
      </c>
      <c r="O1002">
        <v>0.8665311336517334</v>
      </c>
      <c r="P1002">
        <v>1.0027523040771484</v>
      </c>
      <c r="Q1002">
        <v>0.44837597012519836</v>
      </c>
      <c r="R1002">
        <v>0.4418870210647583</v>
      </c>
      <c r="S1002">
        <v>6.4889476634562016E-3</v>
      </c>
      <c r="T1002">
        <v>4.5514055527746677E-3</v>
      </c>
      <c r="U1002">
        <v>5.6961216032505035E-3</v>
      </c>
      <c r="V1002">
        <v>6.4889476634562016E-3</v>
      </c>
      <c r="W1002">
        <v>7.2817741893231869E-3</v>
      </c>
      <c r="X1002">
        <v>8.4264902397990227E-3</v>
      </c>
      <c r="Y1002">
        <v>210</v>
      </c>
      <c r="Z1002">
        <v>7.0765160024166107E-2</v>
      </c>
      <c r="AA1002">
        <v>1</v>
      </c>
    </row>
    <row r="1003" spans="1:27" x14ac:dyDescent="0.25">
      <c r="A1003" t="s">
        <v>60</v>
      </c>
      <c r="B1003" t="s">
        <v>22</v>
      </c>
      <c r="C1003" t="s">
        <v>84</v>
      </c>
      <c r="D1003">
        <v>18</v>
      </c>
      <c r="E1003">
        <v>63</v>
      </c>
      <c r="F1003">
        <v>119</v>
      </c>
      <c r="G1003">
        <v>204</v>
      </c>
      <c r="H1003">
        <v>50.253395080566406</v>
      </c>
      <c r="I1003">
        <v>49.338094259030186</v>
      </c>
      <c r="J1003">
        <v>0.91529965400695801</v>
      </c>
      <c r="K1003">
        <v>76.355644226074219</v>
      </c>
      <c r="L1003">
        <v>0.68456387519836426</v>
      </c>
      <c r="M1003">
        <v>0.82088446617126465</v>
      </c>
      <c r="N1003">
        <v>0.91529965400695801</v>
      </c>
      <c r="O1003">
        <v>1.0097148418426514</v>
      </c>
      <c r="P1003">
        <v>1.1460354328155518</v>
      </c>
      <c r="Q1003">
        <v>0.42229744791984558</v>
      </c>
      <c r="R1003">
        <v>0.41460582613945007</v>
      </c>
      <c r="S1003">
        <v>7.6915938407182693E-3</v>
      </c>
      <c r="T1003">
        <v>5.7526375167071819E-3</v>
      </c>
      <c r="U1003">
        <v>6.8981889635324478E-3</v>
      </c>
      <c r="V1003">
        <v>7.6915938407182693E-3</v>
      </c>
      <c r="W1003">
        <v>8.4849987179040909E-3</v>
      </c>
      <c r="X1003">
        <v>9.6305496990680695E-3</v>
      </c>
      <c r="Y1003">
        <v>210</v>
      </c>
      <c r="Z1003">
        <v>7.0765160024166107E-2</v>
      </c>
      <c r="AA1003">
        <v>1</v>
      </c>
    </row>
    <row r="1004" spans="1:27" x14ac:dyDescent="0.25">
      <c r="A1004" t="s">
        <v>60</v>
      </c>
      <c r="B1004" t="s">
        <v>22</v>
      </c>
      <c r="C1004" t="s">
        <v>84</v>
      </c>
      <c r="D1004">
        <v>19</v>
      </c>
      <c r="E1004">
        <v>63</v>
      </c>
      <c r="F1004">
        <v>119</v>
      </c>
      <c r="G1004">
        <v>204</v>
      </c>
      <c r="H1004">
        <v>43.300018310546875</v>
      </c>
      <c r="I1004">
        <v>42.501322343363427</v>
      </c>
      <c r="J1004">
        <v>0.79869699478149414</v>
      </c>
      <c r="K1004">
        <v>74.030204772949219</v>
      </c>
      <c r="L1004">
        <v>0.56766307353973389</v>
      </c>
      <c r="M1004">
        <v>0.70415979623794556</v>
      </c>
      <c r="N1004">
        <v>0.79869699478149414</v>
      </c>
      <c r="O1004">
        <v>0.89323419332504272</v>
      </c>
      <c r="P1004">
        <v>1.0297309160232544</v>
      </c>
      <c r="Q1004">
        <v>0.36386570334434509</v>
      </c>
      <c r="R1004">
        <v>0.35715398192405701</v>
      </c>
      <c r="S1004">
        <v>6.7117395810782909E-3</v>
      </c>
      <c r="T1004">
        <v>4.7702779993414879E-3</v>
      </c>
      <c r="U1004">
        <v>5.9173093177378178E-3</v>
      </c>
      <c r="V1004">
        <v>6.7117395810782909E-3</v>
      </c>
      <c r="W1004">
        <v>7.5061698444187641E-3</v>
      </c>
      <c r="X1004">
        <v>8.653201162815094E-3</v>
      </c>
      <c r="Y1004">
        <v>210</v>
      </c>
      <c r="Z1004">
        <v>7.0765160024166107E-2</v>
      </c>
      <c r="AA1004">
        <v>1</v>
      </c>
    </row>
    <row r="1005" spans="1:27" x14ac:dyDescent="0.25">
      <c r="A1005" t="s">
        <v>60</v>
      </c>
      <c r="B1005" t="s">
        <v>22</v>
      </c>
      <c r="C1005" t="s">
        <v>84</v>
      </c>
      <c r="D1005">
        <v>20</v>
      </c>
      <c r="E1005">
        <v>63</v>
      </c>
      <c r="F1005">
        <v>119</v>
      </c>
      <c r="G1005">
        <v>204</v>
      </c>
      <c r="H1005">
        <v>39.055755615234375</v>
      </c>
      <c r="I1005">
        <v>38.762964801280759</v>
      </c>
      <c r="J1005">
        <v>0.29279139637947083</v>
      </c>
      <c r="K1005">
        <v>69.336929321289063</v>
      </c>
      <c r="L1005">
        <v>6.2102574855089188E-2</v>
      </c>
      <c r="M1005">
        <v>0.19839540123939514</v>
      </c>
      <c r="N1005">
        <v>0.29279139637947083</v>
      </c>
      <c r="O1005">
        <v>0.38718739151954651</v>
      </c>
      <c r="P1005">
        <v>0.52348023653030396</v>
      </c>
      <c r="Q1005">
        <v>0.32819962501525879</v>
      </c>
      <c r="R1005">
        <v>0.32573920488357544</v>
      </c>
      <c r="S1005">
        <v>2.460432006046176E-3</v>
      </c>
      <c r="T1005">
        <v>5.2187038818374276E-4</v>
      </c>
      <c r="U1005">
        <v>1.6671882476657629E-3</v>
      </c>
      <c r="V1005">
        <v>2.460432006046176E-3</v>
      </c>
      <c r="W1005">
        <v>3.2536755315959454E-3</v>
      </c>
      <c r="X1005">
        <v>4.3989936821162701E-3</v>
      </c>
      <c r="Y1005">
        <v>210</v>
      </c>
      <c r="Z1005">
        <v>7.0765160024166107E-2</v>
      </c>
      <c r="AA1005">
        <v>1</v>
      </c>
    </row>
    <row r="1006" spans="1:27" x14ac:dyDescent="0.25">
      <c r="A1006" t="s">
        <v>60</v>
      </c>
      <c r="B1006" t="s">
        <v>22</v>
      </c>
      <c r="C1006" t="s">
        <v>84</v>
      </c>
      <c r="D1006">
        <v>21</v>
      </c>
      <c r="E1006">
        <v>63</v>
      </c>
      <c r="F1006">
        <v>119</v>
      </c>
      <c r="G1006">
        <v>204</v>
      </c>
      <c r="H1006">
        <v>36.687801361083984</v>
      </c>
      <c r="I1006">
        <v>36.542536569642834</v>
      </c>
      <c r="J1006">
        <v>0.14526447653770447</v>
      </c>
      <c r="K1006">
        <v>64.836540222167969</v>
      </c>
      <c r="L1006">
        <v>-8.5327006876468658E-2</v>
      </c>
      <c r="M1006">
        <v>5.0908308476209641E-2</v>
      </c>
      <c r="N1006">
        <v>0.14526447653770447</v>
      </c>
      <c r="O1006">
        <v>0.239620640873909</v>
      </c>
      <c r="P1006">
        <v>0.375855952501297</v>
      </c>
      <c r="Q1006">
        <v>0.30830085277557373</v>
      </c>
      <c r="R1006">
        <v>0.30708014965057373</v>
      </c>
      <c r="S1006">
        <v>1.220709877088666E-3</v>
      </c>
      <c r="T1006">
        <v>-7.1703369030728936E-4</v>
      </c>
      <c r="U1006">
        <v>4.2780090006999671E-4</v>
      </c>
      <c r="V1006">
        <v>1.220709877088666E-3</v>
      </c>
      <c r="W1006">
        <v>2.0136188250035048E-3</v>
      </c>
      <c r="X1006">
        <v>3.1584533862769604E-3</v>
      </c>
      <c r="Y1006">
        <v>210</v>
      </c>
      <c r="Z1006">
        <v>7.0765160024166107E-2</v>
      </c>
      <c r="AA1006">
        <v>1</v>
      </c>
    </row>
    <row r="1007" spans="1:27" x14ac:dyDescent="0.25">
      <c r="A1007" t="s">
        <v>60</v>
      </c>
      <c r="B1007" t="s">
        <v>22</v>
      </c>
      <c r="C1007" t="s">
        <v>84</v>
      </c>
      <c r="D1007">
        <v>22</v>
      </c>
      <c r="E1007">
        <v>63</v>
      </c>
      <c r="F1007">
        <v>119</v>
      </c>
      <c r="G1007">
        <v>204</v>
      </c>
      <c r="H1007">
        <v>35.349376678466797</v>
      </c>
      <c r="I1007">
        <v>35.239639920997433</v>
      </c>
      <c r="J1007">
        <v>0.10973545908927917</v>
      </c>
      <c r="K1007">
        <v>61.911178588867188</v>
      </c>
      <c r="L1007">
        <v>-0.12038017809391022</v>
      </c>
      <c r="M1007">
        <v>1.5574006363749504E-2</v>
      </c>
      <c r="N1007">
        <v>0.10973545908927917</v>
      </c>
      <c r="O1007">
        <v>0.2038969099521637</v>
      </c>
      <c r="P1007">
        <v>0.33985108137130737</v>
      </c>
      <c r="Q1007">
        <v>0.29705357551574707</v>
      </c>
      <c r="R1007">
        <v>0.296131432056427</v>
      </c>
      <c r="S1007">
        <v>9.2214671894907951E-4</v>
      </c>
      <c r="T1007">
        <v>-1.0115981567651033E-3</v>
      </c>
      <c r="U1007">
        <v>1.3087400293443352E-4</v>
      </c>
      <c r="V1007">
        <v>9.2214671894907951E-4</v>
      </c>
      <c r="W1007">
        <v>1.7134194495156407E-3</v>
      </c>
      <c r="X1007">
        <v>2.8558913618326187E-3</v>
      </c>
      <c r="Y1007">
        <v>210</v>
      </c>
      <c r="Z1007">
        <v>7.0765160024166107E-2</v>
      </c>
      <c r="AA1007">
        <v>1</v>
      </c>
    </row>
    <row r="1008" spans="1:27" x14ac:dyDescent="0.25">
      <c r="A1008" t="s">
        <v>60</v>
      </c>
      <c r="B1008" t="s">
        <v>22</v>
      </c>
      <c r="C1008" t="s">
        <v>84</v>
      </c>
      <c r="D1008">
        <v>23</v>
      </c>
      <c r="E1008">
        <v>63</v>
      </c>
      <c r="F1008">
        <v>119</v>
      </c>
      <c r="G1008">
        <v>204</v>
      </c>
      <c r="H1008">
        <v>34.203807830810547</v>
      </c>
      <c r="I1008">
        <v>34.155063976999372</v>
      </c>
      <c r="J1008">
        <v>4.8742655664682388E-2</v>
      </c>
      <c r="K1008">
        <v>60.554180145263672</v>
      </c>
      <c r="L1008">
        <v>-0.18151229619979858</v>
      </c>
      <c r="M1008">
        <v>-4.5475803315639496E-2</v>
      </c>
      <c r="N1008">
        <v>4.8742655664682388E-2</v>
      </c>
      <c r="O1008">
        <v>0.14296111464500427</v>
      </c>
      <c r="P1008">
        <v>0.27899760007858276</v>
      </c>
      <c r="Q1008">
        <v>0.28742694854736328</v>
      </c>
      <c r="R1008">
        <v>0.2870173454284668</v>
      </c>
      <c r="S1008">
        <v>4.096021584700793E-4</v>
      </c>
      <c r="T1008">
        <v>-1.5253133606165648E-3</v>
      </c>
      <c r="U1008">
        <v>-3.8214962114579976E-4</v>
      </c>
      <c r="V1008">
        <v>4.096021584700793E-4</v>
      </c>
      <c r="W1008">
        <v>1.201353850774467E-3</v>
      </c>
      <c r="X1008">
        <v>2.3445177357643843E-3</v>
      </c>
      <c r="Y1008">
        <v>210</v>
      </c>
      <c r="Z1008">
        <v>7.0765160024166107E-2</v>
      </c>
      <c r="AA1008">
        <v>1</v>
      </c>
    </row>
    <row r="1009" spans="1:27" x14ac:dyDescent="0.25">
      <c r="A1009" t="s">
        <v>60</v>
      </c>
      <c r="B1009" t="s">
        <v>22</v>
      </c>
      <c r="C1009" t="s">
        <v>84</v>
      </c>
      <c r="D1009">
        <v>24</v>
      </c>
      <c r="E1009">
        <v>63</v>
      </c>
      <c r="F1009">
        <v>119</v>
      </c>
      <c r="G1009">
        <v>204</v>
      </c>
      <c r="H1009">
        <v>33.085395812988281</v>
      </c>
      <c r="I1009">
        <v>33.016882259398699</v>
      </c>
      <c r="J1009">
        <v>6.8515293300151825E-2</v>
      </c>
      <c r="K1009">
        <v>59.459369659423828</v>
      </c>
      <c r="L1009">
        <v>-0.1620883047580719</v>
      </c>
      <c r="M1009">
        <v>-2.5845827534794807E-2</v>
      </c>
      <c r="N1009">
        <v>6.8515293300151825E-2</v>
      </c>
      <c r="O1009">
        <v>0.16287641227245331</v>
      </c>
      <c r="P1009">
        <v>0.29911887645721436</v>
      </c>
      <c r="Q1009">
        <v>0.27802854776382446</v>
      </c>
      <c r="R1009">
        <v>0.27745279669761658</v>
      </c>
      <c r="S1009">
        <v>5.7575874961912632E-4</v>
      </c>
      <c r="T1009">
        <v>-1.3620866229757667E-3</v>
      </c>
      <c r="U1009">
        <v>-2.1719183132518083E-4</v>
      </c>
      <c r="V1009">
        <v>5.7575874961912632E-4</v>
      </c>
      <c r="W1009">
        <v>1.3687093742191792E-3</v>
      </c>
      <c r="X1009">
        <v>2.5136040057986975E-3</v>
      </c>
      <c r="Y1009">
        <v>210</v>
      </c>
      <c r="Z1009">
        <v>7.0765160024166107E-2</v>
      </c>
      <c r="AA1009">
        <v>1</v>
      </c>
    </row>
    <row r="1010" spans="1:27" x14ac:dyDescent="0.25">
      <c r="A1010" t="s">
        <v>60</v>
      </c>
      <c r="B1010" t="s">
        <v>22</v>
      </c>
      <c r="C1010" t="s">
        <v>85</v>
      </c>
      <c r="D1010">
        <v>1</v>
      </c>
      <c r="E1010">
        <v>10</v>
      </c>
      <c r="F1010">
        <v>10</v>
      </c>
      <c r="G1010">
        <v>204</v>
      </c>
      <c r="H1010">
        <v>2.3441996574401855</v>
      </c>
      <c r="I1010">
        <v>2.3519196808338165</v>
      </c>
      <c r="J1010">
        <v>-7.7200205996632576E-3</v>
      </c>
      <c r="K1010">
        <v>61.811542510986328</v>
      </c>
      <c r="L1010">
        <v>-7.8810445964336395E-2</v>
      </c>
      <c r="M1010">
        <v>-3.6809645593166351E-2</v>
      </c>
      <c r="N1010">
        <v>-7.7200205996632576E-3</v>
      </c>
      <c r="O1010">
        <v>2.1369606256484985E-2</v>
      </c>
      <c r="P1010">
        <v>6.3370406627655029E-2</v>
      </c>
      <c r="Q1010">
        <v>0.23441997170448303</v>
      </c>
      <c r="R1010">
        <v>0.23519197106361389</v>
      </c>
      <c r="S1010">
        <v>-7.7200203668326139E-4</v>
      </c>
      <c r="T1010">
        <v>-7.8810444101691246E-3</v>
      </c>
      <c r="U1010">
        <v>-3.6809644661843777E-3</v>
      </c>
      <c r="V1010">
        <v>-7.7200203668326139E-4</v>
      </c>
      <c r="W1010">
        <v>2.1369606256484985E-3</v>
      </c>
      <c r="X1010">
        <v>6.3370405696332455E-3</v>
      </c>
      <c r="Y1010">
        <v>210</v>
      </c>
      <c r="Z1010">
        <v>7.0765160024166107E-2</v>
      </c>
      <c r="AA1010">
        <v>1</v>
      </c>
    </row>
    <row r="1011" spans="1:27" x14ac:dyDescent="0.25">
      <c r="A1011" t="s">
        <v>60</v>
      </c>
      <c r="B1011" t="s">
        <v>22</v>
      </c>
      <c r="C1011" t="s">
        <v>85</v>
      </c>
      <c r="D1011">
        <v>2</v>
      </c>
      <c r="E1011">
        <v>10</v>
      </c>
      <c r="F1011">
        <v>10</v>
      </c>
      <c r="G1011">
        <v>204</v>
      </c>
      <c r="H1011">
        <v>2.3233888149261475</v>
      </c>
      <c r="I1011">
        <v>2.3441723920404911</v>
      </c>
      <c r="J1011">
        <v>-2.0783478394150734E-2</v>
      </c>
      <c r="K1011">
        <v>61.548069000244141</v>
      </c>
      <c r="L1011">
        <v>-9.1846637427806854E-2</v>
      </c>
      <c r="M1011">
        <v>-4.9861948937177658E-2</v>
      </c>
      <c r="N1011">
        <v>-2.0783478394150734E-2</v>
      </c>
      <c r="O1011">
        <v>8.2949912175536156E-3</v>
      </c>
      <c r="P1011">
        <v>5.0279680639505386E-2</v>
      </c>
      <c r="Q1011">
        <v>0.23233887553215027</v>
      </c>
      <c r="R1011">
        <v>0.23441724479198456</v>
      </c>
      <c r="S1011">
        <v>-2.0783478394150734E-3</v>
      </c>
      <c r="T1011">
        <v>-9.1846641153097153E-3</v>
      </c>
      <c r="U1011">
        <v>-4.9861948937177658E-3</v>
      </c>
      <c r="V1011">
        <v>-2.0783478394150734E-3</v>
      </c>
      <c r="W1011">
        <v>8.2949909847229719E-4</v>
      </c>
      <c r="X1011">
        <v>5.0279679708182812E-3</v>
      </c>
      <c r="Y1011">
        <v>210</v>
      </c>
      <c r="Z1011">
        <v>7.0765160024166107E-2</v>
      </c>
      <c r="AA1011">
        <v>1</v>
      </c>
    </row>
    <row r="1012" spans="1:27" x14ac:dyDescent="0.25">
      <c r="A1012" t="s">
        <v>60</v>
      </c>
      <c r="B1012" t="s">
        <v>22</v>
      </c>
      <c r="C1012" t="s">
        <v>85</v>
      </c>
      <c r="D1012">
        <v>3</v>
      </c>
      <c r="E1012">
        <v>10</v>
      </c>
      <c r="F1012">
        <v>10</v>
      </c>
      <c r="G1012">
        <v>204</v>
      </c>
      <c r="H1012">
        <v>2.329948902130127</v>
      </c>
      <c r="I1012">
        <v>2.3378665074706078</v>
      </c>
      <c r="J1012">
        <v>-7.9175708815455437E-3</v>
      </c>
      <c r="K1012">
        <v>60.7889404296875</v>
      </c>
      <c r="L1012">
        <v>-7.8969061374664307E-2</v>
      </c>
      <c r="M1012">
        <v>-3.6991264671087265E-2</v>
      </c>
      <c r="N1012">
        <v>-7.9175708815455437E-3</v>
      </c>
      <c r="O1012">
        <v>2.1156122907996178E-2</v>
      </c>
      <c r="P1012">
        <v>6.313391774892807E-2</v>
      </c>
      <c r="Q1012">
        <v>0.23299488425254822</v>
      </c>
      <c r="R1012">
        <v>0.23378665745258331</v>
      </c>
      <c r="S1012">
        <v>-7.9175707651302218E-4</v>
      </c>
      <c r="T1012">
        <v>-7.8969057649374008E-3</v>
      </c>
      <c r="U1012">
        <v>-3.6991264205425978E-3</v>
      </c>
      <c r="V1012">
        <v>-7.9175707651302218E-4</v>
      </c>
      <c r="W1012">
        <v>2.1156123839318752E-3</v>
      </c>
      <c r="X1012">
        <v>6.3133919611573219E-3</v>
      </c>
      <c r="Y1012">
        <v>210</v>
      </c>
      <c r="Z1012">
        <v>7.0765160024166107E-2</v>
      </c>
      <c r="AA1012">
        <v>1</v>
      </c>
    </row>
    <row r="1013" spans="1:27" x14ac:dyDescent="0.25">
      <c r="A1013" t="s">
        <v>60</v>
      </c>
      <c r="B1013" t="s">
        <v>22</v>
      </c>
      <c r="C1013" t="s">
        <v>85</v>
      </c>
      <c r="D1013">
        <v>4</v>
      </c>
      <c r="E1013">
        <v>10</v>
      </c>
      <c r="F1013">
        <v>10</v>
      </c>
      <c r="G1013">
        <v>204</v>
      </c>
      <c r="H1013">
        <v>2.376265287399292</v>
      </c>
      <c r="I1013">
        <v>2.3528979010879993</v>
      </c>
      <c r="J1013">
        <v>2.3367360234260559E-2</v>
      </c>
      <c r="K1013">
        <v>60.310718536376953</v>
      </c>
      <c r="L1013">
        <v>-4.7683663666248322E-2</v>
      </c>
      <c r="M1013">
        <v>-5.7061430998146534E-3</v>
      </c>
      <c r="N1013">
        <v>2.3367360234260559E-2</v>
      </c>
      <c r="O1013">
        <v>5.2440863102674484E-2</v>
      </c>
      <c r="P1013">
        <v>9.441838413476944E-2</v>
      </c>
      <c r="Q1013">
        <v>0.23762652277946472</v>
      </c>
      <c r="R1013">
        <v>0.2352897971868515</v>
      </c>
      <c r="S1013">
        <v>2.3367360699921846E-3</v>
      </c>
      <c r="T1013">
        <v>-4.7683664597570896E-3</v>
      </c>
      <c r="U1013">
        <v>-5.7061429833993316E-4</v>
      </c>
      <c r="V1013">
        <v>2.3367360699921846E-3</v>
      </c>
      <c r="W1013">
        <v>5.2440864965319633E-3</v>
      </c>
      <c r="X1013">
        <v>9.4418385997414589E-3</v>
      </c>
      <c r="Y1013">
        <v>210</v>
      </c>
      <c r="Z1013">
        <v>7.0765160024166107E-2</v>
      </c>
      <c r="AA1013">
        <v>1</v>
      </c>
    </row>
    <row r="1014" spans="1:27" x14ac:dyDescent="0.25">
      <c r="A1014" t="s">
        <v>60</v>
      </c>
      <c r="B1014" t="s">
        <v>22</v>
      </c>
      <c r="C1014" t="s">
        <v>85</v>
      </c>
      <c r="D1014">
        <v>5</v>
      </c>
      <c r="E1014">
        <v>10</v>
      </c>
      <c r="F1014">
        <v>10</v>
      </c>
      <c r="G1014">
        <v>204</v>
      </c>
      <c r="H1014">
        <v>2.5674290657043457</v>
      </c>
      <c r="I1014">
        <v>2.5621823780238628</v>
      </c>
      <c r="J1014">
        <v>5.2466494962573051E-3</v>
      </c>
      <c r="K1014">
        <v>59.888374328613281</v>
      </c>
      <c r="L1014">
        <v>-6.5786808729171753E-2</v>
      </c>
      <c r="M1014">
        <v>-2.3819664493203163E-2</v>
      </c>
      <c r="N1014">
        <v>5.2466494962573051E-3</v>
      </c>
      <c r="O1014">
        <v>3.4312963485717773E-2</v>
      </c>
      <c r="P1014">
        <v>7.6280102133750916E-2</v>
      </c>
      <c r="Q1014">
        <v>0.25674289464950562</v>
      </c>
      <c r="R1014">
        <v>0.25621822476387024</v>
      </c>
      <c r="S1014">
        <v>5.2466493798419833E-4</v>
      </c>
      <c r="T1014">
        <v>-6.5786810591816902E-3</v>
      </c>
      <c r="U1014">
        <v>-2.3819664493203163E-3</v>
      </c>
      <c r="V1014">
        <v>5.2466493798419833E-4</v>
      </c>
      <c r="W1014">
        <v>3.4312964417040348E-3</v>
      </c>
      <c r="X1014">
        <v>7.6280101202428341E-3</v>
      </c>
      <c r="Y1014">
        <v>210</v>
      </c>
      <c r="Z1014">
        <v>7.0765160024166107E-2</v>
      </c>
      <c r="AA1014">
        <v>1</v>
      </c>
    </row>
    <row r="1015" spans="1:27" x14ac:dyDescent="0.25">
      <c r="A1015" t="s">
        <v>60</v>
      </c>
      <c r="B1015" t="s">
        <v>22</v>
      </c>
      <c r="C1015" t="s">
        <v>85</v>
      </c>
      <c r="D1015">
        <v>6</v>
      </c>
      <c r="E1015">
        <v>10</v>
      </c>
      <c r="F1015">
        <v>10</v>
      </c>
      <c r="G1015">
        <v>204</v>
      </c>
      <c r="H1015">
        <v>2.6592705249786377</v>
      </c>
      <c r="I1015">
        <v>2.6305552236735821</v>
      </c>
      <c r="J1015">
        <v>2.8715340420603752E-2</v>
      </c>
      <c r="K1015">
        <v>59.669353485107422</v>
      </c>
      <c r="L1015">
        <v>-4.2318116873502731E-2</v>
      </c>
      <c r="M1015">
        <v>-3.5097403451800346E-4</v>
      </c>
      <c r="N1015">
        <v>2.8715340420603752E-2</v>
      </c>
      <c r="O1015">
        <v>5.7781655341386795E-2</v>
      </c>
      <c r="P1015">
        <v>9.9748797714710236E-2</v>
      </c>
      <c r="Q1015">
        <v>0.26592704653739929</v>
      </c>
      <c r="R1015">
        <v>0.26305553317070007</v>
      </c>
      <c r="S1015">
        <v>2.8715340886265039E-3</v>
      </c>
      <c r="T1015">
        <v>-4.2318115010857582E-3</v>
      </c>
      <c r="U1015">
        <v>-3.5097404179396108E-5</v>
      </c>
      <c r="V1015">
        <v>2.8715340886265039E-3</v>
      </c>
      <c r="W1015">
        <v>5.7781655341386795E-3</v>
      </c>
      <c r="X1015">
        <v>9.9748801440000534E-3</v>
      </c>
      <c r="Y1015">
        <v>210</v>
      </c>
      <c r="Z1015">
        <v>7.0765160024166107E-2</v>
      </c>
      <c r="AA1015">
        <v>1</v>
      </c>
    </row>
    <row r="1016" spans="1:27" x14ac:dyDescent="0.25">
      <c r="A1016" t="s">
        <v>60</v>
      </c>
      <c r="B1016" t="s">
        <v>22</v>
      </c>
      <c r="C1016" t="s">
        <v>85</v>
      </c>
      <c r="D1016">
        <v>7</v>
      </c>
      <c r="E1016">
        <v>10</v>
      </c>
      <c r="F1016">
        <v>10</v>
      </c>
      <c r="G1016">
        <v>204</v>
      </c>
      <c r="H1016">
        <v>2.7015120983123779</v>
      </c>
      <c r="I1016">
        <v>2.6173388212919235</v>
      </c>
      <c r="J1016">
        <v>8.4173209965229034E-2</v>
      </c>
      <c r="K1016">
        <v>58.8953857421875</v>
      </c>
      <c r="L1016">
        <v>1.3139753602445126E-2</v>
      </c>
      <c r="M1016">
        <v>5.5106896907091141E-2</v>
      </c>
      <c r="N1016">
        <v>8.4173209965229034E-2</v>
      </c>
      <c r="O1016">
        <v>0.11323952674865723</v>
      </c>
      <c r="P1016">
        <v>0.15520666539669037</v>
      </c>
      <c r="Q1016">
        <v>0.27015119791030884</v>
      </c>
      <c r="R1016">
        <v>0.26173388957977295</v>
      </c>
      <c r="S1016">
        <v>8.4173213690519333E-3</v>
      </c>
      <c r="T1016">
        <v>1.3139753136783838E-3</v>
      </c>
      <c r="U1016">
        <v>5.5106896907091141E-3</v>
      </c>
      <c r="V1016">
        <v>8.4173213690519333E-3</v>
      </c>
      <c r="W1016">
        <v>1.1323953047394753E-2</v>
      </c>
      <c r="X1016">
        <v>1.5520666725933552E-2</v>
      </c>
      <c r="Y1016">
        <v>210</v>
      </c>
      <c r="Z1016">
        <v>7.0765160024166107E-2</v>
      </c>
      <c r="AA1016">
        <v>1</v>
      </c>
    </row>
    <row r="1017" spans="1:27" x14ac:dyDescent="0.25">
      <c r="A1017" t="s">
        <v>60</v>
      </c>
      <c r="B1017" t="s">
        <v>22</v>
      </c>
      <c r="C1017" t="s">
        <v>85</v>
      </c>
      <c r="D1017">
        <v>8</v>
      </c>
      <c r="E1017">
        <v>10</v>
      </c>
      <c r="F1017">
        <v>10</v>
      </c>
      <c r="G1017">
        <v>204</v>
      </c>
      <c r="H1017">
        <v>2.8395106792449951</v>
      </c>
      <c r="I1017">
        <v>2.7959394603967667</v>
      </c>
      <c r="J1017">
        <v>4.3571211397647858E-2</v>
      </c>
      <c r="K1017">
        <v>61.283412933349609</v>
      </c>
      <c r="L1017">
        <v>-2.7538157999515533E-2</v>
      </c>
      <c r="M1017">
        <v>1.4473834075033665E-2</v>
      </c>
      <c r="N1017">
        <v>4.3571211397647858E-2</v>
      </c>
      <c r="O1017">
        <v>7.2668589651584625E-2</v>
      </c>
      <c r="P1017">
        <v>0.11468058079481125</v>
      </c>
      <c r="Q1017">
        <v>0.28395107388496399</v>
      </c>
      <c r="R1017">
        <v>0.27959394454956055</v>
      </c>
      <c r="S1017">
        <v>4.3571209535002708E-3</v>
      </c>
      <c r="T1017">
        <v>-2.7538158465176821E-3</v>
      </c>
      <c r="U1017">
        <v>1.4473834307864308E-3</v>
      </c>
      <c r="V1017">
        <v>4.3571209535002708E-3</v>
      </c>
      <c r="W1017">
        <v>7.26685905829072E-3</v>
      </c>
      <c r="X1017">
        <v>1.1468058452010155E-2</v>
      </c>
      <c r="Y1017">
        <v>210</v>
      </c>
      <c r="Z1017">
        <v>7.0765160024166107E-2</v>
      </c>
      <c r="AA1017">
        <v>1</v>
      </c>
    </row>
    <row r="1018" spans="1:27" x14ac:dyDescent="0.25">
      <c r="A1018" t="s">
        <v>60</v>
      </c>
      <c r="B1018" t="s">
        <v>22</v>
      </c>
      <c r="C1018" t="s">
        <v>85</v>
      </c>
      <c r="D1018">
        <v>9</v>
      </c>
      <c r="E1018">
        <v>10</v>
      </c>
      <c r="F1018">
        <v>10</v>
      </c>
      <c r="G1018">
        <v>204</v>
      </c>
      <c r="H1018">
        <v>3.0991971492767334</v>
      </c>
      <c r="I1018">
        <v>3.1015374064445496</v>
      </c>
      <c r="J1018">
        <v>-2.3403307422995567E-3</v>
      </c>
      <c r="K1018">
        <v>64.56695556640625</v>
      </c>
      <c r="L1018">
        <v>-7.352149486541748E-2</v>
      </c>
      <c r="M1018">
        <v>-3.146708756685257E-2</v>
      </c>
      <c r="N1018">
        <v>-2.3403307422995567E-3</v>
      </c>
      <c r="O1018">
        <v>2.6786424219608307E-2</v>
      </c>
      <c r="P1018">
        <v>6.8840831518173218E-2</v>
      </c>
      <c r="Q1018">
        <v>0.30991971492767334</v>
      </c>
      <c r="R1018">
        <v>0.31015375256538391</v>
      </c>
      <c r="S1018">
        <v>-2.3403306840918958E-4</v>
      </c>
      <c r="T1018">
        <v>-7.3521495796740055E-3</v>
      </c>
      <c r="U1018">
        <v>-3.1467087101191282E-3</v>
      </c>
      <c r="V1018">
        <v>-2.3403306840918958E-4</v>
      </c>
      <c r="W1018">
        <v>2.6786425150930882E-3</v>
      </c>
      <c r="X1018">
        <v>6.8840831518173218E-3</v>
      </c>
      <c r="Y1018">
        <v>210</v>
      </c>
      <c r="Z1018">
        <v>7.0765160024166107E-2</v>
      </c>
      <c r="AA1018">
        <v>1</v>
      </c>
    </row>
    <row r="1019" spans="1:27" x14ac:dyDescent="0.25">
      <c r="A1019" t="s">
        <v>60</v>
      </c>
      <c r="B1019" t="s">
        <v>22</v>
      </c>
      <c r="C1019" t="s">
        <v>85</v>
      </c>
      <c r="D1019">
        <v>10</v>
      </c>
      <c r="E1019">
        <v>10</v>
      </c>
      <c r="F1019">
        <v>10</v>
      </c>
      <c r="G1019">
        <v>204</v>
      </c>
      <c r="H1019">
        <v>3.3802328109741211</v>
      </c>
      <c r="I1019">
        <v>3.3755303621292114</v>
      </c>
      <c r="J1019">
        <v>4.7024395316839218E-3</v>
      </c>
      <c r="K1019">
        <v>68.141502380371094</v>
      </c>
      <c r="L1019">
        <v>-6.6394805908203125E-2</v>
      </c>
      <c r="M1019">
        <v>-2.4389976635575294E-2</v>
      </c>
      <c r="N1019">
        <v>4.7024395316839218E-3</v>
      </c>
      <c r="O1019">
        <v>3.3794853836297989E-2</v>
      </c>
      <c r="P1019">
        <v>7.579968124628067E-2</v>
      </c>
      <c r="Q1019">
        <v>0.33802327513694763</v>
      </c>
      <c r="R1019">
        <v>0.33755302429199219</v>
      </c>
      <c r="S1019">
        <v>4.7024394734762609E-4</v>
      </c>
      <c r="T1019">
        <v>-6.6394805908203125E-3</v>
      </c>
      <c r="U1019">
        <v>-2.4389976169914007E-3</v>
      </c>
      <c r="V1019">
        <v>4.7024394734762609E-4</v>
      </c>
      <c r="W1019">
        <v>3.3794853370636702E-3</v>
      </c>
      <c r="X1019">
        <v>7.5799683108925819E-3</v>
      </c>
      <c r="Y1019">
        <v>210</v>
      </c>
      <c r="Z1019">
        <v>7.0765160024166107E-2</v>
      </c>
      <c r="AA1019">
        <v>1</v>
      </c>
    </row>
    <row r="1020" spans="1:27" x14ac:dyDescent="0.25">
      <c r="A1020" t="s">
        <v>60</v>
      </c>
      <c r="B1020" t="s">
        <v>22</v>
      </c>
      <c r="C1020" t="s">
        <v>85</v>
      </c>
      <c r="D1020">
        <v>11</v>
      </c>
      <c r="E1020">
        <v>10</v>
      </c>
      <c r="F1020">
        <v>10</v>
      </c>
      <c r="G1020">
        <v>204</v>
      </c>
      <c r="H1020">
        <v>3.6033415794372559</v>
      </c>
      <c r="I1020">
        <v>3.5525844544172287</v>
      </c>
      <c r="J1020">
        <v>5.0757072865962982E-2</v>
      </c>
      <c r="K1020">
        <v>71.508590698242188</v>
      </c>
      <c r="L1020">
        <v>-2.042132243514061E-2</v>
      </c>
      <c r="M1020">
        <v>2.1631451323628426E-2</v>
      </c>
      <c r="N1020">
        <v>5.0757072865962982E-2</v>
      </c>
      <c r="O1020">
        <v>7.9882696270942688E-2</v>
      </c>
      <c r="P1020">
        <v>0.12193546444177628</v>
      </c>
      <c r="Q1020">
        <v>0.36033415794372559</v>
      </c>
      <c r="R1020">
        <v>0.35525843501091003</v>
      </c>
      <c r="S1020">
        <v>5.0757071003317833E-3</v>
      </c>
      <c r="T1020">
        <v>-2.0421321969479322E-3</v>
      </c>
      <c r="U1020">
        <v>2.1631452254951E-3</v>
      </c>
      <c r="V1020">
        <v>5.0757071003317833E-3</v>
      </c>
      <c r="W1020">
        <v>7.9882694408297539E-3</v>
      </c>
      <c r="X1020">
        <v>1.2193546630442142E-2</v>
      </c>
      <c r="Y1020">
        <v>210</v>
      </c>
      <c r="Z1020">
        <v>7.0765160024166107E-2</v>
      </c>
      <c r="AA1020">
        <v>1</v>
      </c>
    </row>
    <row r="1021" spans="1:27" x14ac:dyDescent="0.25">
      <c r="A1021" t="s">
        <v>60</v>
      </c>
      <c r="B1021" t="s">
        <v>22</v>
      </c>
      <c r="C1021" t="s">
        <v>85</v>
      </c>
      <c r="D1021">
        <v>12</v>
      </c>
      <c r="E1021">
        <v>10</v>
      </c>
      <c r="F1021">
        <v>10</v>
      </c>
      <c r="G1021">
        <v>204</v>
      </c>
      <c r="H1021">
        <v>3.8026056289672852</v>
      </c>
      <c r="I1021">
        <v>3.7424091845750809</v>
      </c>
      <c r="J1021">
        <v>6.0196477919816971E-2</v>
      </c>
      <c r="K1021">
        <v>75.014335632324219</v>
      </c>
      <c r="L1021">
        <v>-1.1118381284177303E-2</v>
      </c>
      <c r="M1021">
        <v>3.1015016138553619E-2</v>
      </c>
      <c r="N1021">
        <v>6.0196477919816971E-2</v>
      </c>
      <c r="O1021">
        <v>8.9377939701080322E-2</v>
      </c>
      <c r="P1021">
        <v>0.13151133060455322</v>
      </c>
      <c r="Q1021">
        <v>0.38026055693626404</v>
      </c>
      <c r="R1021">
        <v>0.37424090504646301</v>
      </c>
      <c r="S1021">
        <v>6.0196476988494396E-3</v>
      </c>
      <c r="T1021">
        <v>-1.1118381517007947E-3</v>
      </c>
      <c r="U1021">
        <v>3.1015016138553619E-3</v>
      </c>
      <c r="V1021">
        <v>6.0196476988494396E-3</v>
      </c>
      <c r="W1021">
        <v>8.9377937838435173E-3</v>
      </c>
      <c r="X1021">
        <v>1.3151133432984352E-2</v>
      </c>
      <c r="Y1021">
        <v>210</v>
      </c>
      <c r="Z1021">
        <v>7.0765160024166107E-2</v>
      </c>
      <c r="AA1021">
        <v>1</v>
      </c>
    </row>
    <row r="1022" spans="1:27" x14ac:dyDescent="0.25">
      <c r="A1022" t="s">
        <v>60</v>
      </c>
      <c r="B1022" t="s">
        <v>22</v>
      </c>
      <c r="C1022" t="s">
        <v>85</v>
      </c>
      <c r="D1022">
        <v>13</v>
      </c>
      <c r="E1022">
        <v>10</v>
      </c>
      <c r="F1022">
        <v>10</v>
      </c>
      <c r="G1022">
        <v>204</v>
      </c>
      <c r="H1022">
        <v>3.9063301086425781</v>
      </c>
      <c r="I1022">
        <v>3.8192197382450104</v>
      </c>
      <c r="J1022">
        <v>8.7110407650470734E-2</v>
      </c>
      <c r="K1022">
        <v>77.152153015136719</v>
      </c>
      <c r="L1022">
        <v>1.5928437933325768E-2</v>
      </c>
      <c r="M1022">
        <v>5.7983323931694031E-2</v>
      </c>
      <c r="N1022">
        <v>8.7110407650470734E-2</v>
      </c>
      <c r="O1022">
        <v>0.11623749136924744</v>
      </c>
      <c r="P1022">
        <v>0.15829238295555115</v>
      </c>
      <c r="Q1022">
        <v>0.39063301682472229</v>
      </c>
      <c r="R1022">
        <v>0.38192197680473328</v>
      </c>
      <c r="S1022">
        <v>8.7110409513115883E-3</v>
      </c>
      <c r="T1022">
        <v>1.5928437933325768E-3</v>
      </c>
      <c r="U1022">
        <v>5.7983323931694031E-3</v>
      </c>
      <c r="V1022">
        <v>8.7110409513115883E-3</v>
      </c>
      <c r="W1022">
        <v>1.1623749509453773E-2</v>
      </c>
      <c r="X1022">
        <v>1.5829239040613174E-2</v>
      </c>
      <c r="Y1022">
        <v>210</v>
      </c>
      <c r="Z1022">
        <v>7.0765160024166107E-2</v>
      </c>
      <c r="AA1022">
        <v>1</v>
      </c>
    </row>
    <row r="1023" spans="1:27" x14ac:dyDescent="0.25">
      <c r="A1023" t="s">
        <v>60</v>
      </c>
      <c r="B1023" t="s">
        <v>22</v>
      </c>
      <c r="C1023" t="s">
        <v>85</v>
      </c>
      <c r="D1023">
        <v>14</v>
      </c>
      <c r="E1023">
        <v>10</v>
      </c>
      <c r="F1023">
        <v>10</v>
      </c>
      <c r="G1023">
        <v>204</v>
      </c>
      <c r="H1023">
        <v>4.0235581398010254</v>
      </c>
      <c r="I1023">
        <v>3.9589492082595825</v>
      </c>
      <c r="J1023">
        <v>6.4609162509441376E-2</v>
      </c>
      <c r="K1023">
        <v>79.77276611328125</v>
      </c>
      <c r="L1023">
        <v>-6.5570008009672165E-3</v>
      </c>
      <c r="M1023">
        <v>3.5488545894622803E-2</v>
      </c>
      <c r="N1023">
        <v>6.4609162509441376E-2</v>
      </c>
      <c r="O1023">
        <v>9.3729779124259949E-2</v>
      </c>
      <c r="P1023">
        <v>0.13577532768249512</v>
      </c>
      <c r="Q1023">
        <v>0.40235581994056702</v>
      </c>
      <c r="R1023">
        <v>0.39589491486549377</v>
      </c>
      <c r="S1023">
        <v>6.4609162509441376E-3</v>
      </c>
      <c r="T1023">
        <v>-6.5570010337978601E-4</v>
      </c>
      <c r="U1023">
        <v>3.5488544963300228E-3</v>
      </c>
      <c r="V1023">
        <v>6.4609162509441376E-3</v>
      </c>
      <c r="W1023">
        <v>9.372977539896965E-3</v>
      </c>
      <c r="X1023">
        <v>1.3577532954514027E-2</v>
      </c>
      <c r="Y1023">
        <v>210</v>
      </c>
      <c r="Z1023">
        <v>7.0765160024166107E-2</v>
      </c>
      <c r="AA1023">
        <v>1</v>
      </c>
    </row>
    <row r="1024" spans="1:27" x14ac:dyDescent="0.25">
      <c r="A1024" t="s">
        <v>60</v>
      </c>
      <c r="B1024" t="s">
        <v>22</v>
      </c>
      <c r="C1024" t="s">
        <v>85</v>
      </c>
      <c r="D1024">
        <v>15</v>
      </c>
      <c r="E1024">
        <v>10</v>
      </c>
      <c r="F1024">
        <v>10</v>
      </c>
      <c r="G1024">
        <v>204</v>
      </c>
      <c r="H1024">
        <v>4.1213669776916504</v>
      </c>
      <c r="I1024">
        <v>4.1054046154022217</v>
      </c>
      <c r="J1024">
        <v>1.5962513163685799E-2</v>
      </c>
      <c r="K1024">
        <v>80.996986389160156</v>
      </c>
      <c r="L1024">
        <v>-5.5216338485479355E-2</v>
      </c>
      <c r="M1024">
        <v>-1.316329650580883E-2</v>
      </c>
      <c r="N1024">
        <v>1.5962513163685799E-2</v>
      </c>
      <c r="O1024">
        <v>4.5088320970535278E-2</v>
      </c>
      <c r="P1024">
        <v>8.7141364812850952E-2</v>
      </c>
      <c r="Q1024">
        <v>0.41213670372962952</v>
      </c>
      <c r="R1024">
        <v>0.41054046154022217</v>
      </c>
      <c r="S1024">
        <v>1.5962512698024511E-3</v>
      </c>
      <c r="T1024">
        <v>-5.5216336622834206E-3</v>
      </c>
      <c r="U1024">
        <v>-1.3163296971470118E-3</v>
      </c>
      <c r="V1024">
        <v>1.5962512698024511E-3</v>
      </c>
      <c r="W1024">
        <v>4.5088320039212704E-3</v>
      </c>
      <c r="X1024">
        <v>8.7141366675496101E-3</v>
      </c>
      <c r="Y1024">
        <v>210</v>
      </c>
      <c r="Z1024">
        <v>7.0765160024166107E-2</v>
      </c>
      <c r="AA1024">
        <v>1</v>
      </c>
    </row>
    <row r="1025" spans="1:27" x14ac:dyDescent="0.25">
      <c r="A1025" t="s">
        <v>60</v>
      </c>
      <c r="B1025" t="s">
        <v>22</v>
      </c>
      <c r="C1025" t="s">
        <v>85</v>
      </c>
      <c r="D1025">
        <v>16</v>
      </c>
      <c r="E1025">
        <v>10</v>
      </c>
      <c r="F1025">
        <v>10</v>
      </c>
      <c r="G1025">
        <v>204</v>
      </c>
      <c r="H1025">
        <v>4.1400599479675293</v>
      </c>
      <c r="I1025">
        <v>4.1147284060716629</v>
      </c>
      <c r="J1025">
        <v>2.5331411510705948E-2</v>
      </c>
      <c r="K1025">
        <v>81.529998779296875</v>
      </c>
      <c r="L1025">
        <v>-4.5854248106479645E-2</v>
      </c>
      <c r="M1025">
        <v>-3.7971839774399996E-3</v>
      </c>
      <c r="N1025">
        <v>2.5331411510705948E-2</v>
      </c>
      <c r="O1025">
        <v>5.4460007697343826E-2</v>
      </c>
      <c r="P1025">
        <v>9.6517071127891541E-2</v>
      </c>
      <c r="Q1025">
        <v>0.41400599479675293</v>
      </c>
      <c r="R1025">
        <v>0.41147282719612122</v>
      </c>
      <c r="S1025">
        <v>2.5331410579383373E-3</v>
      </c>
      <c r="T1025">
        <v>-4.5854249037802219E-3</v>
      </c>
      <c r="U1025">
        <v>-3.7971840356476605E-4</v>
      </c>
      <c r="V1025">
        <v>2.5331410579383373E-3</v>
      </c>
      <c r="W1025">
        <v>5.4460009559988976E-3</v>
      </c>
      <c r="X1025">
        <v>9.6517074853181839E-3</v>
      </c>
      <c r="Y1025">
        <v>210</v>
      </c>
      <c r="Z1025">
        <v>7.0765160024166107E-2</v>
      </c>
      <c r="AA1025">
        <v>1</v>
      </c>
    </row>
    <row r="1026" spans="1:27" x14ac:dyDescent="0.25">
      <c r="A1026" t="s">
        <v>60</v>
      </c>
      <c r="B1026" t="s">
        <v>22</v>
      </c>
      <c r="C1026" t="s">
        <v>85</v>
      </c>
      <c r="D1026">
        <v>17</v>
      </c>
      <c r="E1026">
        <v>10</v>
      </c>
      <c r="F1026">
        <v>10</v>
      </c>
      <c r="G1026">
        <v>204</v>
      </c>
      <c r="H1026">
        <v>4.0506777763366699</v>
      </c>
      <c r="I1026">
        <v>4.0419080257415771</v>
      </c>
      <c r="J1026">
        <v>8.7697086855769157E-3</v>
      </c>
      <c r="K1026">
        <v>81.224288940429687</v>
      </c>
      <c r="L1026">
        <v>-6.241491436958313E-2</v>
      </c>
      <c r="M1026">
        <v>-2.0358461886644363E-2</v>
      </c>
      <c r="N1026">
        <v>8.7697086855769157E-3</v>
      </c>
      <c r="O1026">
        <v>3.7897881120443344E-2</v>
      </c>
      <c r="P1026">
        <v>7.9954333603382111E-2</v>
      </c>
      <c r="Q1026">
        <v>0.40506777167320251</v>
      </c>
      <c r="R1026">
        <v>0.40419080853462219</v>
      </c>
      <c r="S1026">
        <v>8.7697088019922376E-4</v>
      </c>
      <c r="T1026">
        <v>-6.2414915300905704E-3</v>
      </c>
      <c r="U1026">
        <v>-2.0358462352305651E-3</v>
      </c>
      <c r="V1026">
        <v>8.7697088019922376E-4</v>
      </c>
      <c r="W1026">
        <v>3.7897881120443344E-3</v>
      </c>
      <c r="X1026">
        <v>7.9954331740736961E-3</v>
      </c>
      <c r="Y1026">
        <v>210</v>
      </c>
      <c r="Z1026">
        <v>7.0765160024166107E-2</v>
      </c>
      <c r="AA1026">
        <v>1</v>
      </c>
    </row>
    <row r="1027" spans="1:27" x14ac:dyDescent="0.25">
      <c r="A1027" t="s">
        <v>60</v>
      </c>
      <c r="B1027" t="s">
        <v>22</v>
      </c>
      <c r="C1027" t="s">
        <v>85</v>
      </c>
      <c r="D1027">
        <v>18</v>
      </c>
      <c r="E1027">
        <v>10</v>
      </c>
      <c r="F1027">
        <v>10</v>
      </c>
      <c r="G1027">
        <v>204</v>
      </c>
      <c r="H1027">
        <v>3.8401632308959961</v>
      </c>
      <c r="I1027">
        <v>3.7598751112818718</v>
      </c>
      <c r="J1027">
        <v>8.0288082361221313E-2</v>
      </c>
      <c r="K1027">
        <v>79.761482238769531</v>
      </c>
      <c r="L1027">
        <v>9.0163005515933037E-3</v>
      </c>
      <c r="M1027">
        <v>5.1124248653650284E-2</v>
      </c>
      <c r="N1027">
        <v>8.0288082361221313E-2</v>
      </c>
      <c r="O1027">
        <v>0.10945191979408264</v>
      </c>
      <c r="P1027">
        <v>0.15155985951423645</v>
      </c>
      <c r="Q1027">
        <v>0.38401633501052856</v>
      </c>
      <c r="R1027">
        <v>0.37598749995231628</v>
      </c>
      <c r="S1027">
        <v>8.0288080498576164E-3</v>
      </c>
      <c r="T1027">
        <v>9.01630031876266E-4</v>
      </c>
      <c r="U1027">
        <v>5.1124249584972858E-3</v>
      </c>
      <c r="V1027">
        <v>8.0288080498576164E-3</v>
      </c>
      <c r="W1027">
        <v>1.0945191606879234E-2</v>
      </c>
      <c r="X1027">
        <v>1.5155985951423645E-2</v>
      </c>
      <c r="Y1027">
        <v>210</v>
      </c>
      <c r="Z1027">
        <v>7.0765160024166107E-2</v>
      </c>
      <c r="AA1027">
        <v>1</v>
      </c>
    </row>
    <row r="1028" spans="1:27" x14ac:dyDescent="0.25">
      <c r="A1028" t="s">
        <v>60</v>
      </c>
      <c r="B1028" t="s">
        <v>22</v>
      </c>
      <c r="C1028" t="s">
        <v>85</v>
      </c>
      <c r="D1028">
        <v>19</v>
      </c>
      <c r="E1028">
        <v>10</v>
      </c>
      <c r="F1028">
        <v>10</v>
      </c>
      <c r="G1028">
        <v>204</v>
      </c>
      <c r="H1028">
        <v>3.4250774383544922</v>
      </c>
      <c r="I1028">
        <v>3.3270684108138084</v>
      </c>
      <c r="J1028">
        <v>9.8009020090103149E-2</v>
      </c>
      <c r="K1028">
        <v>76.93359375</v>
      </c>
      <c r="L1028">
        <v>2.6669291779398918E-2</v>
      </c>
      <c r="M1028">
        <v>6.8817384541034698E-2</v>
      </c>
      <c r="N1028">
        <v>9.8009020090103149E-2</v>
      </c>
      <c r="O1028">
        <v>0.1272006630897522</v>
      </c>
      <c r="P1028">
        <v>0.16934874653816223</v>
      </c>
      <c r="Q1028">
        <v>0.3425077497959137</v>
      </c>
      <c r="R1028">
        <v>0.33270683884620667</v>
      </c>
      <c r="S1028">
        <v>9.8009016364812851E-3</v>
      </c>
      <c r="T1028">
        <v>2.6669292710721493E-3</v>
      </c>
      <c r="U1028">
        <v>6.8817385472357273E-3</v>
      </c>
      <c r="V1028">
        <v>9.8009016364812851E-3</v>
      </c>
      <c r="W1028">
        <v>1.2720066122710705E-2</v>
      </c>
      <c r="X1028">
        <v>1.6934875398874283E-2</v>
      </c>
      <c r="Y1028">
        <v>210</v>
      </c>
      <c r="Z1028">
        <v>7.0765160024166107E-2</v>
      </c>
      <c r="AA1028">
        <v>1</v>
      </c>
    </row>
    <row r="1029" spans="1:27" x14ac:dyDescent="0.25">
      <c r="A1029" t="s">
        <v>60</v>
      </c>
      <c r="B1029" t="s">
        <v>22</v>
      </c>
      <c r="C1029" t="s">
        <v>85</v>
      </c>
      <c r="D1029">
        <v>20</v>
      </c>
      <c r="E1029">
        <v>10</v>
      </c>
      <c r="F1029">
        <v>10</v>
      </c>
      <c r="G1029">
        <v>204</v>
      </c>
      <c r="H1029">
        <v>2.9249374866485596</v>
      </c>
      <c r="I1029">
        <v>2.8226797208189964</v>
      </c>
      <c r="J1029">
        <v>0.10225770622491837</v>
      </c>
      <c r="K1029">
        <v>72.793060302734375</v>
      </c>
      <c r="L1029">
        <v>3.0820777639746666E-2</v>
      </c>
      <c r="M1029">
        <v>7.3026292026042938E-2</v>
      </c>
      <c r="N1029">
        <v>0.10225770622491837</v>
      </c>
      <c r="O1029">
        <v>0.1314891129732132</v>
      </c>
      <c r="P1029">
        <v>0.17369464039802551</v>
      </c>
      <c r="Q1029">
        <v>0.29249376058578491</v>
      </c>
      <c r="R1029">
        <v>0.28226795792579651</v>
      </c>
      <c r="S1029">
        <v>1.0225770995020866E-2</v>
      </c>
      <c r="T1029">
        <v>3.0820777174085379E-3</v>
      </c>
      <c r="U1029">
        <v>7.3026292957365513E-3</v>
      </c>
      <c r="V1029">
        <v>1.0225770995020866E-2</v>
      </c>
      <c r="W1029">
        <v>1.314891129732132E-2</v>
      </c>
      <c r="X1029">
        <v>1.7369464039802551E-2</v>
      </c>
      <c r="Y1029">
        <v>210</v>
      </c>
      <c r="Z1029">
        <v>7.0765160024166107E-2</v>
      </c>
      <c r="AA1029">
        <v>1</v>
      </c>
    </row>
    <row r="1030" spans="1:27" x14ac:dyDescent="0.25">
      <c r="A1030" t="s">
        <v>60</v>
      </c>
      <c r="B1030" t="s">
        <v>22</v>
      </c>
      <c r="C1030" t="s">
        <v>85</v>
      </c>
      <c r="D1030">
        <v>21</v>
      </c>
      <c r="E1030">
        <v>10</v>
      </c>
      <c r="F1030">
        <v>10</v>
      </c>
      <c r="G1030">
        <v>204</v>
      </c>
      <c r="H1030">
        <v>2.6861381530761719</v>
      </c>
      <c r="I1030">
        <v>2.7047378122806549</v>
      </c>
      <c r="J1030">
        <v>-1.8599741160869598E-2</v>
      </c>
      <c r="K1030">
        <v>68.843971252441406</v>
      </c>
      <c r="L1030">
        <v>-9.0158648788928986E-2</v>
      </c>
      <c r="M1030">
        <v>-4.788106307387352E-2</v>
      </c>
      <c r="N1030">
        <v>-1.8599741160869598E-2</v>
      </c>
      <c r="O1030">
        <v>1.0681582614779472E-2</v>
      </c>
      <c r="P1030">
        <v>5.295916274189949E-2</v>
      </c>
      <c r="Q1030">
        <v>0.26861381530761719</v>
      </c>
      <c r="R1030">
        <v>0.27047377824783325</v>
      </c>
      <c r="S1030">
        <v>-1.8599741160869598E-3</v>
      </c>
      <c r="T1030">
        <v>-9.0158646926283836E-3</v>
      </c>
      <c r="U1030">
        <v>-4.788106307387352E-3</v>
      </c>
      <c r="V1030">
        <v>-1.8599741160869598E-3</v>
      </c>
      <c r="W1030">
        <v>1.068158308044076E-3</v>
      </c>
      <c r="X1030">
        <v>5.295916460454464E-3</v>
      </c>
      <c r="Y1030">
        <v>210</v>
      </c>
      <c r="Z1030">
        <v>7.0765160024166107E-2</v>
      </c>
      <c r="AA1030">
        <v>1</v>
      </c>
    </row>
    <row r="1031" spans="1:27" x14ac:dyDescent="0.25">
      <c r="A1031" t="s">
        <v>60</v>
      </c>
      <c r="B1031" t="s">
        <v>22</v>
      </c>
      <c r="C1031" t="s">
        <v>85</v>
      </c>
      <c r="D1031">
        <v>22</v>
      </c>
      <c r="E1031">
        <v>10</v>
      </c>
      <c r="F1031">
        <v>10</v>
      </c>
      <c r="G1031">
        <v>204</v>
      </c>
      <c r="H1031">
        <v>2.6562094688415527</v>
      </c>
      <c r="I1031">
        <v>2.6585150584578514</v>
      </c>
      <c r="J1031">
        <v>-2.3056711070239544E-3</v>
      </c>
      <c r="K1031">
        <v>67.548576354980469</v>
      </c>
      <c r="L1031">
        <v>-7.3803849518299103E-2</v>
      </c>
      <c r="M1031">
        <v>-3.1562145799398422E-2</v>
      </c>
      <c r="N1031">
        <v>-2.3056711070239544E-3</v>
      </c>
      <c r="O1031">
        <v>2.6950802654027939E-2</v>
      </c>
      <c r="P1031">
        <v>6.9192506372928619E-2</v>
      </c>
      <c r="Q1031">
        <v>0.26562094688415527</v>
      </c>
      <c r="R1031">
        <v>0.26585149765014648</v>
      </c>
      <c r="S1031">
        <v>-2.3056710779201239E-4</v>
      </c>
      <c r="T1031">
        <v>-7.3803849518299103E-3</v>
      </c>
      <c r="U1031">
        <v>-3.1562144868075848E-3</v>
      </c>
      <c r="V1031">
        <v>-2.3056710779201239E-4</v>
      </c>
      <c r="W1031">
        <v>2.6950803585350513E-3</v>
      </c>
      <c r="X1031">
        <v>6.9192508235573769E-3</v>
      </c>
      <c r="Y1031">
        <v>210</v>
      </c>
      <c r="Z1031">
        <v>7.0765160024166107E-2</v>
      </c>
      <c r="AA1031">
        <v>1</v>
      </c>
    </row>
    <row r="1032" spans="1:27" x14ac:dyDescent="0.25">
      <c r="A1032" t="s">
        <v>60</v>
      </c>
      <c r="B1032" t="s">
        <v>22</v>
      </c>
      <c r="C1032" t="s">
        <v>85</v>
      </c>
      <c r="D1032">
        <v>23</v>
      </c>
      <c r="E1032">
        <v>10</v>
      </c>
      <c r="F1032">
        <v>10</v>
      </c>
      <c r="G1032">
        <v>204</v>
      </c>
      <c r="H1032">
        <v>2.5698370933532715</v>
      </c>
      <c r="I1032">
        <v>2.5572321936488152</v>
      </c>
      <c r="J1032">
        <v>1.2604960240423679E-2</v>
      </c>
      <c r="K1032">
        <v>67.019981384277344</v>
      </c>
      <c r="L1032">
        <v>-5.9442061930894852E-2</v>
      </c>
      <c r="M1032">
        <v>-1.6876097768545151E-2</v>
      </c>
      <c r="N1032">
        <v>1.2604960240423679E-2</v>
      </c>
      <c r="O1032">
        <v>4.208601638674736E-2</v>
      </c>
      <c r="P1032">
        <v>8.465198427438736E-2</v>
      </c>
      <c r="Q1032">
        <v>0.25698369741439819</v>
      </c>
      <c r="R1032">
        <v>0.25572320818901062</v>
      </c>
      <c r="S1032">
        <v>1.2604959774762392E-3</v>
      </c>
      <c r="T1032">
        <v>-5.9442063793540001E-3</v>
      </c>
      <c r="U1032">
        <v>-1.6876098234206438E-3</v>
      </c>
      <c r="V1032">
        <v>1.2604959774762392E-3</v>
      </c>
      <c r="W1032">
        <v>4.2086015455424786E-3</v>
      </c>
      <c r="X1032">
        <v>8.4651987999677658E-3</v>
      </c>
      <c r="Y1032">
        <v>210</v>
      </c>
      <c r="Z1032">
        <v>7.0765160024166107E-2</v>
      </c>
      <c r="AA1032">
        <v>1</v>
      </c>
    </row>
    <row r="1033" spans="1:27" x14ac:dyDescent="0.25">
      <c r="A1033" t="s">
        <v>60</v>
      </c>
      <c r="B1033" t="s">
        <v>22</v>
      </c>
      <c r="C1033" t="s">
        <v>85</v>
      </c>
      <c r="D1033">
        <v>24</v>
      </c>
      <c r="E1033">
        <v>10</v>
      </c>
      <c r="F1033">
        <v>10</v>
      </c>
      <c r="G1033">
        <v>204</v>
      </c>
      <c r="H1033">
        <v>2.5113940238952637</v>
      </c>
      <c r="I1033">
        <v>2.5299293845891953</v>
      </c>
      <c r="J1033">
        <v>-1.8535459414124489E-2</v>
      </c>
      <c r="K1033">
        <v>66.267250061035156</v>
      </c>
      <c r="L1033">
        <v>-9.0437464416027069E-2</v>
      </c>
      <c r="M1033">
        <v>-4.7957178205251694E-2</v>
      </c>
      <c r="N1033">
        <v>-1.8535459414124489E-2</v>
      </c>
      <c r="O1033">
        <v>1.0886259377002716E-2</v>
      </c>
      <c r="P1033">
        <v>5.336654931306839E-2</v>
      </c>
      <c r="Q1033">
        <v>0.25113940238952637</v>
      </c>
      <c r="R1033">
        <v>0.25299292802810669</v>
      </c>
      <c r="S1033">
        <v>-1.8535458948463202E-3</v>
      </c>
      <c r="T1033">
        <v>-9.0437466278672218E-3</v>
      </c>
      <c r="U1033">
        <v>-4.7957180067896843E-3</v>
      </c>
      <c r="V1033">
        <v>-1.8535458948463202E-3</v>
      </c>
      <c r="W1033">
        <v>1.0886259842664003E-3</v>
      </c>
      <c r="X1033">
        <v>5.3366548381745815E-3</v>
      </c>
      <c r="Y1033">
        <v>210</v>
      </c>
      <c r="Z1033">
        <v>7.0765160024166107E-2</v>
      </c>
      <c r="AA1033">
        <v>1</v>
      </c>
    </row>
    <row r="1034" spans="1:27" x14ac:dyDescent="0.25">
      <c r="A1034" t="s">
        <v>60</v>
      </c>
      <c r="B1034" t="s">
        <v>22</v>
      </c>
      <c r="C1034" t="s">
        <v>86</v>
      </c>
      <c r="D1034">
        <v>1</v>
      </c>
      <c r="E1034">
        <v>0</v>
      </c>
      <c r="F1034">
        <v>0</v>
      </c>
      <c r="G1034">
        <v>204</v>
      </c>
      <c r="H1034">
        <v>0</v>
      </c>
      <c r="I1034">
        <v>0</v>
      </c>
      <c r="J1034">
        <v>0</v>
      </c>
      <c r="L1034">
        <v>0</v>
      </c>
      <c r="M1034">
        <v>0</v>
      </c>
      <c r="N1034">
        <v>0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v>0</v>
      </c>
      <c r="W1034">
        <v>0</v>
      </c>
      <c r="X1034">
        <v>0</v>
      </c>
      <c r="Y1034">
        <v>210</v>
      </c>
      <c r="Z1034">
        <v>7.0765160024166107E-2</v>
      </c>
      <c r="AA1034">
        <v>1</v>
      </c>
    </row>
    <row r="1035" spans="1:27" x14ac:dyDescent="0.25">
      <c r="A1035" t="s">
        <v>60</v>
      </c>
      <c r="B1035" t="s">
        <v>22</v>
      </c>
      <c r="C1035" t="s">
        <v>86</v>
      </c>
      <c r="D1035">
        <v>2</v>
      </c>
      <c r="E1035">
        <v>0</v>
      </c>
      <c r="F1035">
        <v>0</v>
      </c>
      <c r="G1035">
        <v>204</v>
      </c>
      <c r="H1035">
        <v>0</v>
      </c>
      <c r="I1035">
        <v>0</v>
      </c>
      <c r="J1035">
        <v>0</v>
      </c>
      <c r="L1035">
        <v>0</v>
      </c>
      <c r="M1035">
        <v>0</v>
      </c>
      <c r="N1035">
        <v>0</v>
      </c>
      <c r="O1035">
        <v>0</v>
      </c>
      <c r="P1035">
        <v>0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210</v>
      </c>
      <c r="Z1035">
        <v>7.0765160024166107E-2</v>
      </c>
      <c r="AA1035">
        <v>1</v>
      </c>
    </row>
    <row r="1036" spans="1:27" x14ac:dyDescent="0.25">
      <c r="A1036" t="s">
        <v>60</v>
      </c>
      <c r="B1036" t="s">
        <v>22</v>
      </c>
      <c r="C1036" t="s">
        <v>86</v>
      </c>
      <c r="D1036">
        <v>3</v>
      </c>
      <c r="E1036">
        <v>0</v>
      </c>
      <c r="F1036">
        <v>0</v>
      </c>
      <c r="G1036">
        <v>204</v>
      </c>
      <c r="H1036">
        <v>0</v>
      </c>
      <c r="I1036">
        <v>0</v>
      </c>
      <c r="J1036">
        <v>0</v>
      </c>
      <c r="L1036">
        <v>0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0</v>
      </c>
      <c r="W1036">
        <v>0</v>
      </c>
      <c r="X1036">
        <v>0</v>
      </c>
      <c r="Y1036">
        <v>210</v>
      </c>
      <c r="Z1036">
        <v>7.0765160024166107E-2</v>
      </c>
      <c r="AA1036">
        <v>1</v>
      </c>
    </row>
    <row r="1037" spans="1:27" x14ac:dyDescent="0.25">
      <c r="A1037" t="s">
        <v>60</v>
      </c>
      <c r="B1037" t="s">
        <v>22</v>
      </c>
      <c r="C1037" t="s">
        <v>86</v>
      </c>
      <c r="D1037">
        <v>4</v>
      </c>
      <c r="E1037">
        <v>0</v>
      </c>
      <c r="F1037">
        <v>0</v>
      </c>
      <c r="G1037">
        <v>204</v>
      </c>
      <c r="H1037">
        <v>0</v>
      </c>
      <c r="I1037">
        <v>0</v>
      </c>
      <c r="J1037">
        <v>0</v>
      </c>
      <c r="L1037">
        <v>0</v>
      </c>
      <c r="M1037">
        <v>0</v>
      </c>
      <c r="N1037">
        <v>0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210</v>
      </c>
      <c r="Z1037">
        <v>7.0765160024166107E-2</v>
      </c>
      <c r="AA1037">
        <v>1</v>
      </c>
    </row>
    <row r="1038" spans="1:27" x14ac:dyDescent="0.25">
      <c r="A1038" t="s">
        <v>60</v>
      </c>
      <c r="B1038" t="s">
        <v>22</v>
      </c>
      <c r="C1038" t="s">
        <v>86</v>
      </c>
      <c r="D1038">
        <v>5</v>
      </c>
      <c r="E1038">
        <v>0</v>
      </c>
      <c r="F1038">
        <v>0</v>
      </c>
      <c r="G1038">
        <v>204</v>
      </c>
      <c r="H1038">
        <v>0</v>
      </c>
      <c r="I1038">
        <v>0</v>
      </c>
      <c r="J1038">
        <v>0</v>
      </c>
      <c r="L1038">
        <v>0</v>
      </c>
      <c r="M1038">
        <v>0</v>
      </c>
      <c r="N1038">
        <v>0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210</v>
      </c>
      <c r="Z1038">
        <v>7.0765160024166107E-2</v>
      </c>
      <c r="AA1038">
        <v>1</v>
      </c>
    </row>
    <row r="1039" spans="1:27" x14ac:dyDescent="0.25">
      <c r="A1039" t="s">
        <v>60</v>
      </c>
      <c r="B1039" t="s">
        <v>22</v>
      </c>
      <c r="C1039" t="s">
        <v>86</v>
      </c>
      <c r="D1039">
        <v>6</v>
      </c>
      <c r="E1039">
        <v>0</v>
      </c>
      <c r="F1039">
        <v>0</v>
      </c>
      <c r="G1039">
        <v>204</v>
      </c>
      <c r="H1039">
        <v>0</v>
      </c>
      <c r="I1039">
        <v>0</v>
      </c>
      <c r="J1039">
        <v>0</v>
      </c>
      <c r="L1039">
        <v>0</v>
      </c>
      <c r="M1039">
        <v>0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0</v>
      </c>
      <c r="T1039">
        <v>0</v>
      </c>
      <c r="U1039">
        <v>0</v>
      </c>
      <c r="V1039">
        <v>0</v>
      </c>
      <c r="W1039">
        <v>0</v>
      </c>
      <c r="X1039">
        <v>0</v>
      </c>
      <c r="Y1039">
        <v>210</v>
      </c>
      <c r="Z1039">
        <v>7.0765160024166107E-2</v>
      </c>
      <c r="AA1039">
        <v>1</v>
      </c>
    </row>
    <row r="1040" spans="1:27" x14ac:dyDescent="0.25">
      <c r="A1040" t="s">
        <v>60</v>
      </c>
      <c r="B1040" t="s">
        <v>22</v>
      </c>
      <c r="C1040" t="s">
        <v>86</v>
      </c>
      <c r="D1040">
        <v>7</v>
      </c>
      <c r="E1040">
        <v>0</v>
      </c>
      <c r="F1040">
        <v>0</v>
      </c>
      <c r="G1040">
        <v>204</v>
      </c>
      <c r="H1040">
        <v>0</v>
      </c>
      <c r="I1040">
        <v>0</v>
      </c>
      <c r="J1040">
        <v>0</v>
      </c>
      <c r="L1040">
        <v>0</v>
      </c>
      <c r="M1040">
        <v>0</v>
      </c>
      <c r="N1040">
        <v>0</v>
      </c>
      <c r="O1040">
        <v>0</v>
      </c>
      <c r="P1040">
        <v>0</v>
      </c>
      <c r="Q1040">
        <v>0</v>
      </c>
      <c r="R1040">
        <v>0</v>
      </c>
      <c r="S1040">
        <v>0</v>
      </c>
      <c r="T1040">
        <v>0</v>
      </c>
      <c r="U1040">
        <v>0</v>
      </c>
      <c r="V1040">
        <v>0</v>
      </c>
      <c r="W1040">
        <v>0</v>
      </c>
      <c r="X1040">
        <v>0</v>
      </c>
      <c r="Y1040">
        <v>210</v>
      </c>
      <c r="Z1040">
        <v>7.0765160024166107E-2</v>
      </c>
      <c r="AA1040">
        <v>1</v>
      </c>
    </row>
    <row r="1041" spans="1:27" x14ac:dyDescent="0.25">
      <c r="A1041" t="s">
        <v>60</v>
      </c>
      <c r="B1041" t="s">
        <v>22</v>
      </c>
      <c r="C1041" t="s">
        <v>86</v>
      </c>
      <c r="D1041">
        <v>8</v>
      </c>
      <c r="E1041">
        <v>0</v>
      </c>
      <c r="F1041">
        <v>0</v>
      </c>
      <c r="G1041">
        <v>204</v>
      </c>
      <c r="H1041">
        <v>0</v>
      </c>
      <c r="I1041">
        <v>0</v>
      </c>
      <c r="J1041">
        <v>0</v>
      </c>
      <c r="L1041">
        <v>0</v>
      </c>
      <c r="M1041">
        <v>0</v>
      </c>
      <c r="N1041">
        <v>0</v>
      </c>
      <c r="O1041">
        <v>0</v>
      </c>
      <c r="P1041">
        <v>0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v>0</v>
      </c>
      <c r="W1041">
        <v>0</v>
      </c>
      <c r="X1041">
        <v>0</v>
      </c>
      <c r="Y1041">
        <v>210</v>
      </c>
      <c r="Z1041">
        <v>7.0765160024166107E-2</v>
      </c>
      <c r="AA1041">
        <v>1</v>
      </c>
    </row>
    <row r="1042" spans="1:27" x14ac:dyDescent="0.25">
      <c r="A1042" t="s">
        <v>60</v>
      </c>
      <c r="B1042" t="s">
        <v>22</v>
      </c>
      <c r="C1042" t="s">
        <v>86</v>
      </c>
      <c r="D1042">
        <v>9</v>
      </c>
      <c r="E1042">
        <v>0</v>
      </c>
      <c r="F1042">
        <v>0</v>
      </c>
      <c r="G1042">
        <v>204</v>
      </c>
      <c r="H1042">
        <v>0</v>
      </c>
      <c r="I1042">
        <v>0</v>
      </c>
      <c r="J1042">
        <v>0</v>
      </c>
      <c r="L1042">
        <v>0</v>
      </c>
      <c r="M1042">
        <v>0</v>
      </c>
      <c r="N1042">
        <v>0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210</v>
      </c>
      <c r="Z1042">
        <v>7.0765160024166107E-2</v>
      </c>
      <c r="AA1042">
        <v>1</v>
      </c>
    </row>
    <row r="1043" spans="1:27" x14ac:dyDescent="0.25">
      <c r="A1043" t="s">
        <v>60</v>
      </c>
      <c r="B1043" t="s">
        <v>22</v>
      </c>
      <c r="C1043" t="s">
        <v>86</v>
      </c>
      <c r="D1043">
        <v>10</v>
      </c>
      <c r="E1043">
        <v>0</v>
      </c>
      <c r="F1043">
        <v>0</v>
      </c>
      <c r="G1043">
        <v>204</v>
      </c>
      <c r="H1043">
        <v>0</v>
      </c>
      <c r="I1043">
        <v>0</v>
      </c>
      <c r="J1043">
        <v>0</v>
      </c>
      <c r="L1043">
        <v>0</v>
      </c>
      <c r="M1043">
        <v>0</v>
      </c>
      <c r="N1043">
        <v>0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210</v>
      </c>
      <c r="Z1043">
        <v>7.0765160024166107E-2</v>
      </c>
      <c r="AA1043">
        <v>1</v>
      </c>
    </row>
    <row r="1044" spans="1:27" x14ac:dyDescent="0.25">
      <c r="A1044" t="s">
        <v>60</v>
      </c>
      <c r="B1044" t="s">
        <v>22</v>
      </c>
      <c r="C1044" t="s">
        <v>86</v>
      </c>
      <c r="D1044">
        <v>11</v>
      </c>
      <c r="E1044">
        <v>0</v>
      </c>
      <c r="F1044">
        <v>0</v>
      </c>
      <c r="G1044">
        <v>204</v>
      </c>
      <c r="H1044">
        <v>0</v>
      </c>
      <c r="I1044">
        <v>0</v>
      </c>
      <c r="J1044">
        <v>0</v>
      </c>
      <c r="L1044">
        <v>0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210</v>
      </c>
      <c r="Z1044">
        <v>7.0765160024166107E-2</v>
      </c>
      <c r="AA1044">
        <v>1</v>
      </c>
    </row>
    <row r="1045" spans="1:27" x14ac:dyDescent="0.25">
      <c r="A1045" t="s">
        <v>60</v>
      </c>
      <c r="B1045" t="s">
        <v>22</v>
      </c>
      <c r="C1045" t="s">
        <v>86</v>
      </c>
      <c r="D1045">
        <v>12</v>
      </c>
      <c r="E1045">
        <v>0</v>
      </c>
      <c r="F1045">
        <v>0</v>
      </c>
      <c r="G1045">
        <v>204</v>
      </c>
      <c r="H1045">
        <v>0</v>
      </c>
      <c r="I1045">
        <v>0</v>
      </c>
      <c r="J1045">
        <v>0</v>
      </c>
      <c r="L1045">
        <v>0</v>
      </c>
      <c r="M1045">
        <v>0</v>
      </c>
      <c r="N1045">
        <v>0</v>
      </c>
      <c r="O1045">
        <v>0</v>
      </c>
      <c r="P1045">
        <v>0</v>
      </c>
      <c r="Q1045">
        <v>0</v>
      </c>
      <c r="R1045">
        <v>0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210</v>
      </c>
      <c r="Z1045">
        <v>7.0765160024166107E-2</v>
      </c>
      <c r="AA1045">
        <v>1</v>
      </c>
    </row>
    <row r="1046" spans="1:27" x14ac:dyDescent="0.25">
      <c r="A1046" t="s">
        <v>60</v>
      </c>
      <c r="B1046" t="s">
        <v>22</v>
      </c>
      <c r="C1046" t="s">
        <v>86</v>
      </c>
      <c r="D1046">
        <v>13</v>
      </c>
      <c r="E1046">
        <v>0</v>
      </c>
      <c r="F1046">
        <v>0</v>
      </c>
      <c r="G1046">
        <v>204</v>
      </c>
      <c r="H1046">
        <v>0</v>
      </c>
      <c r="I1046">
        <v>0</v>
      </c>
      <c r="J1046">
        <v>0</v>
      </c>
      <c r="L1046">
        <v>0</v>
      </c>
      <c r="M1046">
        <v>0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0</v>
      </c>
      <c r="W1046">
        <v>0</v>
      </c>
      <c r="X1046">
        <v>0</v>
      </c>
      <c r="Y1046">
        <v>210</v>
      </c>
      <c r="Z1046">
        <v>7.0765160024166107E-2</v>
      </c>
      <c r="AA1046">
        <v>1</v>
      </c>
    </row>
    <row r="1047" spans="1:27" x14ac:dyDescent="0.25">
      <c r="A1047" t="s">
        <v>60</v>
      </c>
      <c r="B1047" t="s">
        <v>22</v>
      </c>
      <c r="C1047" t="s">
        <v>86</v>
      </c>
      <c r="D1047">
        <v>14</v>
      </c>
      <c r="E1047">
        <v>0</v>
      </c>
      <c r="F1047">
        <v>0</v>
      </c>
      <c r="G1047">
        <v>204</v>
      </c>
      <c r="H1047">
        <v>0</v>
      </c>
      <c r="I1047">
        <v>0</v>
      </c>
      <c r="J1047">
        <v>0</v>
      </c>
      <c r="L1047">
        <v>0</v>
      </c>
      <c r="M1047">
        <v>0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210</v>
      </c>
      <c r="Z1047">
        <v>7.0765160024166107E-2</v>
      </c>
      <c r="AA1047">
        <v>1</v>
      </c>
    </row>
    <row r="1048" spans="1:27" x14ac:dyDescent="0.25">
      <c r="A1048" t="s">
        <v>60</v>
      </c>
      <c r="B1048" t="s">
        <v>22</v>
      </c>
      <c r="C1048" t="s">
        <v>86</v>
      </c>
      <c r="D1048">
        <v>15</v>
      </c>
      <c r="E1048">
        <v>0</v>
      </c>
      <c r="F1048">
        <v>0</v>
      </c>
      <c r="G1048">
        <v>204</v>
      </c>
      <c r="H1048">
        <v>0</v>
      </c>
      <c r="I1048">
        <v>0</v>
      </c>
      <c r="J1048">
        <v>0</v>
      </c>
      <c r="L1048">
        <v>0</v>
      </c>
      <c r="M1048">
        <v>0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210</v>
      </c>
      <c r="Z1048">
        <v>7.0765160024166107E-2</v>
      </c>
      <c r="AA1048">
        <v>1</v>
      </c>
    </row>
    <row r="1049" spans="1:27" x14ac:dyDescent="0.25">
      <c r="A1049" t="s">
        <v>60</v>
      </c>
      <c r="B1049" t="s">
        <v>22</v>
      </c>
      <c r="C1049" t="s">
        <v>86</v>
      </c>
      <c r="D1049">
        <v>16</v>
      </c>
      <c r="E1049">
        <v>0</v>
      </c>
      <c r="F1049">
        <v>0</v>
      </c>
      <c r="G1049">
        <v>204</v>
      </c>
      <c r="H1049">
        <v>0</v>
      </c>
      <c r="I1049">
        <v>0</v>
      </c>
      <c r="J1049">
        <v>0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0</v>
      </c>
      <c r="Y1049">
        <v>210</v>
      </c>
      <c r="Z1049">
        <v>7.0765160024166107E-2</v>
      </c>
      <c r="AA1049">
        <v>1</v>
      </c>
    </row>
    <row r="1050" spans="1:27" x14ac:dyDescent="0.25">
      <c r="A1050" t="s">
        <v>60</v>
      </c>
      <c r="B1050" t="s">
        <v>22</v>
      </c>
      <c r="C1050" t="s">
        <v>86</v>
      </c>
      <c r="D1050">
        <v>17</v>
      </c>
      <c r="E1050">
        <v>0</v>
      </c>
      <c r="F1050">
        <v>0</v>
      </c>
      <c r="G1050">
        <v>204</v>
      </c>
      <c r="H1050">
        <v>0</v>
      </c>
      <c r="I1050">
        <v>0</v>
      </c>
      <c r="J1050">
        <v>0</v>
      </c>
      <c r="L1050">
        <v>0</v>
      </c>
      <c r="M1050">
        <v>0</v>
      </c>
      <c r="N1050">
        <v>0</v>
      </c>
      <c r="O1050">
        <v>0</v>
      </c>
      <c r="P1050">
        <v>0</v>
      </c>
      <c r="Q1050">
        <v>0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210</v>
      </c>
      <c r="Z1050">
        <v>7.0765160024166107E-2</v>
      </c>
      <c r="AA1050">
        <v>1</v>
      </c>
    </row>
    <row r="1051" spans="1:27" x14ac:dyDescent="0.25">
      <c r="A1051" t="s">
        <v>60</v>
      </c>
      <c r="B1051" t="s">
        <v>22</v>
      </c>
      <c r="C1051" t="s">
        <v>86</v>
      </c>
      <c r="D1051">
        <v>18</v>
      </c>
      <c r="E1051">
        <v>0</v>
      </c>
      <c r="F1051">
        <v>0</v>
      </c>
      <c r="G1051">
        <v>204</v>
      </c>
      <c r="H1051">
        <v>0</v>
      </c>
      <c r="I1051">
        <v>0</v>
      </c>
      <c r="J1051">
        <v>0</v>
      </c>
      <c r="L1051">
        <v>0</v>
      </c>
      <c r="M1051">
        <v>0</v>
      </c>
      <c r="N1051">
        <v>0</v>
      </c>
      <c r="O1051">
        <v>0</v>
      </c>
      <c r="P1051">
        <v>0</v>
      </c>
      <c r="Q1051">
        <v>0</v>
      </c>
      <c r="R1051">
        <v>0</v>
      </c>
      <c r="S1051">
        <v>0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210</v>
      </c>
      <c r="Z1051">
        <v>7.0765160024166107E-2</v>
      </c>
      <c r="AA1051">
        <v>1</v>
      </c>
    </row>
    <row r="1052" spans="1:27" x14ac:dyDescent="0.25">
      <c r="A1052" t="s">
        <v>60</v>
      </c>
      <c r="B1052" t="s">
        <v>22</v>
      </c>
      <c r="C1052" t="s">
        <v>86</v>
      </c>
      <c r="D1052">
        <v>19</v>
      </c>
      <c r="E1052">
        <v>0</v>
      </c>
      <c r="F1052">
        <v>0</v>
      </c>
      <c r="G1052">
        <v>204</v>
      </c>
      <c r="H1052">
        <v>0</v>
      </c>
      <c r="I1052">
        <v>0</v>
      </c>
      <c r="J1052">
        <v>0</v>
      </c>
      <c r="L1052">
        <v>0</v>
      </c>
      <c r="M1052">
        <v>0</v>
      </c>
      <c r="N1052">
        <v>0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210</v>
      </c>
      <c r="Z1052">
        <v>7.0765160024166107E-2</v>
      </c>
      <c r="AA1052">
        <v>1</v>
      </c>
    </row>
    <row r="1053" spans="1:27" x14ac:dyDescent="0.25">
      <c r="A1053" t="s">
        <v>60</v>
      </c>
      <c r="B1053" t="s">
        <v>22</v>
      </c>
      <c r="C1053" t="s">
        <v>86</v>
      </c>
      <c r="D1053">
        <v>20</v>
      </c>
      <c r="E1053">
        <v>0</v>
      </c>
      <c r="F1053">
        <v>0</v>
      </c>
      <c r="G1053">
        <v>204</v>
      </c>
      <c r="H1053">
        <v>0</v>
      </c>
      <c r="I1053">
        <v>0</v>
      </c>
      <c r="J1053">
        <v>0</v>
      </c>
      <c r="L1053">
        <v>0</v>
      </c>
      <c r="M1053">
        <v>0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210</v>
      </c>
      <c r="Z1053">
        <v>7.0765160024166107E-2</v>
      </c>
      <c r="AA1053">
        <v>1</v>
      </c>
    </row>
    <row r="1054" spans="1:27" x14ac:dyDescent="0.25">
      <c r="A1054" t="s">
        <v>60</v>
      </c>
      <c r="B1054" t="s">
        <v>22</v>
      </c>
      <c r="C1054" t="s">
        <v>86</v>
      </c>
      <c r="D1054">
        <v>21</v>
      </c>
      <c r="E1054">
        <v>0</v>
      </c>
      <c r="F1054">
        <v>0</v>
      </c>
      <c r="G1054">
        <v>204</v>
      </c>
      <c r="H1054">
        <v>0</v>
      </c>
      <c r="I1054">
        <v>0</v>
      </c>
      <c r="J1054">
        <v>0</v>
      </c>
      <c r="L1054">
        <v>0</v>
      </c>
      <c r="M1054">
        <v>0</v>
      </c>
      <c r="N1054">
        <v>0</v>
      </c>
      <c r="O1054">
        <v>0</v>
      </c>
      <c r="P1054">
        <v>0</v>
      </c>
      <c r="Q1054">
        <v>0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0</v>
      </c>
      <c r="Y1054">
        <v>210</v>
      </c>
      <c r="Z1054">
        <v>7.0765160024166107E-2</v>
      </c>
      <c r="AA1054">
        <v>1</v>
      </c>
    </row>
    <row r="1055" spans="1:27" x14ac:dyDescent="0.25">
      <c r="A1055" t="s">
        <v>60</v>
      </c>
      <c r="B1055" t="s">
        <v>22</v>
      </c>
      <c r="C1055" t="s">
        <v>86</v>
      </c>
      <c r="D1055">
        <v>22</v>
      </c>
      <c r="E1055">
        <v>0</v>
      </c>
      <c r="F1055">
        <v>0</v>
      </c>
      <c r="G1055">
        <v>204</v>
      </c>
      <c r="H1055">
        <v>0</v>
      </c>
      <c r="I1055">
        <v>0</v>
      </c>
      <c r="J1055">
        <v>0</v>
      </c>
      <c r="L1055">
        <v>0</v>
      </c>
      <c r="M1055">
        <v>0</v>
      </c>
      <c r="N1055">
        <v>0</v>
      </c>
      <c r="O1055">
        <v>0</v>
      </c>
      <c r="P1055">
        <v>0</v>
      </c>
      <c r="Q1055">
        <v>0</v>
      </c>
      <c r="R1055">
        <v>0</v>
      </c>
      <c r="S1055">
        <v>0</v>
      </c>
      <c r="T1055">
        <v>0</v>
      </c>
      <c r="U1055">
        <v>0</v>
      </c>
      <c r="V1055">
        <v>0</v>
      </c>
      <c r="W1055">
        <v>0</v>
      </c>
      <c r="X1055">
        <v>0</v>
      </c>
      <c r="Y1055">
        <v>210</v>
      </c>
      <c r="Z1055">
        <v>7.0765160024166107E-2</v>
      </c>
      <c r="AA1055">
        <v>1</v>
      </c>
    </row>
    <row r="1056" spans="1:27" x14ac:dyDescent="0.25">
      <c r="A1056" t="s">
        <v>60</v>
      </c>
      <c r="B1056" t="s">
        <v>22</v>
      </c>
      <c r="C1056" t="s">
        <v>86</v>
      </c>
      <c r="D1056">
        <v>23</v>
      </c>
      <c r="E1056">
        <v>0</v>
      </c>
      <c r="F1056">
        <v>0</v>
      </c>
      <c r="G1056">
        <v>204</v>
      </c>
      <c r="H1056">
        <v>0</v>
      </c>
      <c r="I1056">
        <v>0</v>
      </c>
      <c r="J1056">
        <v>0</v>
      </c>
      <c r="L1056">
        <v>0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v>0</v>
      </c>
      <c r="X1056">
        <v>0</v>
      </c>
      <c r="Y1056">
        <v>210</v>
      </c>
      <c r="Z1056">
        <v>7.0765160024166107E-2</v>
      </c>
      <c r="AA1056">
        <v>1</v>
      </c>
    </row>
    <row r="1057" spans="1:27" x14ac:dyDescent="0.25">
      <c r="A1057" t="s">
        <v>60</v>
      </c>
      <c r="B1057" t="s">
        <v>22</v>
      </c>
      <c r="C1057" t="s">
        <v>86</v>
      </c>
      <c r="D1057">
        <v>24</v>
      </c>
      <c r="E1057">
        <v>0</v>
      </c>
      <c r="F1057">
        <v>0</v>
      </c>
      <c r="G1057">
        <v>204</v>
      </c>
      <c r="H1057">
        <v>0</v>
      </c>
      <c r="I1057">
        <v>0</v>
      </c>
      <c r="J1057">
        <v>0</v>
      </c>
      <c r="L1057">
        <v>0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210</v>
      </c>
      <c r="Z1057">
        <v>7.0765160024166107E-2</v>
      </c>
      <c r="AA1057">
        <v>1</v>
      </c>
    </row>
    <row r="1058" spans="1:27" x14ac:dyDescent="0.25">
      <c r="A1058" t="s">
        <v>60</v>
      </c>
      <c r="B1058" t="s">
        <v>22</v>
      </c>
      <c r="C1058" t="s">
        <v>87</v>
      </c>
      <c r="D1058">
        <v>1</v>
      </c>
      <c r="E1058">
        <v>8</v>
      </c>
      <c r="F1058">
        <v>8</v>
      </c>
      <c r="G1058">
        <v>204</v>
      </c>
      <c r="H1058">
        <v>0.79343235492706299</v>
      </c>
      <c r="I1058">
        <v>0.78382999822497368</v>
      </c>
      <c r="J1058">
        <v>9.6023799851536751E-3</v>
      </c>
      <c r="K1058">
        <v>63.792804718017578</v>
      </c>
      <c r="L1058">
        <v>-6.7790918052196503E-2</v>
      </c>
      <c r="M1058">
        <v>-2.2066330537199974E-2</v>
      </c>
      <c r="N1058">
        <v>9.6023799851536751E-3</v>
      </c>
      <c r="O1058">
        <v>4.1271090507507324E-2</v>
      </c>
      <c r="P1058">
        <v>8.6995676159858704E-2</v>
      </c>
      <c r="Q1058">
        <v>9.9179044365882874E-2</v>
      </c>
      <c r="R1058">
        <v>9.7978748381137848E-2</v>
      </c>
      <c r="S1058">
        <v>1.2002974981442094E-3</v>
      </c>
      <c r="T1058">
        <v>-8.4738647565245628E-3</v>
      </c>
      <c r="U1058">
        <v>-2.7582913171499968E-3</v>
      </c>
      <c r="V1058">
        <v>1.2002974981442094E-3</v>
      </c>
      <c r="W1058">
        <v>5.1588863134384155E-3</v>
      </c>
      <c r="X1058">
        <v>1.0874459519982338E-2</v>
      </c>
      <c r="Y1058">
        <v>210</v>
      </c>
      <c r="Z1058">
        <v>7.0765160024166107E-2</v>
      </c>
      <c r="AA1058">
        <v>1</v>
      </c>
    </row>
    <row r="1059" spans="1:27" x14ac:dyDescent="0.25">
      <c r="A1059" t="s">
        <v>60</v>
      </c>
      <c r="B1059" t="s">
        <v>22</v>
      </c>
      <c r="C1059" t="s">
        <v>87</v>
      </c>
      <c r="D1059">
        <v>2</v>
      </c>
      <c r="E1059">
        <v>8</v>
      </c>
      <c r="F1059">
        <v>8</v>
      </c>
      <c r="G1059">
        <v>204</v>
      </c>
      <c r="H1059">
        <v>0.76448357105255127</v>
      </c>
      <c r="I1059">
        <v>0.74777750484645367</v>
      </c>
      <c r="J1059">
        <v>1.6706040129065514E-2</v>
      </c>
      <c r="K1059">
        <v>62.374034881591797</v>
      </c>
      <c r="L1059">
        <v>-6.0652237385511398E-2</v>
      </c>
      <c r="M1059">
        <v>-1.4948339201509953E-2</v>
      </c>
      <c r="N1059">
        <v>1.6706040129065514E-2</v>
      </c>
      <c r="O1059">
        <v>4.8360418528318405E-2</v>
      </c>
      <c r="P1059">
        <v>9.4064317643642426E-2</v>
      </c>
      <c r="Q1059">
        <v>9.5560446381568909E-2</v>
      </c>
      <c r="R1059">
        <v>9.3472190201282501E-2</v>
      </c>
      <c r="S1059">
        <v>2.0882550161331892E-3</v>
      </c>
      <c r="T1059">
        <v>-7.5815296731889248E-3</v>
      </c>
      <c r="U1059">
        <v>-1.8685424001887441E-3</v>
      </c>
      <c r="V1059">
        <v>2.0882550161331892E-3</v>
      </c>
      <c r="W1059">
        <v>6.0450523160398006E-3</v>
      </c>
      <c r="X1059">
        <v>1.1758039705455303E-2</v>
      </c>
      <c r="Y1059">
        <v>210</v>
      </c>
      <c r="Z1059">
        <v>7.0765160024166107E-2</v>
      </c>
      <c r="AA1059">
        <v>1</v>
      </c>
    </row>
    <row r="1060" spans="1:27" x14ac:dyDescent="0.25">
      <c r="A1060" t="s">
        <v>60</v>
      </c>
      <c r="B1060" t="s">
        <v>22</v>
      </c>
      <c r="C1060" t="s">
        <v>87</v>
      </c>
      <c r="D1060">
        <v>3</v>
      </c>
      <c r="E1060">
        <v>8</v>
      </c>
      <c r="F1060">
        <v>8</v>
      </c>
      <c r="G1060">
        <v>204</v>
      </c>
      <c r="H1060">
        <v>0.74920064210891724</v>
      </c>
      <c r="I1060">
        <v>0.74037750530987978</v>
      </c>
      <c r="J1060">
        <v>8.8231302797794342E-3</v>
      </c>
      <c r="K1060">
        <v>61.646743774414063</v>
      </c>
      <c r="L1060">
        <v>-6.8526118993759155E-2</v>
      </c>
      <c r="M1060">
        <v>-2.2827556356787682E-2</v>
      </c>
      <c r="N1060">
        <v>8.8231302797794342E-3</v>
      </c>
      <c r="O1060">
        <v>4.0473818778991699E-2</v>
      </c>
      <c r="P1060">
        <v>8.6172379553318024E-2</v>
      </c>
      <c r="Q1060">
        <v>9.3650080263614655E-2</v>
      </c>
      <c r="R1060">
        <v>9.2547185719013214E-2</v>
      </c>
      <c r="S1060">
        <v>1.1028912849724293E-3</v>
      </c>
      <c r="T1060">
        <v>-8.5657648742198944E-3</v>
      </c>
      <c r="U1060">
        <v>-2.8534445445984602E-3</v>
      </c>
      <c r="V1060">
        <v>1.1028912849724293E-3</v>
      </c>
      <c r="W1060">
        <v>5.0592273473739624E-3</v>
      </c>
      <c r="X1060">
        <v>1.0771547444164753E-2</v>
      </c>
      <c r="Y1060">
        <v>210</v>
      </c>
      <c r="Z1060">
        <v>7.0765160024166107E-2</v>
      </c>
      <c r="AA1060">
        <v>1</v>
      </c>
    </row>
    <row r="1061" spans="1:27" x14ac:dyDescent="0.25">
      <c r="A1061" t="s">
        <v>60</v>
      </c>
      <c r="B1061" t="s">
        <v>22</v>
      </c>
      <c r="C1061" t="s">
        <v>87</v>
      </c>
      <c r="D1061">
        <v>4</v>
      </c>
      <c r="E1061">
        <v>8</v>
      </c>
      <c r="F1061">
        <v>8</v>
      </c>
      <c r="G1061">
        <v>204</v>
      </c>
      <c r="H1061">
        <v>0.77785563468933105</v>
      </c>
      <c r="I1061">
        <v>0.78732250723987818</v>
      </c>
      <c r="J1061">
        <v>-9.466860443353653E-3</v>
      </c>
      <c r="K1061">
        <v>60.615631103515625</v>
      </c>
      <c r="L1061">
        <v>-8.6830548942089081E-2</v>
      </c>
      <c r="M1061">
        <v>-4.112345352768898E-2</v>
      </c>
      <c r="N1061">
        <v>-9.466860443353653E-3</v>
      </c>
      <c r="O1061">
        <v>2.2189734503626823E-2</v>
      </c>
      <c r="P1061">
        <v>6.7896828055381775E-2</v>
      </c>
      <c r="Q1061">
        <v>9.7231954336166382E-2</v>
      </c>
      <c r="R1061">
        <v>9.84153151512146E-2</v>
      </c>
      <c r="S1061">
        <v>-1.1833575554192066E-3</v>
      </c>
      <c r="T1061">
        <v>-1.0853818617761135E-2</v>
      </c>
      <c r="U1061">
        <v>-5.1404316909611225E-3</v>
      </c>
      <c r="V1061">
        <v>-1.1833575554192066E-3</v>
      </c>
      <c r="W1061">
        <v>2.7737168129533529E-3</v>
      </c>
      <c r="X1061">
        <v>8.4871035069227219E-3</v>
      </c>
      <c r="Y1061">
        <v>210</v>
      </c>
      <c r="Z1061">
        <v>7.0765160024166107E-2</v>
      </c>
      <c r="AA1061">
        <v>1</v>
      </c>
    </row>
    <row r="1062" spans="1:27" x14ac:dyDescent="0.25">
      <c r="A1062" t="s">
        <v>60</v>
      </c>
      <c r="B1062" t="s">
        <v>22</v>
      </c>
      <c r="C1062" t="s">
        <v>87</v>
      </c>
      <c r="D1062">
        <v>5</v>
      </c>
      <c r="E1062">
        <v>8</v>
      </c>
      <c r="F1062">
        <v>8</v>
      </c>
      <c r="G1062">
        <v>204</v>
      </c>
      <c r="H1062">
        <v>0.81583178043365479</v>
      </c>
      <c r="I1062">
        <v>0.81568250153213739</v>
      </c>
      <c r="J1062">
        <v>1.492598676122725E-4</v>
      </c>
      <c r="K1062">
        <v>59.902000427246094</v>
      </c>
      <c r="L1062">
        <v>-7.7212199568748474E-2</v>
      </c>
      <c r="M1062">
        <v>-3.1506422907114029E-2</v>
      </c>
      <c r="N1062">
        <v>1.492598676122725E-4</v>
      </c>
      <c r="O1062">
        <v>3.1804941594600677E-2</v>
      </c>
      <c r="P1062">
        <v>7.7510721981525421E-2</v>
      </c>
      <c r="Q1062">
        <v>0.10197897255420685</v>
      </c>
      <c r="R1062">
        <v>0.10196031630039215</v>
      </c>
      <c r="S1062">
        <v>1.8657483451534063E-5</v>
      </c>
      <c r="T1062">
        <v>-9.6515249460935593E-3</v>
      </c>
      <c r="U1062">
        <v>-3.9383028633892536E-3</v>
      </c>
      <c r="V1062">
        <v>1.8657483451534063E-5</v>
      </c>
      <c r="W1062">
        <v>3.9756176993250847E-3</v>
      </c>
      <c r="X1062">
        <v>9.6888402476906776E-3</v>
      </c>
      <c r="Y1062">
        <v>210</v>
      </c>
      <c r="Z1062">
        <v>7.0765160024166107E-2</v>
      </c>
      <c r="AA1062">
        <v>1</v>
      </c>
    </row>
    <row r="1063" spans="1:27" x14ac:dyDescent="0.25">
      <c r="A1063" t="s">
        <v>60</v>
      </c>
      <c r="B1063" t="s">
        <v>22</v>
      </c>
      <c r="C1063" t="s">
        <v>87</v>
      </c>
      <c r="D1063">
        <v>6</v>
      </c>
      <c r="E1063">
        <v>8</v>
      </c>
      <c r="F1063">
        <v>8</v>
      </c>
      <c r="G1063">
        <v>204</v>
      </c>
      <c r="H1063">
        <v>1.200042724609375</v>
      </c>
      <c r="I1063">
        <v>1.2883795676752925</v>
      </c>
      <c r="J1063">
        <v>-8.8336803019046783E-2</v>
      </c>
      <c r="K1063">
        <v>59.680412292480469</v>
      </c>
      <c r="L1063">
        <v>-0.16566078364849091</v>
      </c>
      <c r="M1063">
        <v>-0.11997715383768082</v>
      </c>
      <c r="N1063">
        <v>-8.8336803019046783E-2</v>
      </c>
      <c r="O1063">
        <v>-5.6696455925703049E-2</v>
      </c>
      <c r="P1063">
        <v>-1.1012819595634937E-2</v>
      </c>
      <c r="Q1063">
        <v>0.15000534057617188</v>
      </c>
      <c r="R1063">
        <v>0.16104744374752045</v>
      </c>
      <c r="S1063">
        <v>-1.1042100377380848E-2</v>
      </c>
      <c r="T1063">
        <v>-2.0707597956061363E-2</v>
      </c>
      <c r="U1063">
        <v>-1.4997144229710102E-2</v>
      </c>
      <c r="V1063">
        <v>-1.1042100377380848E-2</v>
      </c>
      <c r="W1063">
        <v>-7.0870569907128811E-3</v>
      </c>
      <c r="X1063">
        <v>-1.3766024494543672E-3</v>
      </c>
      <c r="Y1063">
        <v>210</v>
      </c>
      <c r="Z1063">
        <v>7.0765160024166107E-2</v>
      </c>
      <c r="AA1063">
        <v>1</v>
      </c>
    </row>
    <row r="1064" spans="1:27" x14ac:dyDescent="0.25">
      <c r="A1064" t="s">
        <v>60</v>
      </c>
      <c r="B1064" t="s">
        <v>22</v>
      </c>
      <c r="C1064" t="s">
        <v>87</v>
      </c>
      <c r="D1064">
        <v>7</v>
      </c>
      <c r="E1064">
        <v>8</v>
      </c>
      <c r="F1064">
        <v>8</v>
      </c>
      <c r="G1064">
        <v>204</v>
      </c>
      <c r="H1064">
        <v>1.4320603609085083</v>
      </c>
      <c r="I1064">
        <v>1.4989495910704136</v>
      </c>
      <c r="J1064">
        <v>-6.6889204084873199E-2</v>
      </c>
      <c r="K1064">
        <v>59.730335235595703</v>
      </c>
      <c r="L1064">
        <v>-0.14420819282531738</v>
      </c>
      <c r="M1064">
        <v>-9.8527505993843079E-2</v>
      </c>
      <c r="N1064">
        <v>-6.6889204084873199E-2</v>
      </c>
      <c r="O1064">
        <v>-3.5250898450613022E-2</v>
      </c>
      <c r="P1064">
        <v>1.0429785586893559E-2</v>
      </c>
      <c r="Q1064">
        <v>0.17900754511356354</v>
      </c>
      <c r="R1064">
        <v>0.18736870586872101</v>
      </c>
      <c r="S1064">
        <v>-8.3611505106091499E-3</v>
      </c>
      <c r="T1064">
        <v>-1.8026024103164673E-2</v>
      </c>
      <c r="U1064">
        <v>-1.2315938249230385E-2</v>
      </c>
      <c r="V1064">
        <v>-8.3611505106091499E-3</v>
      </c>
      <c r="W1064">
        <v>-4.4063623063266277E-3</v>
      </c>
      <c r="X1064">
        <v>1.3037231983616948E-3</v>
      </c>
      <c r="Y1064">
        <v>210</v>
      </c>
      <c r="Z1064">
        <v>7.0765160024166107E-2</v>
      </c>
      <c r="AA1064">
        <v>1</v>
      </c>
    </row>
    <row r="1065" spans="1:27" x14ac:dyDescent="0.25">
      <c r="A1065" t="s">
        <v>60</v>
      </c>
      <c r="B1065" t="s">
        <v>22</v>
      </c>
      <c r="C1065" t="s">
        <v>87</v>
      </c>
      <c r="D1065">
        <v>8</v>
      </c>
      <c r="E1065">
        <v>8</v>
      </c>
      <c r="F1065">
        <v>8</v>
      </c>
      <c r="G1065">
        <v>204</v>
      </c>
      <c r="H1065">
        <v>1.6590783596038818</v>
      </c>
      <c r="I1065">
        <v>1.6927220746874809</v>
      </c>
      <c r="J1065">
        <v>-3.3643759787082672E-2</v>
      </c>
      <c r="K1065">
        <v>60.066719055175781</v>
      </c>
      <c r="L1065">
        <v>-0.11104109138250351</v>
      </c>
      <c r="M1065">
        <v>-6.5314121544361115E-2</v>
      </c>
      <c r="N1065">
        <v>-3.3643759787082672E-2</v>
      </c>
      <c r="O1065">
        <v>-1.9733982626348734E-3</v>
      </c>
      <c r="P1065">
        <v>4.3753571808338165E-2</v>
      </c>
      <c r="Q1065">
        <v>0.20738479495048523</v>
      </c>
      <c r="R1065">
        <v>0.21159026026725769</v>
      </c>
      <c r="S1065">
        <v>-4.205469973385334E-3</v>
      </c>
      <c r="T1065">
        <v>-1.3880136422812939E-2</v>
      </c>
      <c r="U1065">
        <v>-8.1642651930451393E-3</v>
      </c>
      <c r="V1065">
        <v>-4.205469973385334E-3</v>
      </c>
      <c r="W1065">
        <v>-2.4667478282935917E-4</v>
      </c>
      <c r="X1065">
        <v>5.4691964760422707E-3</v>
      </c>
      <c r="Y1065">
        <v>210</v>
      </c>
      <c r="Z1065">
        <v>7.0765160024166107E-2</v>
      </c>
      <c r="AA1065">
        <v>1</v>
      </c>
    </row>
    <row r="1066" spans="1:27" x14ac:dyDescent="0.25">
      <c r="A1066" t="s">
        <v>60</v>
      </c>
      <c r="B1066" t="s">
        <v>22</v>
      </c>
      <c r="C1066" t="s">
        <v>87</v>
      </c>
      <c r="D1066">
        <v>9</v>
      </c>
      <c r="E1066">
        <v>8</v>
      </c>
      <c r="F1066">
        <v>8</v>
      </c>
      <c r="G1066">
        <v>204</v>
      </c>
      <c r="H1066">
        <v>1.8977645635604858</v>
      </c>
      <c r="I1066">
        <v>1.9137794859707355</v>
      </c>
      <c r="J1066">
        <v>-1.601497083902359E-2</v>
      </c>
      <c r="K1066">
        <v>60.861320495605469</v>
      </c>
      <c r="L1066">
        <v>-9.3406997621059418E-2</v>
      </c>
      <c r="M1066">
        <v>-4.7683160752058029E-2</v>
      </c>
      <c r="N1066">
        <v>-1.601497083902359E-2</v>
      </c>
      <c r="O1066">
        <v>1.5653220936655998E-2</v>
      </c>
      <c r="P1066">
        <v>6.1377059668302536E-2</v>
      </c>
      <c r="Q1066">
        <v>0.23722057044506073</v>
      </c>
      <c r="R1066">
        <v>0.23922243714332581</v>
      </c>
      <c r="S1066">
        <v>-2.0018713548779488E-3</v>
      </c>
      <c r="T1066">
        <v>-1.1675874702632427E-2</v>
      </c>
      <c r="U1066">
        <v>-5.9603950940072536E-3</v>
      </c>
      <c r="V1066">
        <v>-2.0018713548779488E-3</v>
      </c>
      <c r="W1066">
        <v>1.9566526170819998E-3</v>
      </c>
      <c r="X1066">
        <v>7.672132458537817E-3</v>
      </c>
      <c r="Y1066">
        <v>210</v>
      </c>
      <c r="Z1066">
        <v>7.0765160024166107E-2</v>
      </c>
      <c r="AA1066">
        <v>1</v>
      </c>
    </row>
    <row r="1067" spans="1:27" x14ac:dyDescent="0.25">
      <c r="A1067" t="s">
        <v>60</v>
      </c>
      <c r="B1067" t="s">
        <v>22</v>
      </c>
      <c r="C1067" t="s">
        <v>87</v>
      </c>
      <c r="D1067">
        <v>10</v>
      </c>
      <c r="E1067">
        <v>8</v>
      </c>
      <c r="F1067">
        <v>8</v>
      </c>
      <c r="G1067">
        <v>204</v>
      </c>
      <c r="H1067">
        <v>2.0488457679748535</v>
      </c>
      <c r="I1067">
        <v>1.9663771241903305</v>
      </c>
      <c r="J1067">
        <v>8.2468591630458832E-2</v>
      </c>
      <c r="K1067">
        <v>63.008453369140625</v>
      </c>
      <c r="L1067">
        <v>4.9481759779155254E-3</v>
      </c>
      <c r="M1067">
        <v>5.0747867673635483E-2</v>
      </c>
      <c r="N1067">
        <v>8.2468591630458832E-2</v>
      </c>
      <c r="O1067">
        <v>0.11418931931257248</v>
      </c>
      <c r="P1067">
        <v>0.15998901426792145</v>
      </c>
      <c r="Q1067">
        <v>0.25610572099685669</v>
      </c>
      <c r="R1067">
        <v>0.24579714238643646</v>
      </c>
      <c r="S1067">
        <v>1.0308573953807354E-2</v>
      </c>
      <c r="T1067">
        <v>6.1852199723944068E-4</v>
      </c>
      <c r="U1067">
        <v>6.3434834592044353E-3</v>
      </c>
      <c r="V1067">
        <v>1.0308573953807354E-2</v>
      </c>
      <c r="W1067">
        <v>1.427366491407156E-2</v>
      </c>
      <c r="X1067">
        <v>1.9998626783490181E-2</v>
      </c>
      <c r="Y1067">
        <v>210</v>
      </c>
      <c r="Z1067">
        <v>7.0765160024166107E-2</v>
      </c>
      <c r="AA1067">
        <v>1</v>
      </c>
    </row>
    <row r="1068" spans="1:27" x14ac:dyDescent="0.25">
      <c r="A1068" t="s">
        <v>60</v>
      </c>
      <c r="B1068" t="s">
        <v>22</v>
      </c>
      <c r="C1068" t="s">
        <v>87</v>
      </c>
      <c r="D1068">
        <v>11</v>
      </c>
      <c r="E1068">
        <v>8</v>
      </c>
      <c r="F1068">
        <v>8</v>
      </c>
      <c r="G1068">
        <v>204</v>
      </c>
      <c r="H1068">
        <v>2.1728603839874268</v>
      </c>
      <c r="I1068">
        <v>2.064959567040205</v>
      </c>
      <c r="J1068">
        <v>0.10790093243122101</v>
      </c>
      <c r="K1068">
        <v>65.986373901367188</v>
      </c>
      <c r="L1068">
        <v>3.0305447056889534E-2</v>
      </c>
      <c r="M1068">
        <v>7.6149486005306244E-2</v>
      </c>
      <c r="N1068">
        <v>0.10790093243122101</v>
      </c>
      <c r="O1068">
        <v>0.13965237140655518</v>
      </c>
      <c r="P1068">
        <v>0.18549641966819763</v>
      </c>
      <c r="Q1068">
        <v>0.27160754799842834</v>
      </c>
      <c r="R1068">
        <v>0.25811994075775146</v>
      </c>
      <c r="S1068">
        <v>1.3487616553902626E-2</v>
      </c>
      <c r="T1068">
        <v>3.7881808821111917E-3</v>
      </c>
      <c r="U1068">
        <v>9.5186857506632805E-3</v>
      </c>
      <c r="V1068">
        <v>1.3487616553902626E-2</v>
      </c>
      <c r="W1068">
        <v>1.7456546425819397E-2</v>
      </c>
      <c r="X1068">
        <v>2.3187052458524704E-2</v>
      </c>
      <c r="Y1068">
        <v>210</v>
      </c>
      <c r="Z1068">
        <v>7.0765160024166107E-2</v>
      </c>
      <c r="AA1068">
        <v>1</v>
      </c>
    </row>
    <row r="1069" spans="1:27" x14ac:dyDescent="0.25">
      <c r="A1069" t="s">
        <v>60</v>
      </c>
      <c r="B1069" t="s">
        <v>22</v>
      </c>
      <c r="C1069" t="s">
        <v>87</v>
      </c>
      <c r="D1069">
        <v>12</v>
      </c>
      <c r="E1069">
        <v>8</v>
      </c>
      <c r="F1069">
        <v>8</v>
      </c>
      <c r="G1069">
        <v>204</v>
      </c>
      <c r="H1069">
        <v>2.2537178993225098</v>
      </c>
      <c r="I1069">
        <v>2.1806970834732056</v>
      </c>
      <c r="J1069">
        <v>7.3020704090595245E-2</v>
      </c>
      <c r="K1069">
        <v>69.255722045898438</v>
      </c>
      <c r="L1069">
        <v>-4.563565831631422E-3</v>
      </c>
      <c r="M1069">
        <v>4.1273850947618484E-2</v>
      </c>
      <c r="N1069">
        <v>7.3020704090595245E-2</v>
      </c>
      <c r="O1069">
        <v>0.1047675609588623</v>
      </c>
      <c r="P1069">
        <v>0.1506049782037735</v>
      </c>
      <c r="Q1069">
        <v>0.28171473741531372</v>
      </c>
      <c r="R1069">
        <v>0.2725871205329895</v>
      </c>
      <c r="S1069">
        <v>9.1275880113244057E-3</v>
      </c>
      <c r="T1069">
        <v>-5.7044572895392776E-4</v>
      </c>
      <c r="U1069">
        <v>5.1592313684523106E-3</v>
      </c>
      <c r="V1069">
        <v>9.1275880113244057E-3</v>
      </c>
      <c r="W1069">
        <v>1.3095945119857788E-2</v>
      </c>
      <c r="X1069">
        <v>1.8825622275471687E-2</v>
      </c>
      <c r="Y1069">
        <v>210</v>
      </c>
      <c r="Z1069">
        <v>7.0765160024166107E-2</v>
      </c>
      <c r="AA1069">
        <v>1</v>
      </c>
    </row>
    <row r="1070" spans="1:27" x14ac:dyDescent="0.25">
      <c r="A1070" t="s">
        <v>60</v>
      </c>
      <c r="B1070" t="s">
        <v>22</v>
      </c>
      <c r="C1070" t="s">
        <v>87</v>
      </c>
      <c r="D1070">
        <v>13</v>
      </c>
      <c r="E1070">
        <v>8</v>
      </c>
      <c r="F1070">
        <v>8</v>
      </c>
      <c r="G1070">
        <v>204</v>
      </c>
      <c r="H1070">
        <v>2.3117399215698242</v>
      </c>
      <c r="I1070">
        <v>2.2562145888805389</v>
      </c>
      <c r="J1070">
        <v>5.55252805352211E-2</v>
      </c>
      <c r="K1070">
        <v>72.999519348144531</v>
      </c>
      <c r="L1070">
        <v>-2.1912146359682083E-2</v>
      </c>
      <c r="M1070">
        <v>2.3838512599468231E-2</v>
      </c>
      <c r="N1070">
        <v>5.55252805352211E-2</v>
      </c>
      <c r="O1070">
        <v>8.7212048470973969E-2</v>
      </c>
      <c r="P1070">
        <v>0.13296270370483398</v>
      </c>
      <c r="Q1070">
        <v>0.28896749019622803</v>
      </c>
      <c r="R1070">
        <v>0.28202682733535767</v>
      </c>
      <c r="S1070">
        <v>6.9406600669026375E-3</v>
      </c>
      <c r="T1070">
        <v>-2.7390182949602604E-3</v>
      </c>
      <c r="U1070">
        <v>2.9798140749335289E-3</v>
      </c>
      <c r="V1070">
        <v>6.9406600669026375E-3</v>
      </c>
      <c r="W1070">
        <v>1.0901506058871746E-2</v>
      </c>
      <c r="X1070">
        <v>1.6620337963104248E-2</v>
      </c>
      <c r="Y1070">
        <v>210</v>
      </c>
      <c r="Z1070">
        <v>7.0765160024166107E-2</v>
      </c>
      <c r="AA1070">
        <v>1</v>
      </c>
    </row>
    <row r="1071" spans="1:27" x14ac:dyDescent="0.25">
      <c r="A1071" t="s">
        <v>60</v>
      </c>
      <c r="B1071" t="s">
        <v>22</v>
      </c>
      <c r="C1071" t="s">
        <v>87</v>
      </c>
      <c r="D1071">
        <v>14</v>
      </c>
      <c r="E1071">
        <v>8</v>
      </c>
      <c r="F1071">
        <v>8</v>
      </c>
      <c r="G1071">
        <v>204</v>
      </c>
      <c r="H1071">
        <v>2.3397073745727539</v>
      </c>
      <c r="I1071">
        <v>2.3097421303391457</v>
      </c>
      <c r="J1071">
        <v>2.9965128749608994E-2</v>
      </c>
      <c r="K1071">
        <v>75.368431091308594</v>
      </c>
      <c r="L1071">
        <v>-4.7462224960327148E-2</v>
      </c>
      <c r="M1071">
        <v>-1.7175165703520179E-3</v>
      </c>
      <c r="N1071">
        <v>2.9965128749608994E-2</v>
      </c>
      <c r="O1071">
        <v>6.1647772789001465E-2</v>
      </c>
      <c r="P1071">
        <v>0.10739248245954514</v>
      </c>
      <c r="Q1071">
        <v>0.29246342182159424</v>
      </c>
      <c r="R1071">
        <v>0.28871777653694153</v>
      </c>
      <c r="S1071">
        <v>3.7456410937011242E-3</v>
      </c>
      <c r="T1071">
        <v>-5.9327781200408936E-3</v>
      </c>
      <c r="U1071">
        <v>-2.1468957129400223E-4</v>
      </c>
      <c r="V1071">
        <v>3.7456410937011242E-3</v>
      </c>
      <c r="W1071">
        <v>7.7059715986251831E-3</v>
      </c>
      <c r="X1071">
        <v>1.3424060307443142E-2</v>
      </c>
      <c r="Y1071">
        <v>210</v>
      </c>
      <c r="Z1071">
        <v>7.0765160024166107E-2</v>
      </c>
      <c r="AA1071">
        <v>1</v>
      </c>
    </row>
    <row r="1072" spans="1:27" x14ac:dyDescent="0.25">
      <c r="A1072" t="s">
        <v>60</v>
      </c>
      <c r="B1072" t="s">
        <v>22</v>
      </c>
      <c r="C1072" t="s">
        <v>87</v>
      </c>
      <c r="D1072">
        <v>15</v>
      </c>
      <c r="E1072">
        <v>8</v>
      </c>
      <c r="F1072">
        <v>8</v>
      </c>
      <c r="G1072">
        <v>204</v>
      </c>
      <c r="H1072">
        <v>2.3693966865539551</v>
      </c>
      <c r="I1072">
        <v>2.2913770601153374</v>
      </c>
      <c r="J1072">
        <v>7.801954448223114E-2</v>
      </c>
      <c r="K1072">
        <v>77.077598571777344</v>
      </c>
      <c r="L1072">
        <v>6.475714617408812E-4</v>
      </c>
      <c r="M1072">
        <v>4.6359561383724213E-2</v>
      </c>
      <c r="N1072">
        <v>7.801954448223114E-2</v>
      </c>
      <c r="O1072">
        <v>0.10967952758073807</v>
      </c>
      <c r="P1072">
        <v>0.15539151430130005</v>
      </c>
      <c r="Q1072">
        <v>0.29617458581924438</v>
      </c>
      <c r="R1072">
        <v>0.28642213344573975</v>
      </c>
      <c r="S1072">
        <v>9.7524430602788925E-3</v>
      </c>
      <c r="T1072">
        <v>8.0946432717610151E-5</v>
      </c>
      <c r="U1072">
        <v>5.7949451729655266E-3</v>
      </c>
      <c r="V1072">
        <v>9.7524430602788925E-3</v>
      </c>
      <c r="W1072">
        <v>1.3709940947592258E-2</v>
      </c>
      <c r="X1072">
        <v>1.9423939287662506E-2</v>
      </c>
      <c r="Y1072">
        <v>210</v>
      </c>
      <c r="Z1072">
        <v>7.0765160024166107E-2</v>
      </c>
      <c r="AA1072">
        <v>1</v>
      </c>
    </row>
    <row r="1073" spans="1:27" x14ac:dyDescent="0.25">
      <c r="A1073" t="s">
        <v>60</v>
      </c>
      <c r="B1073" t="s">
        <v>22</v>
      </c>
      <c r="C1073" t="s">
        <v>87</v>
      </c>
      <c r="D1073">
        <v>16</v>
      </c>
      <c r="E1073">
        <v>8</v>
      </c>
      <c r="F1073">
        <v>8</v>
      </c>
      <c r="G1073">
        <v>204</v>
      </c>
      <c r="H1073">
        <v>2.2557823657989502</v>
      </c>
      <c r="I1073">
        <v>2.2096546143293381</v>
      </c>
      <c r="J1073">
        <v>4.6127840876579285E-2</v>
      </c>
      <c r="K1073">
        <v>75.708763122558594</v>
      </c>
      <c r="L1073">
        <v>-3.1380817294120789E-2</v>
      </c>
      <c r="M1073">
        <v>1.441192626953125E-2</v>
      </c>
      <c r="N1073">
        <v>4.6127840876579285E-2</v>
      </c>
      <c r="O1073">
        <v>7.7843755483627319E-2</v>
      </c>
      <c r="P1073">
        <v>0.12363649904727936</v>
      </c>
      <c r="Q1073">
        <v>0.28197279572486877</v>
      </c>
      <c r="R1073">
        <v>0.27620682120323181</v>
      </c>
      <c r="S1073">
        <v>5.7659801095724106E-3</v>
      </c>
      <c r="T1073">
        <v>-3.9226021617650986E-3</v>
      </c>
      <c r="U1073">
        <v>1.8014907836914063E-3</v>
      </c>
      <c r="V1073">
        <v>5.7659801095724106E-3</v>
      </c>
      <c r="W1073">
        <v>9.7304694354534149E-3</v>
      </c>
      <c r="X1073">
        <v>1.545456238090992E-2</v>
      </c>
      <c r="Y1073">
        <v>210</v>
      </c>
      <c r="Z1073">
        <v>7.0765160024166107E-2</v>
      </c>
      <c r="AA1073">
        <v>1</v>
      </c>
    </row>
    <row r="1074" spans="1:27" x14ac:dyDescent="0.25">
      <c r="A1074" t="s">
        <v>60</v>
      </c>
      <c r="B1074" t="s">
        <v>22</v>
      </c>
      <c r="C1074" t="s">
        <v>87</v>
      </c>
      <c r="D1074">
        <v>17</v>
      </c>
      <c r="E1074">
        <v>8</v>
      </c>
      <c r="F1074">
        <v>8</v>
      </c>
      <c r="G1074">
        <v>204</v>
      </c>
      <c r="H1074">
        <v>2.0722095966339111</v>
      </c>
      <c r="I1074">
        <v>1.9822095911949873</v>
      </c>
      <c r="J1074">
        <v>9.0000078082084656E-2</v>
      </c>
      <c r="K1074">
        <v>74.105194091796875</v>
      </c>
      <c r="L1074">
        <v>1.2572725303471088E-2</v>
      </c>
      <c r="M1074">
        <v>5.8317434042692184E-2</v>
      </c>
      <c r="N1074">
        <v>9.0000078082084656E-2</v>
      </c>
      <c r="O1074">
        <v>0.12168272584676743</v>
      </c>
      <c r="P1074">
        <v>0.1674274355173111</v>
      </c>
      <c r="Q1074">
        <v>0.25902619957923889</v>
      </c>
      <c r="R1074">
        <v>0.24777619540691376</v>
      </c>
      <c r="S1074">
        <v>1.1250009760260582E-2</v>
      </c>
      <c r="T1074">
        <v>1.5715906629338861E-3</v>
      </c>
      <c r="U1074">
        <v>7.2896792553365231E-3</v>
      </c>
      <c r="V1074">
        <v>1.1250009760260582E-2</v>
      </c>
      <c r="W1074">
        <v>1.5210340730845928E-2</v>
      </c>
      <c r="X1074">
        <v>2.0928429439663887E-2</v>
      </c>
      <c r="Y1074">
        <v>210</v>
      </c>
      <c r="Z1074">
        <v>7.0765160024166107E-2</v>
      </c>
      <c r="AA1074">
        <v>1</v>
      </c>
    </row>
    <row r="1075" spans="1:27" x14ac:dyDescent="0.25">
      <c r="A1075" t="s">
        <v>60</v>
      </c>
      <c r="B1075" t="s">
        <v>22</v>
      </c>
      <c r="C1075" t="s">
        <v>87</v>
      </c>
      <c r="D1075">
        <v>18</v>
      </c>
      <c r="E1075">
        <v>8</v>
      </c>
      <c r="F1075">
        <v>8</v>
      </c>
      <c r="G1075">
        <v>204</v>
      </c>
      <c r="H1075">
        <v>1.8988622426986694</v>
      </c>
      <c r="I1075">
        <v>1.8677019346505404</v>
      </c>
      <c r="J1075">
        <v>3.1160293146967888E-2</v>
      </c>
      <c r="K1075">
        <v>71.906951904296875</v>
      </c>
      <c r="L1075">
        <v>-4.6348258852958679E-2</v>
      </c>
      <c r="M1075">
        <v>-5.5557803716510534E-4</v>
      </c>
      <c r="N1075">
        <v>3.1160293146967888E-2</v>
      </c>
      <c r="O1075">
        <v>6.287616491317749E-2</v>
      </c>
      <c r="P1075">
        <v>0.10866884142160416</v>
      </c>
      <c r="Q1075">
        <v>0.23735778033733368</v>
      </c>
      <c r="R1075">
        <v>0.23346273601055145</v>
      </c>
      <c r="S1075">
        <v>3.895036643370986E-3</v>
      </c>
      <c r="T1075">
        <v>-5.7935323566198349E-3</v>
      </c>
      <c r="U1075">
        <v>-6.9447254645638168E-5</v>
      </c>
      <c r="V1075">
        <v>3.895036643370986E-3</v>
      </c>
      <c r="W1075">
        <v>7.8595206141471863E-3</v>
      </c>
      <c r="X1075">
        <v>1.358360517770052E-2</v>
      </c>
      <c r="Y1075">
        <v>210</v>
      </c>
      <c r="Z1075">
        <v>7.0765160024166107E-2</v>
      </c>
      <c r="AA1075">
        <v>1</v>
      </c>
    </row>
    <row r="1076" spans="1:27" x14ac:dyDescent="0.25">
      <c r="A1076" t="s">
        <v>60</v>
      </c>
      <c r="B1076" t="s">
        <v>22</v>
      </c>
      <c r="C1076" t="s">
        <v>87</v>
      </c>
      <c r="D1076">
        <v>19</v>
      </c>
      <c r="E1076">
        <v>8</v>
      </c>
      <c r="F1076">
        <v>8</v>
      </c>
      <c r="G1076">
        <v>204</v>
      </c>
      <c r="H1076">
        <v>1.1994675397872925</v>
      </c>
      <c r="I1076">
        <v>1.1122597670182586</v>
      </c>
      <c r="J1076">
        <v>8.7207779288291931E-2</v>
      </c>
      <c r="K1076">
        <v>70.200584411621094</v>
      </c>
      <c r="L1076">
        <v>9.7874253988265991E-3</v>
      </c>
      <c r="M1076">
        <v>5.5527996271848679E-2</v>
      </c>
      <c r="N1076">
        <v>8.7207779288291931E-2</v>
      </c>
      <c r="O1076">
        <v>0.11888755857944489</v>
      </c>
      <c r="P1076">
        <v>0.16462813317775726</v>
      </c>
      <c r="Q1076">
        <v>0.14993344247341156</v>
      </c>
      <c r="R1076">
        <v>0.13903246819972992</v>
      </c>
      <c r="S1076">
        <v>1.0900972411036491E-2</v>
      </c>
      <c r="T1076">
        <v>1.2234281748533249E-3</v>
      </c>
      <c r="U1076">
        <v>6.9409995339810848E-3</v>
      </c>
      <c r="V1076">
        <v>1.0900972411036491E-2</v>
      </c>
      <c r="W1076">
        <v>1.4860944822430611E-2</v>
      </c>
      <c r="X1076">
        <v>2.0578516647219658E-2</v>
      </c>
      <c r="Y1076">
        <v>210</v>
      </c>
      <c r="Z1076">
        <v>7.0765160024166107E-2</v>
      </c>
      <c r="AA1076">
        <v>1</v>
      </c>
    </row>
    <row r="1077" spans="1:27" x14ac:dyDescent="0.25">
      <c r="A1077" t="s">
        <v>60</v>
      </c>
      <c r="B1077" t="s">
        <v>22</v>
      </c>
      <c r="C1077" t="s">
        <v>87</v>
      </c>
      <c r="D1077">
        <v>20</v>
      </c>
      <c r="E1077">
        <v>8</v>
      </c>
      <c r="F1077">
        <v>8</v>
      </c>
      <c r="G1077">
        <v>204</v>
      </c>
      <c r="H1077">
        <v>0.94473153352737427</v>
      </c>
      <c r="I1077">
        <v>0.88139728829264641</v>
      </c>
      <c r="J1077">
        <v>6.3334226608276367E-2</v>
      </c>
      <c r="K1077">
        <v>66.885231018066406</v>
      </c>
      <c r="L1077">
        <v>-1.4062361791729927E-2</v>
      </c>
      <c r="M1077">
        <v>3.1664170324802399E-2</v>
      </c>
      <c r="N1077">
        <v>6.3334226608276367E-2</v>
      </c>
      <c r="O1077">
        <v>9.5004282891750336E-2</v>
      </c>
      <c r="P1077">
        <v>0.14073081314563751</v>
      </c>
      <c r="Q1077">
        <v>0.11809144169092178</v>
      </c>
      <c r="R1077">
        <v>0.11017466336488724</v>
      </c>
      <c r="S1077">
        <v>7.9167783260345459E-3</v>
      </c>
      <c r="T1077">
        <v>-1.7577952239662409E-3</v>
      </c>
      <c r="U1077">
        <v>3.9580212906002998E-3</v>
      </c>
      <c r="V1077">
        <v>7.9167783260345459E-3</v>
      </c>
      <c r="W1077">
        <v>1.1875535361468792E-2</v>
      </c>
      <c r="X1077">
        <v>1.7591351643204689E-2</v>
      </c>
      <c r="Y1077">
        <v>210</v>
      </c>
      <c r="Z1077">
        <v>7.0765160024166107E-2</v>
      </c>
      <c r="AA1077">
        <v>1</v>
      </c>
    </row>
    <row r="1078" spans="1:27" x14ac:dyDescent="0.25">
      <c r="A1078" t="s">
        <v>60</v>
      </c>
      <c r="B1078" t="s">
        <v>22</v>
      </c>
      <c r="C1078" t="s">
        <v>87</v>
      </c>
      <c r="D1078">
        <v>21</v>
      </c>
      <c r="E1078">
        <v>8</v>
      </c>
      <c r="F1078">
        <v>8</v>
      </c>
      <c r="G1078">
        <v>204</v>
      </c>
      <c r="H1078">
        <v>0.91909343004226685</v>
      </c>
      <c r="I1078">
        <v>0.93066979385912418</v>
      </c>
      <c r="J1078">
        <v>-1.157637033611536E-2</v>
      </c>
      <c r="K1078">
        <v>63.304832458496094</v>
      </c>
      <c r="L1078">
        <v>-8.8958211243152618E-2</v>
      </c>
      <c r="M1078">
        <v>-4.3240390717983246E-2</v>
      </c>
      <c r="N1078">
        <v>-1.157637033611536E-2</v>
      </c>
      <c r="O1078">
        <v>2.0087651908397675E-2</v>
      </c>
      <c r="P1078">
        <v>6.5805472433567047E-2</v>
      </c>
      <c r="Q1078">
        <v>0.11488667875528336</v>
      </c>
      <c r="R1078">
        <v>0.1163337230682373</v>
      </c>
      <c r="S1078">
        <v>-1.44704629201442E-3</v>
      </c>
      <c r="T1078">
        <v>-1.1119776405394077E-2</v>
      </c>
      <c r="U1078">
        <v>-5.4050488397479057E-3</v>
      </c>
      <c r="V1078">
        <v>-1.44704629201442E-3</v>
      </c>
      <c r="W1078">
        <v>2.5109564885497093E-3</v>
      </c>
      <c r="X1078">
        <v>8.2256840541958809E-3</v>
      </c>
      <c r="Y1078">
        <v>210</v>
      </c>
      <c r="Z1078">
        <v>7.0765160024166107E-2</v>
      </c>
      <c r="AA1078">
        <v>1</v>
      </c>
    </row>
    <row r="1079" spans="1:27" x14ac:dyDescent="0.25">
      <c r="A1079" t="s">
        <v>60</v>
      </c>
      <c r="B1079" t="s">
        <v>22</v>
      </c>
      <c r="C1079" t="s">
        <v>87</v>
      </c>
      <c r="D1079">
        <v>22</v>
      </c>
      <c r="E1079">
        <v>8</v>
      </c>
      <c r="F1079">
        <v>8</v>
      </c>
      <c r="G1079">
        <v>204</v>
      </c>
      <c r="H1079">
        <v>0.87826979160308838</v>
      </c>
      <c r="I1079">
        <v>0.86566480807960033</v>
      </c>
      <c r="J1079">
        <v>1.2605000287294388E-2</v>
      </c>
      <c r="K1079">
        <v>61.903213500976562</v>
      </c>
      <c r="L1079">
        <v>-6.4743399620056152E-2</v>
      </c>
      <c r="M1079">
        <v>-1.9045339897274971E-2</v>
      </c>
      <c r="N1079">
        <v>1.2605000287294388E-2</v>
      </c>
      <c r="O1079">
        <v>4.4255338609218597E-2</v>
      </c>
      <c r="P1079">
        <v>8.9953400194644928E-2</v>
      </c>
      <c r="Q1079">
        <v>0.10978372395038605</v>
      </c>
      <c r="R1079">
        <v>0.10820809751749039</v>
      </c>
      <c r="S1079">
        <v>1.5756250359117985E-3</v>
      </c>
      <c r="T1079">
        <v>-8.092924952507019E-3</v>
      </c>
      <c r="U1079">
        <v>-2.3806674871593714E-3</v>
      </c>
      <c r="V1079">
        <v>1.5756250359117985E-3</v>
      </c>
      <c r="W1079">
        <v>5.5319173261523247E-3</v>
      </c>
      <c r="X1079">
        <v>1.1244175024330616E-2</v>
      </c>
      <c r="Y1079">
        <v>210</v>
      </c>
      <c r="Z1079">
        <v>7.0765160024166107E-2</v>
      </c>
      <c r="AA1079">
        <v>1</v>
      </c>
    </row>
    <row r="1080" spans="1:27" x14ac:dyDescent="0.25">
      <c r="A1080" t="s">
        <v>60</v>
      </c>
      <c r="B1080" t="s">
        <v>22</v>
      </c>
      <c r="C1080" t="s">
        <v>87</v>
      </c>
      <c r="D1080">
        <v>23</v>
      </c>
      <c r="E1080">
        <v>8</v>
      </c>
      <c r="F1080">
        <v>8</v>
      </c>
      <c r="G1080">
        <v>204</v>
      </c>
      <c r="H1080">
        <v>0.85023665428161621</v>
      </c>
      <c r="I1080">
        <v>0.83502481319010258</v>
      </c>
      <c r="J1080">
        <v>1.5211849473416805E-2</v>
      </c>
      <c r="K1080">
        <v>61.192661285400391</v>
      </c>
      <c r="L1080">
        <v>-6.2143880873918533E-2</v>
      </c>
      <c r="M1080">
        <v>-1.6441488638520241E-2</v>
      </c>
      <c r="N1080">
        <v>1.5211849473416805E-2</v>
      </c>
      <c r="O1080">
        <v>4.6865187585353851E-2</v>
      </c>
      <c r="P1080">
        <v>9.2567577958106995E-2</v>
      </c>
      <c r="Q1080">
        <v>0.10627958178520203</v>
      </c>
      <c r="R1080">
        <v>0.1043781042098999</v>
      </c>
      <c r="S1080">
        <v>1.9014811841771007E-3</v>
      </c>
      <c r="T1080">
        <v>-7.7679851092398167E-3</v>
      </c>
      <c r="U1080">
        <v>-2.0551860798150301E-3</v>
      </c>
      <c r="V1080">
        <v>1.9014811841771007E-3</v>
      </c>
      <c r="W1080">
        <v>5.8581484481692314E-3</v>
      </c>
      <c r="X1080">
        <v>1.1570947244763374E-2</v>
      </c>
      <c r="Y1080">
        <v>210</v>
      </c>
      <c r="Z1080">
        <v>7.0765160024166107E-2</v>
      </c>
      <c r="AA1080">
        <v>1</v>
      </c>
    </row>
    <row r="1081" spans="1:27" x14ac:dyDescent="0.25">
      <c r="A1081" t="s">
        <v>60</v>
      </c>
      <c r="B1081" t="s">
        <v>22</v>
      </c>
      <c r="C1081" t="s">
        <v>87</v>
      </c>
      <c r="D1081">
        <v>24</v>
      </c>
      <c r="E1081">
        <v>8</v>
      </c>
      <c r="F1081">
        <v>8</v>
      </c>
      <c r="G1081">
        <v>204</v>
      </c>
      <c r="H1081">
        <v>0.8281559944152832</v>
      </c>
      <c r="I1081">
        <v>0.81874488200992346</v>
      </c>
      <c r="J1081">
        <v>9.411100298166275E-3</v>
      </c>
      <c r="K1081">
        <v>60.76666259765625</v>
      </c>
      <c r="L1081">
        <v>-6.7943356931209564E-2</v>
      </c>
      <c r="M1081">
        <v>-2.2241717204451561E-2</v>
      </c>
      <c r="N1081">
        <v>9.411100298166275E-3</v>
      </c>
      <c r="O1081">
        <v>4.1063915938138962E-2</v>
      </c>
      <c r="P1081">
        <v>8.6765557527542114E-2</v>
      </c>
      <c r="Q1081">
        <v>0.1035194993019104</v>
      </c>
      <c r="R1081">
        <v>0.1023431122303009</v>
      </c>
      <c r="S1081">
        <v>1.1763875372707844E-3</v>
      </c>
      <c r="T1081">
        <v>-8.4929196164011955E-3</v>
      </c>
      <c r="U1081">
        <v>-2.7802146505564451E-3</v>
      </c>
      <c r="V1081">
        <v>1.1763875372707844E-3</v>
      </c>
      <c r="W1081">
        <v>5.1329894922673702E-3</v>
      </c>
      <c r="X1081">
        <v>1.0845694690942764E-2</v>
      </c>
      <c r="Y1081">
        <v>210</v>
      </c>
      <c r="Z1081">
        <v>7.0765160024166107E-2</v>
      </c>
      <c r="AA1081">
        <v>1</v>
      </c>
    </row>
    <row r="1082" spans="1:27" x14ac:dyDescent="0.25">
      <c r="A1082" t="s">
        <v>60</v>
      </c>
      <c r="B1082" t="s">
        <v>22</v>
      </c>
      <c r="C1082" t="s">
        <v>88</v>
      </c>
      <c r="D1082">
        <v>1</v>
      </c>
      <c r="E1082">
        <v>8</v>
      </c>
      <c r="F1082">
        <v>8</v>
      </c>
      <c r="G1082">
        <v>201</v>
      </c>
      <c r="H1082">
        <v>0.81735283136367798</v>
      </c>
      <c r="I1082">
        <v>0.86291750334203243</v>
      </c>
      <c r="J1082">
        <v>-4.5564662665128708E-2</v>
      </c>
      <c r="K1082">
        <v>59.764663696289063</v>
      </c>
      <c r="L1082">
        <v>-0.1231754943728447</v>
      </c>
      <c r="M1082">
        <v>-7.7322386205196381E-2</v>
      </c>
      <c r="N1082">
        <v>-4.5564662665128708E-2</v>
      </c>
      <c r="O1082">
        <v>-1.3806940987706184E-2</v>
      </c>
      <c r="P1082">
        <v>3.2046165317296982E-2</v>
      </c>
      <c r="Q1082">
        <v>0.10216910392045975</v>
      </c>
      <c r="R1082">
        <v>0.10786468535661697</v>
      </c>
      <c r="S1082">
        <v>-5.6955828331410885E-3</v>
      </c>
      <c r="T1082">
        <v>-1.5396936796605587E-2</v>
      </c>
      <c r="U1082">
        <v>-9.6652982756495476E-3</v>
      </c>
      <c r="V1082">
        <v>-5.6955828331410885E-3</v>
      </c>
      <c r="W1082">
        <v>-1.725867623463273E-3</v>
      </c>
      <c r="X1082">
        <v>4.0057706646621227E-3</v>
      </c>
      <c r="Y1082">
        <v>210</v>
      </c>
      <c r="Z1082">
        <v>7.0765160024166107E-2</v>
      </c>
      <c r="AA1082">
        <v>1</v>
      </c>
    </row>
    <row r="1083" spans="1:27" x14ac:dyDescent="0.25">
      <c r="A1083" t="s">
        <v>60</v>
      </c>
      <c r="B1083" t="s">
        <v>22</v>
      </c>
      <c r="C1083" t="s">
        <v>88</v>
      </c>
      <c r="D1083">
        <v>2</v>
      </c>
      <c r="E1083">
        <v>8</v>
      </c>
      <c r="F1083">
        <v>8</v>
      </c>
      <c r="G1083">
        <v>201</v>
      </c>
      <c r="H1083">
        <v>0.79030048847198486</v>
      </c>
      <c r="I1083">
        <v>0.81141750514507294</v>
      </c>
      <c r="J1083">
        <v>-2.1117039024829865E-2</v>
      </c>
      <c r="K1083">
        <v>59.774238586425781</v>
      </c>
      <c r="L1083">
        <v>-9.8709985613822937E-2</v>
      </c>
      <c r="M1083">
        <v>-5.2867446094751358E-2</v>
      </c>
      <c r="N1083">
        <v>-2.1117039024829865E-2</v>
      </c>
      <c r="O1083">
        <v>1.0633367113769054E-2</v>
      </c>
      <c r="P1083">
        <v>5.6475911289453506E-2</v>
      </c>
      <c r="Q1083">
        <v>9.8787561058998108E-2</v>
      </c>
      <c r="R1083">
        <v>0.10142719000577927</v>
      </c>
      <c r="S1083">
        <v>-2.6396298781037331E-3</v>
      </c>
      <c r="T1083">
        <v>-1.2338748201727867E-2</v>
      </c>
      <c r="U1083">
        <v>-6.6084307618439198E-3</v>
      </c>
      <c r="V1083">
        <v>-2.6396298781037331E-3</v>
      </c>
      <c r="W1083">
        <v>1.3291708892211318E-3</v>
      </c>
      <c r="X1083">
        <v>7.0594889111816883E-3</v>
      </c>
      <c r="Y1083">
        <v>210</v>
      </c>
      <c r="Z1083">
        <v>7.0765160024166107E-2</v>
      </c>
      <c r="AA1083">
        <v>1</v>
      </c>
    </row>
    <row r="1084" spans="1:27" x14ac:dyDescent="0.25">
      <c r="A1084" t="s">
        <v>60</v>
      </c>
      <c r="B1084" t="s">
        <v>22</v>
      </c>
      <c r="C1084" t="s">
        <v>88</v>
      </c>
      <c r="D1084">
        <v>3</v>
      </c>
      <c r="E1084">
        <v>8</v>
      </c>
      <c r="F1084">
        <v>8</v>
      </c>
      <c r="G1084">
        <v>201</v>
      </c>
      <c r="H1084">
        <v>0.77487218379974365</v>
      </c>
      <c r="I1084">
        <v>0.80597751215100288</v>
      </c>
      <c r="J1084">
        <v>-3.1105300411581993E-2</v>
      </c>
      <c r="K1084">
        <v>58.336799621582031</v>
      </c>
      <c r="L1084">
        <v>-0.1086568608880043</v>
      </c>
      <c r="M1084">
        <v>-6.283877044916153E-2</v>
      </c>
      <c r="N1084">
        <v>-3.1105300411581993E-2</v>
      </c>
      <c r="O1084">
        <v>6.2816834542900324E-4</v>
      </c>
      <c r="P1084">
        <v>4.6446256339550018E-2</v>
      </c>
      <c r="Q1084">
        <v>9.6859022974967957E-2</v>
      </c>
      <c r="R1084">
        <v>0.10074719041585922</v>
      </c>
      <c r="S1084">
        <v>-3.8881625514477491E-3</v>
      </c>
      <c r="T1084">
        <v>-1.3582107611000538E-2</v>
      </c>
      <c r="U1084">
        <v>-7.8548463061451912E-3</v>
      </c>
      <c r="V1084">
        <v>-3.8881625514477491E-3</v>
      </c>
      <c r="W1084">
        <v>7.8521043178625405E-5</v>
      </c>
      <c r="X1084">
        <v>5.8057820424437523E-3</v>
      </c>
      <c r="Y1084">
        <v>210</v>
      </c>
      <c r="Z1084">
        <v>7.0765160024166107E-2</v>
      </c>
      <c r="AA1084">
        <v>1</v>
      </c>
    </row>
    <row r="1085" spans="1:27" x14ac:dyDescent="0.25">
      <c r="A1085" t="s">
        <v>60</v>
      </c>
      <c r="B1085" t="s">
        <v>22</v>
      </c>
      <c r="C1085" t="s">
        <v>88</v>
      </c>
      <c r="D1085">
        <v>4</v>
      </c>
      <c r="E1085">
        <v>8</v>
      </c>
      <c r="F1085">
        <v>8</v>
      </c>
      <c r="G1085">
        <v>201</v>
      </c>
      <c r="H1085">
        <v>0.80098879337310791</v>
      </c>
      <c r="I1085">
        <v>0.80068500619381666</v>
      </c>
      <c r="J1085">
        <v>3.0379064264707267E-4</v>
      </c>
      <c r="K1085">
        <v>57.644161224365234</v>
      </c>
      <c r="L1085">
        <v>-7.7237389981746674E-2</v>
      </c>
      <c r="M1085">
        <v>-3.1425431370735168E-2</v>
      </c>
      <c r="N1085">
        <v>3.0379064264707267E-4</v>
      </c>
      <c r="O1085">
        <v>3.2033011317253113E-2</v>
      </c>
      <c r="P1085">
        <v>7.7844969928264618E-2</v>
      </c>
      <c r="Q1085">
        <v>0.10012359917163849</v>
      </c>
      <c r="R1085">
        <v>0.10008562356233597</v>
      </c>
      <c r="S1085">
        <v>3.7973830330884084E-5</v>
      </c>
      <c r="T1085">
        <v>-9.6546737477183342E-3</v>
      </c>
      <c r="U1085">
        <v>-3.9281789213418961E-3</v>
      </c>
      <c r="V1085">
        <v>3.7973830330884084E-5</v>
      </c>
      <c r="W1085">
        <v>4.0041264146566391E-3</v>
      </c>
      <c r="X1085">
        <v>9.7306212410330772E-3</v>
      </c>
      <c r="Y1085">
        <v>210</v>
      </c>
      <c r="Z1085">
        <v>7.0765160024166107E-2</v>
      </c>
      <c r="AA1085">
        <v>1</v>
      </c>
    </row>
    <row r="1086" spans="1:27" x14ac:dyDescent="0.25">
      <c r="A1086" t="s">
        <v>60</v>
      </c>
      <c r="B1086" t="s">
        <v>22</v>
      </c>
      <c r="C1086" t="s">
        <v>88</v>
      </c>
      <c r="D1086">
        <v>5</v>
      </c>
      <c r="E1086">
        <v>8</v>
      </c>
      <c r="F1086">
        <v>8</v>
      </c>
      <c r="G1086">
        <v>201</v>
      </c>
      <c r="H1086">
        <v>0.84864985942840576</v>
      </c>
      <c r="I1086">
        <v>0.83926999662071466</v>
      </c>
      <c r="J1086">
        <v>9.3798870220780373E-3</v>
      </c>
      <c r="K1086">
        <v>57.597446441650391</v>
      </c>
      <c r="L1086">
        <v>-6.8164259195327759E-2</v>
      </c>
      <c r="M1086">
        <v>-2.2350547835230827E-2</v>
      </c>
      <c r="N1086">
        <v>9.3798870220780373E-3</v>
      </c>
      <c r="O1086">
        <v>4.1110321879386902E-2</v>
      </c>
      <c r="P1086">
        <v>8.6924031376838684E-2</v>
      </c>
      <c r="Q1086">
        <v>0.10608123242855072</v>
      </c>
      <c r="R1086">
        <v>0.10490874946117401</v>
      </c>
      <c r="S1086">
        <v>1.1724858777597547E-3</v>
      </c>
      <c r="T1086">
        <v>-8.5205323994159698E-3</v>
      </c>
      <c r="U1086">
        <v>-2.7938184794038534E-3</v>
      </c>
      <c r="V1086">
        <v>1.1724858777597547E-3</v>
      </c>
      <c r="W1086">
        <v>5.1387902349233627E-3</v>
      </c>
      <c r="X1086">
        <v>1.0865503922104836E-2</v>
      </c>
      <c r="Y1086">
        <v>210</v>
      </c>
      <c r="Z1086">
        <v>7.0765160024166107E-2</v>
      </c>
      <c r="AA1086">
        <v>1</v>
      </c>
    </row>
    <row r="1087" spans="1:27" x14ac:dyDescent="0.25">
      <c r="A1087" t="s">
        <v>60</v>
      </c>
      <c r="B1087" t="s">
        <v>22</v>
      </c>
      <c r="C1087" t="s">
        <v>88</v>
      </c>
      <c r="D1087">
        <v>6</v>
      </c>
      <c r="E1087">
        <v>8</v>
      </c>
      <c r="F1087">
        <v>8</v>
      </c>
      <c r="G1087">
        <v>201</v>
      </c>
      <c r="H1087">
        <v>1.2510172128677368</v>
      </c>
      <c r="I1087">
        <v>1.2481646863743663</v>
      </c>
      <c r="J1087">
        <v>2.8525199741125107E-3</v>
      </c>
      <c r="K1087">
        <v>56.947444915771484</v>
      </c>
      <c r="L1087">
        <v>-7.468114048242569E-2</v>
      </c>
      <c r="M1087">
        <v>-2.88736242800951E-2</v>
      </c>
      <c r="N1087">
        <v>2.8525199741125107E-3</v>
      </c>
      <c r="O1087">
        <v>3.4578666090965271E-2</v>
      </c>
      <c r="P1087">
        <v>8.0386176705360413E-2</v>
      </c>
      <c r="Q1087">
        <v>0.1563771516084671</v>
      </c>
      <c r="R1087">
        <v>0.15602058172225952</v>
      </c>
      <c r="S1087">
        <v>3.5656499676406384E-4</v>
      </c>
      <c r="T1087">
        <v>-9.3351425603032112E-3</v>
      </c>
      <c r="U1087">
        <v>-3.6092030350118876E-3</v>
      </c>
      <c r="V1087">
        <v>3.5656499676406384E-4</v>
      </c>
      <c r="W1087">
        <v>4.3223332613706589E-3</v>
      </c>
      <c r="X1087">
        <v>1.0048272088170052E-2</v>
      </c>
      <c r="Y1087">
        <v>210</v>
      </c>
      <c r="Z1087">
        <v>7.0765160024166107E-2</v>
      </c>
      <c r="AA1087">
        <v>1</v>
      </c>
    </row>
    <row r="1088" spans="1:27" x14ac:dyDescent="0.25">
      <c r="A1088" t="s">
        <v>60</v>
      </c>
      <c r="B1088" t="s">
        <v>22</v>
      </c>
      <c r="C1088" t="s">
        <v>88</v>
      </c>
      <c r="D1088">
        <v>7</v>
      </c>
      <c r="E1088">
        <v>8</v>
      </c>
      <c r="F1088">
        <v>8</v>
      </c>
      <c r="G1088">
        <v>201</v>
      </c>
      <c r="H1088">
        <v>1.5382771492004395</v>
      </c>
      <c r="I1088">
        <v>1.5257495008409023</v>
      </c>
      <c r="J1088">
        <v>1.2527652084827423E-2</v>
      </c>
      <c r="K1088">
        <v>56.689971923828125</v>
      </c>
      <c r="L1088">
        <v>-6.497221440076828E-2</v>
      </c>
      <c r="M1088">
        <v>-1.9184663891792297E-2</v>
      </c>
      <c r="N1088">
        <v>1.2527652084827423E-2</v>
      </c>
      <c r="O1088">
        <v>4.4239968061447144E-2</v>
      </c>
      <c r="P1088">
        <v>9.0027518570423126E-2</v>
      </c>
      <c r="Q1088">
        <v>0.19228464365005493</v>
      </c>
      <c r="R1088">
        <v>0.19071868062019348</v>
      </c>
      <c r="S1088">
        <v>1.5659565106034279E-3</v>
      </c>
      <c r="T1088">
        <v>-8.121526800096035E-3</v>
      </c>
      <c r="U1088">
        <v>-2.3980829864740372E-3</v>
      </c>
      <c r="V1088">
        <v>1.5659565106034279E-3</v>
      </c>
      <c r="W1088">
        <v>5.5299960076808929E-3</v>
      </c>
      <c r="X1088">
        <v>1.1253439821302891E-2</v>
      </c>
      <c r="Y1088">
        <v>210</v>
      </c>
      <c r="Z1088">
        <v>7.0765160024166107E-2</v>
      </c>
      <c r="AA1088">
        <v>1</v>
      </c>
    </row>
    <row r="1089" spans="1:27" x14ac:dyDescent="0.25">
      <c r="A1089" t="s">
        <v>60</v>
      </c>
      <c r="B1089" t="s">
        <v>22</v>
      </c>
      <c r="C1089" t="s">
        <v>88</v>
      </c>
      <c r="D1089">
        <v>8</v>
      </c>
      <c r="E1089">
        <v>8</v>
      </c>
      <c r="F1089">
        <v>8</v>
      </c>
      <c r="G1089">
        <v>201</v>
      </c>
      <c r="H1089">
        <v>1.8848128318786621</v>
      </c>
      <c r="I1089">
        <v>1.8095396012067795</v>
      </c>
      <c r="J1089">
        <v>7.5273208320140839E-2</v>
      </c>
      <c r="K1089">
        <v>56.728786468505859</v>
      </c>
      <c r="L1089">
        <v>-2.3170914500951767E-3</v>
      </c>
      <c r="M1089">
        <v>4.3523885309696198E-2</v>
      </c>
      <c r="N1089">
        <v>7.5273208320140839E-2</v>
      </c>
      <c r="O1089">
        <v>0.10702253133058548</v>
      </c>
      <c r="P1089">
        <v>0.15286350250244141</v>
      </c>
      <c r="Q1089">
        <v>0.23560160398483276</v>
      </c>
      <c r="R1089">
        <v>0.22619244456291199</v>
      </c>
      <c r="S1089">
        <v>9.4091510400176048E-3</v>
      </c>
      <c r="T1089">
        <v>-2.8963643126189709E-4</v>
      </c>
      <c r="U1089">
        <v>5.4404856637120247E-3</v>
      </c>
      <c r="V1089">
        <v>9.4091510400176048E-3</v>
      </c>
      <c r="W1089">
        <v>1.3377816416323185E-2</v>
      </c>
      <c r="X1089">
        <v>1.9107937812805176E-2</v>
      </c>
      <c r="Y1089">
        <v>210</v>
      </c>
      <c r="Z1089">
        <v>7.0765160024166107E-2</v>
      </c>
      <c r="AA1089">
        <v>1</v>
      </c>
    </row>
    <row r="1090" spans="1:27" x14ac:dyDescent="0.25">
      <c r="A1090" t="s">
        <v>60</v>
      </c>
      <c r="B1090" t="s">
        <v>22</v>
      </c>
      <c r="C1090" t="s">
        <v>88</v>
      </c>
      <c r="D1090">
        <v>9</v>
      </c>
      <c r="E1090">
        <v>8</v>
      </c>
      <c r="F1090">
        <v>8</v>
      </c>
      <c r="G1090">
        <v>201</v>
      </c>
      <c r="H1090">
        <v>2.2096230983734131</v>
      </c>
      <c r="I1090">
        <v>2.1160094887018204</v>
      </c>
      <c r="J1090">
        <v>9.3613617122173309E-2</v>
      </c>
      <c r="K1090">
        <v>58.637977600097656</v>
      </c>
      <c r="L1090">
        <v>1.5992838889360428E-2</v>
      </c>
      <c r="M1090">
        <v>6.1851825565099716E-2</v>
      </c>
      <c r="N1090">
        <v>9.3613617122173309E-2</v>
      </c>
      <c r="O1090">
        <v>0.1253754049539566</v>
      </c>
      <c r="P1090">
        <v>0.17123439908027649</v>
      </c>
      <c r="Q1090">
        <v>0.27620288729667664</v>
      </c>
      <c r="R1090">
        <v>0.2645011842250824</v>
      </c>
      <c r="S1090">
        <v>1.1701702140271664E-2</v>
      </c>
      <c r="T1090">
        <v>1.9991048611700535E-3</v>
      </c>
      <c r="U1090">
        <v>7.7314781956374645E-3</v>
      </c>
      <c r="V1090">
        <v>1.1701702140271664E-2</v>
      </c>
      <c r="W1090">
        <v>1.5671925619244576E-2</v>
      </c>
      <c r="X1090">
        <v>2.1404299885034561E-2</v>
      </c>
      <c r="Y1090">
        <v>210</v>
      </c>
      <c r="Z1090">
        <v>7.0765160024166107E-2</v>
      </c>
      <c r="AA1090">
        <v>1</v>
      </c>
    </row>
    <row r="1091" spans="1:27" x14ac:dyDescent="0.25">
      <c r="A1091" t="s">
        <v>60</v>
      </c>
      <c r="B1091" t="s">
        <v>22</v>
      </c>
      <c r="C1091" t="s">
        <v>88</v>
      </c>
      <c r="D1091">
        <v>10</v>
      </c>
      <c r="E1091">
        <v>8</v>
      </c>
      <c r="F1091">
        <v>8</v>
      </c>
      <c r="G1091">
        <v>201</v>
      </c>
      <c r="H1091">
        <v>2.37245774269104</v>
      </c>
      <c r="I1091">
        <v>2.2831269949674606</v>
      </c>
      <c r="J1091">
        <v>8.9330859482288361E-2</v>
      </c>
      <c r="K1091">
        <v>61.879909515380859</v>
      </c>
      <c r="L1091">
        <v>1.1541524901986122E-2</v>
      </c>
      <c r="M1091">
        <v>5.7500094175338745E-2</v>
      </c>
      <c r="N1091">
        <v>8.9330859482288361E-2</v>
      </c>
      <c r="O1091">
        <v>0.12116162478923798</v>
      </c>
      <c r="P1091">
        <v>0.16712018847465515</v>
      </c>
      <c r="Q1091">
        <v>0.29655721783638</v>
      </c>
      <c r="R1091">
        <v>0.28539088368415833</v>
      </c>
      <c r="S1091">
        <v>1.1166357435286045E-2</v>
      </c>
      <c r="T1091">
        <v>1.4426906127482653E-3</v>
      </c>
      <c r="U1091">
        <v>7.1875117719173431E-3</v>
      </c>
      <c r="V1091">
        <v>1.1166357435286045E-2</v>
      </c>
      <c r="W1091">
        <v>1.5145203098654747E-2</v>
      </c>
      <c r="X1091">
        <v>2.0890023559331894E-2</v>
      </c>
      <c r="Y1091">
        <v>210</v>
      </c>
      <c r="Z1091">
        <v>7.0765160024166107E-2</v>
      </c>
      <c r="AA1091">
        <v>1</v>
      </c>
    </row>
    <row r="1092" spans="1:27" x14ac:dyDescent="0.25">
      <c r="A1092" t="s">
        <v>60</v>
      </c>
      <c r="B1092" t="s">
        <v>22</v>
      </c>
      <c r="C1092" t="s">
        <v>88</v>
      </c>
      <c r="D1092">
        <v>11</v>
      </c>
      <c r="E1092">
        <v>8</v>
      </c>
      <c r="F1092">
        <v>8</v>
      </c>
      <c r="G1092">
        <v>201</v>
      </c>
      <c r="H1092">
        <v>2.5006446838378906</v>
      </c>
      <c r="I1092">
        <v>2.4776469618082047</v>
      </c>
      <c r="J1092">
        <v>2.2997800260782242E-2</v>
      </c>
      <c r="K1092">
        <v>64.204216003417969</v>
      </c>
      <c r="L1092">
        <v>-5.4896291345357895E-2</v>
      </c>
      <c r="M1092">
        <v>-8.8758310303092003E-3</v>
      </c>
      <c r="N1092">
        <v>2.2997800260782242E-2</v>
      </c>
      <c r="O1092">
        <v>5.4871432483196259E-2</v>
      </c>
      <c r="P1092">
        <v>0.10089189559221268</v>
      </c>
      <c r="Q1092">
        <v>0.31258058547973633</v>
      </c>
      <c r="R1092">
        <v>0.30970588326454163</v>
      </c>
      <c r="S1092">
        <v>2.8747250325977802E-3</v>
      </c>
      <c r="T1092">
        <v>-6.8620364181697369E-3</v>
      </c>
      <c r="U1092">
        <v>-1.10947887878865E-3</v>
      </c>
      <c r="V1092">
        <v>2.8747250325977802E-3</v>
      </c>
      <c r="W1092">
        <v>6.8589290603995323E-3</v>
      </c>
      <c r="X1092">
        <v>1.2611486949026585E-2</v>
      </c>
      <c r="Y1092">
        <v>210</v>
      </c>
      <c r="Z1092">
        <v>7.0765160024166107E-2</v>
      </c>
      <c r="AA1092">
        <v>1</v>
      </c>
    </row>
    <row r="1093" spans="1:27" x14ac:dyDescent="0.25">
      <c r="A1093" t="s">
        <v>60</v>
      </c>
      <c r="B1093" t="s">
        <v>22</v>
      </c>
      <c r="C1093" t="s">
        <v>88</v>
      </c>
      <c r="D1093">
        <v>12</v>
      </c>
      <c r="E1093">
        <v>8</v>
      </c>
      <c r="F1093">
        <v>8</v>
      </c>
      <c r="G1093">
        <v>201</v>
      </c>
      <c r="H1093">
        <v>2.5748896598815918</v>
      </c>
      <c r="I1093">
        <v>2.6151944100856781</v>
      </c>
      <c r="J1093">
        <v>-4.0304858237504959E-2</v>
      </c>
      <c r="K1093">
        <v>67.353477478027344</v>
      </c>
      <c r="L1093">
        <v>-0.1183357760310173</v>
      </c>
      <c r="M1093">
        <v>-7.2234474122524261E-2</v>
      </c>
      <c r="N1093">
        <v>-4.0304858237504959E-2</v>
      </c>
      <c r="O1093">
        <v>-8.3752395585179329E-3</v>
      </c>
      <c r="P1093">
        <v>3.7726055830717087E-2</v>
      </c>
      <c r="Q1093">
        <v>0.32186120748519897</v>
      </c>
      <c r="R1093">
        <v>0.32689929008483887</v>
      </c>
      <c r="S1093">
        <v>-5.0381072796881199E-3</v>
      </c>
      <c r="T1093">
        <v>-1.4791972003877163E-2</v>
      </c>
      <c r="U1093">
        <v>-9.0293092653155327E-3</v>
      </c>
      <c r="V1093">
        <v>-5.0381072796881199E-3</v>
      </c>
      <c r="W1093">
        <v>-1.0469049448147416E-3</v>
      </c>
      <c r="X1093">
        <v>4.7157569788396358E-3</v>
      </c>
      <c r="Y1093">
        <v>210</v>
      </c>
      <c r="Z1093">
        <v>7.0765160024166107E-2</v>
      </c>
      <c r="AA1093">
        <v>1</v>
      </c>
    </row>
    <row r="1094" spans="1:27" x14ac:dyDescent="0.25">
      <c r="A1094" t="s">
        <v>60</v>
      </c>
      <c r="B1094" t="s">
        <v>22</v>
      </c>
      <c r="C1094" t="s">
        <v>88</v>
      </c>
      <c r="D1094">
        <v>13</v>
      </c>
      <c r="E1094">
        <v>8</v>
      </c>
      <c r="F1094">
        <v>8</v>
      </c>
      <c r="G1094">
        <v>201</v>
      </c>
      <c r="H1094">
        <v>2.640045166015625</v>
      </c>
      <c r="I1094">
        <v>2.6640219390392303</v>
      </c>
      <c r="J1094">
        <v>-2.3976709693670273E-2</v>
      </c>
      <c r="K1094">
        <v>70.166763305664063</v>
      </c>
      <c r="L1094">
        <v>-0.10199236869812012</v>
      </c>
      <c r="M1094">
        <v>-5.5900085717439651E-2</v>
      </c>
      <c r="N1094">
        <v>-2.3976709693670273E-2</v>
      </c>
      <c r="O1094">
        <v>7.9466653987765312E-3</v>
      </c>
      <c r="P1094">
        <v>5.4038949310779572E-2</v>
      </c>
      <c r="Q1094">
        <v>0.33000564575195313</v>
      </c>
      <c r="R1094">
        <v>0.33300274610519409</v>
      </c>
      <c r="S1094">
        <v>-2.9970887117087841E-3</v>
      </c>
      <c r="T1094">
        <v>-1.2749046087265015E-2</v>
      </c>
      <c r="U1094">
        <v>-6.9875107146799564E-3</v>
      </c>
      <c r="V1094">
        <v>-2.9970887117087841E-3</v>
      </c>
      <c r="W1094">
        <v>9.933331748470664E-4</v>
      </c>
      <c r="X1094">
        <v>6.7548686638474464E-3</v>
      </c>
      <c r="Y1094">
        <v>210</v>
      </c>
      <c r="Z1094">
        <v>7.0765160024166107E-2</v>
      </c>
      <c r="AA1094">
        <v>1</v>
      </c>
    </row>
    <row r="1095" spans="1:27" x14ac:dyDescent="0.25">
      <c r="A1095" t="s">
        <v>60</v>
      </c>
      <c r="B1095" t="s">
        <v>22</v>
      </c>
      <c r="C1095" t="s">
        <v>88</v>
      </c>
      <c r="D1095">
        <v>14</v>
      </c>
      <c r="E1095">
        <v>8</v>
      </c>
      <c r="F1095">
        <v>8</v>
      </c>
      <c r="G1095">
        <v>201</v>
      </c>
      <c r="H1095">
        <v>2.6861362457275391</v>
      </c>
      <c r="I1095">
        <v>2.7207219004631042</v>
      </c>
      <c r="J1095">
        <v>-3.4585610032081604E-2</v>
      </c>
      <c r="K1095">
        <v>72.305168151855469</v>
      </c>
      <c r="L1095">
        <v>-0.1125091090798378</v>
      </c>
      <c r="M1095">
        <v>-6.6471278667449951E-2</v>
      </c>
      <c r="N1095">
        <v>-3.4585610032081604E-2</v>
      </c>
      <c r="O1095">
        <v>-2.699944656342268E-3</v>
      </c>
      <c r="P1095">
        <v>4.333789274096489E-2</v>
      </c>
      <c r="Q1095">
        <v>0.33576703071594238</v>
      </c>
      <c r="R1095">
        <v>0.34009024500846863</v>
      </c>
      <c r="S1095">
        <v>-4.3232012540102005E-3</v>
      </c>
      <c r="T1095">
        <v>-1.4063638634979725E-2</v>
      </c>
      <c r="U1095">
        <v>-8.3089098334312439E-3</v>
      </c>
      <c r="V1095">
        <v>-4.3232012540102005E-3</v>
      </c>
      <c r="W1095">
        <v>-3.374930820427835E-4</v>
      </c>
      <c r="X1095">
        <v>5.4172365926206112E-3</v>
      </c>
      <c r="Y1095">
        <v>210</v>
      </c>
      <c r="Z1095">
        <v>7.0765160024166107E-2</v>
      </c>
      <c r="AA1095">
        <v>1</v>
      </c>
    </row>
    <row r="1096" spans="1:27" x14ac:dyDescent="0.25">
      <c r="A1096" t="s">
        <v>60</v>
      </c>
      <c r="B1096" t="s">
        <v>22</v>
      </c>
      <c r="C1096" t="s">
        <v>88</v>
      </c>
      <c r="D1096">
        <v>15</v>
      </c>
      <c r="E1096">
        <v>8</v>
      </c>
      <c r="F1096">
        <v>8</v>
      </c>
      <c r="G1096">
        <v>201</v>
      </c>
      <c r="H1096">
        <v>2.6655817031860352</v>
      </c>
      <c r="I1096">
        <v>2.6716269999742508</v>
      </c>
      <c r="J1096">
        <v>-6.0453307814896107E-3</v>
      </c>
      <c r="K1096">
        <v>74.590446472167969</v>
      </c>
      <c r="L1096">
        <v>-8.3878993988037109E-2</v>
      </c>
      <c r="M1096">
        <v>-3.789423406124115E-2</v>
      </c>
      <c r="N1096">
        <v>-6.0453307814896107E-3</v>
      </c>
      <c r="O1096">
        <v>2.5803573429584503E-2</v>
      </c>
      <c r="P1096">
        <v>7.1788333356380463E-2</v>
      </c>
      <c r="Q1096">
        <v>0.33319771289825439</v>
      </c>
      <c r="R1096">
        <v>0.3339533805847168</v>
      </c>
      <c r="S1096">
        <v>-7.5566634768620133E-4</v>
      </c>
      <c r="T1096">
        <v>-1.0484874248504639E-2</v>
      </c>
      <c r="U1096">
        <v>-4.7367792576551437E-3</v>
      </c>
      <c r="V1096">
        <v>-7.5566634768620133E-4</v>
      </c>
      <c r="W1096">
        <v>3.2254466786980629E-3</v>
      </c>
      <c r="X1096">
        <v>8.9735416695475578E-3</v>
      </c>
      <c r="Y1096">
        <v>210</v>
      </c>
      <c r="Z1096">
        <v>7.0765160024166107E-2</v>
      </c>
      <c r="AA1096">
        <v>1</v>
      </c>
    </row>
    <row r="1097" spans="1:27" x14ac:dyDescent="0.25">
      <c r="A1097" t="s">
        <v>60</v>
      </c>
      <c r="B1097" t="s">
        <v>22</v>
      </c>
      <c r="C1097" t="s">
        <v>88</v>
      </c>
      <c r="D1097">
        <v>16</v>
      </c>
      <c r="E1097">
        <v>8</v>
      </c>
      <c r="F1097">
        <v>8</v>
      </c>
      <c r="G1097">
        <v>201</v>
      </c>
      <c r="H1097">
        <v>2.5390779972076416</v>
      </c>
      <c r="I1097">
        <v>2.4716819748282433</v>
      </c>
      <c r="J1097">
        <v>6.7396119236946106E-2</v>
      </c>
      <c r="K1097">
        <v>76.049774169921875</v>
      </c>
      <c r="L1097">
        <v>-1.0285462252795696E-2</v>
      </c>
      <c r="M1097">
        <v>3.5609446465969086E-2</v>
      </c>
      <c r="N1097">
        <v>6.7396119236946106E-2</v>
      </c>
      <c r="O1097">
        <v>9.9182792007923126E-2</v>
      </c>
      <c r="P1097">
        <v>0.14507770538330078</v>
      </c>
      <c r="Q1097">
        <v>0.3173847496509552</v>
      </c>
      <c r="R1097">
        <v>0.30896025896072388</v>
      </c>
      <c r="S1097">
        <v>8.4245149046182632E-3</v>
      </c>
      <c r="T1097">
        <v>-1.285682781599462E-3</v>
      </c>
      <c r="U1097">
        <v>4.4511808082461357E-3</v>
      </c>
      <c r="V1097">
        <v>8.4245149046182632E-3</v>
      </c>
      <c r="W1097">
        <v>1.2397849000990391E-2</v>
      </c>
      <c r="X1097">
        <v>1.8134713172912598E-2</v>
      </c>
      <c r="Y1097">
        <v>210</v>
      </c>
      <c r="Z1097">
        <v>7.0765160024166107E-2</v>
      </c>
      <c r="AA1097">
        <v>1</v>
      </c>
    </row>
    <row r="1098" spans="1:27" x14ac:dyDescent="0.25">
      <c r="A1098" t="s">
        <v>60</v>
      </c>
      <c r="B1098" t="s">
        <v>22</v>
      </c>
      <c r="C1098" t="s">
        <v>88</v>
      </c>
      <c r="D1098">
        <v>17</v>
      </c>
      <c r="E1098">
        <v>8</v>
      </c>
      <c r="F1098">
        <v>8</v>
      </c>
      <c r="G1098">
        <v>201</v>
      </c>
      <c r="H1098">
        <v>2.3000404834747314</v>
      </c>
      <c r="I1098">
        <v>2.280049666762352</v>
      </c>
      <c r="J1098">
        <v>1.9990721717476845E-2</v>
      </c>
      <c r="K1098">
        <v>76.708480834960938</v>
      </c>
      <c r="L1098">
        <v>-5.7589523494243622E-2</v>
      </c>
      <c r="M1098">
        <v>-1.1754485778510571E-2</v>
      </c>
      <c r="N1098">
        <v>1.9990721717476845E-2</v>
      </c>
      <c r="O1098">
        <v>5.1735930144786835E-2</v>
      </c>
      <c r="P1098">
        <v>9.757097065448761E-2</v>
      </c>
      <c r="Q1098">
        <v>0.28750506043434143</v>
      </c>
      <c r="R1098">
        <v>0.28500619530677795</v>
      </c>
      <c r="S1098">
        <v>2.4988402146846056E-3</v>
      </c>
      <c r="T1098">
        <v>-7.1986904367804527E-3</v>
      </c>
      <c r="U1098">
        <v>-1.4693107223138213E-3</v>
      </c>
      <c r="V1098">
        <v>2.4988402146846056E-3</v>
      </c>
      <c r="W1098">
        <v>6.4669912680983543E-3</v>
      </c>
      <c r="X1098">
        <v>1.2196371331810951E-2</v>
      </c>
      <c r="Y1098">
        <v>210</v>
      </c>
      <c r="Z1098">
        <v>7.0765160024166107E-2</v>
      </c>
      <c r="AA1098">
        <v>1</v>
      </c>
    </row>
    <row r="1099" spans="1:27" x14ac:dyDescent="0.25">
      <c r="A1099" t="s">
        <v>60</v>
      </c>
      <c r="B1099" t="s">
        <v>22</v>
      </c>
      <c r="C1099" t="s">
        <v>88</v>
      </c>
      <c r="D1099">
        <v>18</v>
      </c>
      <c r="E1099">
        <v>8</v>
      </c>
      <c r="F1099">
        <v>8</v>
      </c>
      <c r="G1099">
        <v>201</v>
      </c>
      <c r="H1099">
        <v>2.0953855514526367</v>
      </c>
      <c r="I1099">
        <v>2.1067546233534813</v>
      </c>
      <c r="J1099">
        <v>-1.1369171552360058E-2</v>
      </c>
      <c r="K1099">
        <v>76.077140808105469</v>
      </c>
      <c r="L1099">
        <v>-8.8984444737434387E-2</v>
      </c>
      <c r="M1099">
        <v>-4.3128713965415955E-2</v>
      </c>
      <c r="N1099">
        <v>-1.1369171552360058E-2</v>
      </c>
      <c r="O1099">
        <v>2.039036899805069E-2</v>
      </c>
      <c r="P1099">
        <v>6.6246099770069122E-2</v>
      </c>
      <c r="Q1099">
        <v>0.26192319393157959</v>
      </c>
      <c r="R1099">
        <v>0.26334431767463684</v>
      </c>
      <c r="S1099">
        <v>-1.4211464440450072E-3</v>
      </c>
      <c r="T1099">
        <v>-1.1123055592179298E-2</v>
      </c>
      <c r="U1099">
        <v>-5.3910892456769943E-3</v>
      </c>
      <c r="V1099">
        <v>-1.4211464440450072E-3</v>
      </c>
      <c r="W1099">
        <v>2.5487961247563362E-3</v>
      </c>
      <c r="X1099">
        <v>8.2807624712586403E-3</v>
      </c>
      <c r="Y1099">
        <v>210</v>
      </c>
      <c r="Z1099">
        <v>7.0765160024166107E-2</v>
      </c>
      <c r="AA1099">
        <v>1</v>
      </c>
    </row>
    <row r="1100" spans="1:27" x14ac:dyDescent="0.25">
      <c r="A1100" t="s">
        <v>60</v>
      </c>
      <c r="B1100" t="s">
        <v>22</v>
      </c>
      <c r="C1100" t="s">
        <v>88</v>
      </c>
      <c r="D1100">
        <v>19</v>
      </c>
      <c r="E1100">
        <v>8</v>
      </c>
      <c r="F1100">
        <v>8</v>
      </c>
      <c r="G1100">
        <v>201</v>
      </c>
      <c r="H1100">
        <v>1.3274933099746704</v>
      </c>
      <c r="I1100">
        <v>1.319022286683321</v>
      </c>
      <c r="J1100">
        <v>8.4710400551557541E-3</v>
      </c>
      <c r="K1100">
        <v>74.626121520996094</v>
      </c>
      <c r="L1100">
        <v>-6.9136194884777069E-2</v>
      </c>
      <c r="M1100">
        <v>-2.3285210132598877E-2</v>
      </c>
      <c r="N1100">
        <v>8.4710400551557541E-3</v>
      </c>
      <c r="O1100">
        <v>4.0227290242910385E-2</v>
      </c>
      <c r="P1100">
        <v>8.6078271269798279E-2</v>
      </c>
      <c r="Q1100">
        <v>0.1659366637468338</v>
      </c>
      <c r="R1100">
        <v>0.16487778723239899</v>
      </c>
      <c r="S1100">
        <v>1.0588800068944693E-3</v>
      </c>
      <c r="T1100">
        <v>-8.6420243605971336E-3</v>
      </c>
      <c r="U1100">
        <v>-2.9106512665748596E-3</v>
      </c>
      <c r="V1100">
        <v>1.0588800068944693E-3</v>
      </c>
      <c r="W1100">
        <v>5.0284112803637981E-3</v>
      </c>
      <c r="X1100">
        <v>1.0759783908724785E-2</v>
      </c>
      <c r="Y1100">
        <v>210</v>
      </c>
      <c r="Z1100">
        <v>7.0765160024166107E-2</v>
      </c>
      <c r="AA1100">
        <v>1</v>
      </c>
    </row>
    <row r="1101" spans="1:27" x14ac:dyDescent="0.25">
      <c r="A1101" t="s">
        <v>60</v>
      </c>
      <c r="B1101" t="s">
        <v>22</v>
      </c>
      <c r="C1101" t="s">
        <v>88</v>
      </c>
      <c r="D1101">
        <v>20</v>
      </c>
      <c r="E1101">
        <v>8</v>
      </c>
      <c r="F1101">
        <v>8</v>
      </c>
      <c r="G1101">
        <v>201</v>
      </c>
      <c r="H1101">
        <v>1.0394233465194702</v>
      </c>
      <c r="I1101">
        <v>1.0223122909665108</v>
      </c>
      <c r="J1101">
        <v>1.7111001536250114E-2</v>
      </c>
      <c r="K1101">
        <v>70.675743103027344</v>
      </c>
      <c r="L1101">
        <v>-6.0528919100761414E-2</v>
      </c>
      <c r="M1101">
        <v>-1.4658625237643719E-2</v>
      </c>
      <c r="N1101">
        <v>1.7111001536250114E-2</v>
      </c>
      <c r="O1101">
        <v>4.8880629241466522E-2</v>
      </c>
      <c r="P1101">
        <v>9.4750925898551941E-2</v>
      </c>
      <c r="Q1101">
        <v>0.12992791831493378</v>
      </c>
      <c r="R1101">
        <v>0.12778903543949127</v>
      </c>
      <c r="S1101">
        <v>2.1388751920312643E-3</v>
      </c>
      <c r="T1101">
        <v>-7.5661148875951767E-3</v>
      </c>
      <c r="U1101">
        <v>-1.8323281547054648E-3</v>
      </c>
      <c r="V1101">
        <v>2.1388751920312643E-3</v>
      </c>
      <c r="W1101">
        <v>6.1100786551833153E-3</v>
      </c>
      <c r="X1101">
        <v>1.1843865737318993E-2</v>
      </c>
      <c r="Y1101">
        <v>210</v>
      </c>
      <c r="Z1101">
        <v>7.0765160024166107E-2</v>
      </c>
      <c r="AA1101">
        <v>1</v>
      </c>
    </row>
    <row r="1102" spans="1:27" x14ac:dyDescent="0.25">
      <c r="A1102" t="s">
        <v>60</v>
      </c>
      <c r="B1102" t="s">
        <v>22</v>
      </c>
      <c r="C1102" t="s">
        <v>88</v>
      </c>
      <c r="D1102">
        <v>21</v>
      </c>
      <c r="E1102">
        <v>8</v>
      </c>
      <c r="F1102">
        <v>8</v>
      </c>
      <c r="G1102">
        <v>201</v>
      </c>
      <c r="H1102">
        <v>1.001549243927002</v>
      </c>
      <c r="I1102">
        <v>0.95131228305399418</v>
      </c>
      <c r="J1102">
        <v>5.0236951559782028E-2</v>
      </c>
      <c r="K1102">
        <v>68.292083740234375</v>
      </c>
      <c r="L1102">
        <v>-2.7367847040295601E-2</v>
      </c>
      <c r="M1102">
        <v>1.8481696024537086E-2</v>
      </c>
      <c r="N1102">
        <v>5.0236951559782028E-2</v>
      </c>
      <c r="O1102">
        <v>8.1992208957672119E-2</v>
      </c>
      <c r="P1102">
        <v>0.1278417557477951</v>
      </c>
      <c r="Q1102">
        <v>0.12519365549087524</v>
      </c>
      <c r="R1102">
        <v>0.11891403794288635</v>
      </c>
      <c r="S1102">
        <v>6.2796189449727535E-3</v>
      </c>
      <c r="T1102">
        <v>-3.4209808800369501E-3</v>
      </c>
      <c r="U1102">
        <v>2.3102120030671358E-3</v>
      </c>
      <c r="V1102">
        <v>6.2796189449727535E-3</v>
      </c>
      <c r="W1102">
        <v>1.0249026119709015E-2</v>
      </c>
      <c r="X1102">
        <v>1.5980219468474388E-2</v>
      </c>
      <c r="Y1102">
        <v>210</v>
      </c>
      <c r="Z1102">
        <v>7.0765160024166107E-2</v>
      </c>
      <c r="AA1102">
        <v>1</v>
      </c>
    </row>
    <row r="1103" spans="1:27" x14ac:dyDescent="0.25">
      <c r="A1103" t="s">
        <v>60</v>
      </c>
      <c r="B1103" t="s">
        <v>22</v>
      </c>
      <c r="C1103" t="s">
        <v>88</v>
      </c>
      <c r="D1103">
        <v>22</v>
      </c>
      <c r="E1103">
        <v>8</v>
      </c>
      <c r="F1103">
        <v>8</v>
      </c>
      <c r="G1103">
        <v>201</v>
      </c>
      <c r="H1103">
        <v>0.93200075626373291</v>
      </c>
      <c r="I1103">
        <v>0.90810740180313587</v>
      </c>
      <c r="J1103">
        <v>2.389335073530674E-2</v>
      </c>
      <c r="K1103">
        <v>66.343132019042969</v>
      </c>
      <c r="L1103">
        <v>-5.3697798401117325E-2</v>
      </c>
      <c r="M1103">
        <v>-7.8563187271356583E-3</v>
      </c>
      <c r="N1103">
        <v>2.389335073530674E-2</v>
      </c>
      <c r="O1103">
        <v>5.5643022060394287E-2</v>
      </c>
      <c r="P1103">
        <v>0.1014844998717308</v>
      </c>
      <c r="Q1103">
        <v>0.11650009453296661</v>
      </c>
      <c r="R1103">
        <v>0.11351342499256134</v>
      </c>
      <c r="S1103">
        <v>2.9866688419133425E-3</v>
      </c>
      <c r="T1103">
        <v>-6.7122248001396656E-3</v>
      </c>
      <c r="U1103">
        <v>-9.8203984089195728E-4</v>
      </c>
      <c r="V1103">
        <v>2.9866688419133425E-3</v>
      </c>
      <c r="W1103">
        <v>6.9553777575492859E-3</v>
      </c>
      <c r="X1103">
        <v>1.2685562483966351E-2</v>
      </c>
      <c r="Y1103">
        <v>210</v>
      </c>
      <c r="Z1103">
        <v>7.0765160024166107E-2</v>
      </c>
      <c r="AA1103">
        <v>1</v>
      </c>
    </row>
    <row r="1104" spans="1:27" x14ac:dyDescent="0.25">
      <c r="A1104" t="s">
        <v>60</v>
      </c>
      <c r="B1104" t="s">
        <v>22</v>
      </c>
      <c r="C1104" t="s">
        <v>88</v>
      </c>
      <c r="D1104">
        <v>23</v>
      </c>
      <c r="E1104">
        <v>8</v>
      </c>
      <c r="F1104">
        <v>8</v>
      </c>
      <c r="G1104">
        <v>201</v>
      </c>
      <c r="H1104">
        <v>0.89611458778381348</v>
      </c>
      <c r="I1104">
        <v>0.85951999016106129</v>
      </c>
      <c r="J1104">
        <v>3.6594569683074951E-2</v>
      </c>
      <c r="K1104">
        <v>65.120231628417969</v>
      </c>
      <c r="L1104">
        <v>-4.096270352602005E-2</v>
      </c>
      <c r="M1104">
        <v>4.8587624914944172E-3</v>
      </c>
      <c r="N1104">
        <v>3.6594569683074951E-2</v>
      </c>
      <c r="O1104">
        <v>6.8330377340316772E-2</v>
      </c>
      <c r="P1104">
        <v>0.11415184289216995</v>
      </c>
      <c r="Q1104">
        <v>0.11201432347297668</v>
      </c>
      <c r="R1104">
        <v>0.10744000226259232</v>
      </c>
      <c r="S1104">
        <v>4.5743212103843689E-3</v>
      </c>
      <c r="T1104">
        <v>-5.1203379407525063E-3</v>
      </c>
      <c r="U1104">
        <v>6.0734531143680215E-4</v>
      </c>
      <c r="V1104">
        <v>4.5743212103843689E-3</v>
      </c>
      <c r="W1104">
        <v>8.5412971675395966E-3</v>
      </c>
      <c r="X1104">
        <v>1.4268980361521244E-2</v>
      </c>
      <c r="Y1104">
        <v>210</v>
      </c>
      <c r="Z1104">
        <v>7.0765160024166107E-2</v>
      </c>
      <c r="AA1104">
        <v>1</v>
      </c>
    </row>
    <row r="1105" spans="1:27" x14ac:dyDescent="0.25">
      <c r="A1105" t="s">
        <v>60</v>
      </c>
      <c r="B1105" t="s">
        <v>22</v>
      </c>
      <c r="C1105" t="s">
        <v>88</v>
      </c>
      <c r="D1105">
        <v>24</v>
      </c>
      <c r="E1105">
        <v>8</v>
      </c>
      <c r="F1105">
        <v>8</v>
      </c>
      <c r="G1105">
        <v>201</v>
      </c>
      <c r="H1105">
        <v>0.86736840009689331</v>
      </c>
      <c r="I1105">
        <v>0.83418500702828169</v>
      </c>
      <c r="J1105">
        <v>3.3183369785547256E-2</v>
      </c>
      <c r="K1105">
        <v>63.788398742675781</v>
      </c>
      <c r="L1105">
        <v>-4.4422805309295654E-2</v>
      </c>
      <c r="M1105">
        <v>1.4275525463744998E-3</v>
      </c>
      <c r="N1105">
        <v>3.3183369785547256E-2</v>
      </c>
      <c r="O1105">
        <v>6.4939185976982117E-2</v>
      </c>
      <c r="P1105">
        <v>0.11078954488039017</v>
      </c>
      <c r="Q1105">
        <v>0.10842105001211166</v>
      </c>
      <c r="R1105">
        <v>0.10427312552928925</v>
      </c>
      <c r="S1105">
        <v>4.1479212231934071E-3</v>
      </c>
      <c r="T1105">
        <v>-5.5528506636619568E-3</v>
      </c>
      <c r="U1105">
        <v>1.7844406829681247E-4</v>
      </c>
      <c r="V1105">
        <v>4.1479212231934071E-3</v>
      </c>
      <c r="W1105">
        <v>8.1173982471227646E-3</v>
      </c>
      <c r="X1105">
        <v>1.3848693110048771E-2</v>
      </c>
      <c r="Y1105">
        <v>210</v>
      </c>
      <c r="Z1105">
        <v>7.0765160024166107E-2</v>
      </c>
      <c r="AA1105">
        <v>1</v>
      </c>
    </row>
    <row r="1106" spans="1:27" x14ac:dyDescent="0.25">
      <c r="A1106" t="s">
        <v>60</v>
      </c>
      <c r="B1106" t="s">
        <v>22</v>
      </c>
      <c r="C1106" t="s">
        <v>89</v>
      </c>
      <c r="D1106">
        <v>1</v>
      </c>
      <c r="E1106">
        <v>2</v>
      </c>
      <c r="F1106">
        <v>2</v>
      </c>
      <c r="G1106">
        <v>201</v>
      </c>
      <c r="H1106">
        <v>0.42586234211921692</v>
      </c>
      <c r="I1106">
        <v>0.40632801502943039</v>
      </c>
      <c r="J1106">
        <v>1.9534330815076828E-2</v>
      </c>
      <c r="K1106">
        <v>62</v>
      </c>
      <c r="L1106">
        <v>-3.495437279343605E-2</v>
      </c>
      <c r="M1106">
        <v>-2.7620056644082069E-3</v>
      </c>
      <c r="N1106">
        <v>1.9534330815076828E-2</v>
      </c>
      <c r="O1106">
        <v>4.1830666363239288E-2</v>
      </c>
      <c r="P1106">
        <v>7.4023038148880005E-2</v>
      </c>
      <c r="Q1106">
        <v>0.21293117105960846</v>
      </c>
      <c r="R1106">
        <v>0.20316401124000549</v>
      </c>
      <c r="S1106">
        <v>9.767165407538414E-3</v>
      </c>
      <c r="T1106">
        <v>-1.7477186396718025E-2</v>
      </c>
      <c r="U1106">
        <v>-1.3810028322041035E-3</v>
      </c>
      <c r="V1106">
        <v>9.767165407538414E-3</v>
      </c>
      <c r="W1106">
        <v>2.0915333181619644E-2</v>
      </c>
      <c r="X1106">
        <v>3.7011519074440002E-2</v>
      </c>
      <c r="Y1106">
        <v>210</v>
      </c>
      <c r="Z1106">
        <v>7.0765160024166107E-2</v>
      </c>
      <c r="AA1106">
        <v>1</v>
      </c>
    </row>
    <row r="1107" spans="1:27" x14ac:dyDescent="0.25">
      <c r="A1107" t="s">
        <v>60</v>
      </c>
      <c r="B1107" t="s">
        <v>22</v>
      </c>
      <c r="C1107" t="s">
        <v>89</v>
      </c>
      <c r="D1107">
        <v>2</v>
      </c>
      <c r="E1107">
        <v>2</v>
      </c>
      <c r="F1107">
        <v>2</v>
      </c>
      <c r="G1107">
        <v>201</v>
      </c>
      <c r="H1107">
        <v>0.39914369583129883</v>
      </c>
      <c r="I1107">
        <v>0.39481598883867264</v>
      </c>
      <c r="J1107">
        <v>4.3277004733681679E-3</v>
      </c>
      <c r="K1107">
        <v>61.000003814697266</v>
      </c>
      <c r="L1107">
        <v>-4.9956407397985458E-2</v>
      </c>
      <c r="M1107">
        <v>-1.7884917557239532E-2</v>
      </c>
      <c r="N1107">
        <v>4.3277004733681679E-3</v>
      </c>
      <c r="O1107">
        <v>2.6540318503975868E-2</v>
      </c>
      <c r="P1107">
        <v>5.8611810207366943E-2</v>
      </c>
      <c r="Q1107">
        <v>0.19957184791564941</v>
      </c>
      <c r="R1107">
        <v>0.19740799069404602</v>
      </c>
      <c r="S1107">
        <v>2.1638502366840839E-3</v>
      </c>
      <c r="T1107">
        <v>-2.4978203698992729E-2</v>
      </c>
      <c r="U1107">
        <v>-8.9424587786197662E-3</v>
      </c>
      <c r="V1107">
        <v>2.1638502366840839E-3</v>
      </c>
      <c r="W1107">
        <v>1.3270159251987934E-2</v>
      </c>
      <c r="X1107">
        <v>2.9305905103683472E-2</v>
      </c>
      <c r="Y1107">
        <v>210</v>
      </c>
      <c r="Z1107">
        <v>7.0765160024166107E-2</v>
      </c>
      <c r="AA1107">
        <v>1</v>
      </c>
    </row>
    <row r="1108" spans="1:27" x14ac:dyDescent="0.25">
      <c r="A1108" t="s">
        <v>60</v>
      </c>
      <c r="B1108" t="s">
        <v>22</v>
      </c>
      <c r="C1108" t="s">
        <v>89</v>
      </c>
      <c r="D1108">
        <v>3</v>
      </c>
      <c r="E1108">
        <v>2</v>
      </c>
      <c r="F1108">
        <v>2</v>
      </c>
      <c r="G1108">
        <v>201</v>
      </c>
      <c r="H1108">
        <v>0.3978106677532196</v>
      </c>
      <c r="I1108">
        <v>0.38816000521183014</v>
      </c>
      <c r="J1108">
        <v>9.6506699919700623E-3</v>
      </c>
      <c r="K1108">
        <v>60.500003814697266</v>
      </c>
      <c r="L1108">
        <v>-4.4386908411979675E-2</v>
      </c>
      <c r="M1108">
        <v>-1.2461068108677864E-2</v>
      </c>
      <c r="N1108">
        <v>9.6506699919700623E-3</v>
      </c>
      <c r="O1108">
        <v>3.1762409955263138E-2</v>
      </c>
      <c r="P1108">
        <v>6.36882483959198E-2</v>
      </c>
      <c r="Q1108">
        <v>0.1989053338766098</v>
      </c>
      <c r="R1108">
        <v>0.19407999515533447</v>
      </c>
      <c r="S1108">
        <v>4.8253349959850311E-3</v>
      </c>
      <c r="T1108">
        <v>-2.2193454205989838E-2</v>
      </c>
      <c r="U1108">
        <v>-6.230534054338932E-3</v>
      </c>
      <c r="V1108">
        <v>4.8253349959850311E-3</v>
      </c>
      <c r="W1108">
        <v>1.5881204977631569E-2</v>
      </c>
      <c r="X1108">
        <v>3.18441241979599E-2</v>
      </c>
      <c r="Y1108">
        <v>210</v>
      </c>
      <c r="Z1108">
        <v>7.0765160024166107E-2</v>
      </c>
      <c r="AA1108">
        <v>1</v>
      </c>
    </row>
    <row r="1109" spans="1:27" x14ac:dyDescent="0.25">
      <c r="A1109" t="s">
        <v>60</v>
      </c>
      <c r="B1109" t="s">
        <v>22</v>
      </c>
      <c r="C1109" t="s">
        <v>89</v>
      </c>
      <c r="D1109">
        <v>4</v>
      </c>
      <c r="E1109">
        <v>2</v>
      </c>
      <c r="F1109">
        <v>2</v>
      </c>
      <c r="G1109">
        <v>201</v>
      </c>
      <c r="H1109">
        <v>0.39780279994010925</v>
      </c>
      <c r="I1109">
        <v>0.40624798834323883</v>
      </c>
      <c r="J1109">
        <v>-8.445199579000473E-3</v>
      </c>
      <c r="K1109">
        <v>59.999996185302734</v>
      </c>
      <c r="L1109">
        <v>-6.2343396246433258E-2</v>
      </c>
      <c r="M1109">
        <v>-3.0499903485178947E-2</v>
      </c>
      <c r="N1109">
        <v>-8.445199579000473E-3</v>
      </c>
      <c r="O1109">
        <v>1.3609505258500576E-2</v>
      </c>
      <c r="P1109">
        <v>4.5452997088432312E-2</v>
      </c>
      <c r="Q1109">
        <v>0.19890139997005463</v>
      </c>
      <c r="R1109">
        <v>0.20312398672103882</v>
      </c>
      <c r="S1109">
        <v>-4.2225997895002365E-3</v>
      </c>
      <c r="T1109">
        <v>-3.1171698123216629E-2</v>
      </c>
      <c r="U1109">
        <v>-1.5249951742589474E-2</v>
      </c>
      <c r="V1109">
        <v>-4.2225997895002365E-3</v>
      </c>
      <c r="W1109">
        <v>6.804752629250288E-3</v>
      </c>
      <c r="X1109">
        <v>2.2726498544216156E-2</v>
      </c>
      <c r="Y1109">
        <v>210</v>
      </c>
      <c r="Z1109">
        <v>7.0765160024166107E-2</v>
      </c>
      <c r="AA1109">
        <v>1</v>
      </c>
    </row>
    <row r="1110" spans="1:27" x14ac:dyDescent="0.25">
      <c r="A1110" t="s">
        <v>60</v>
      </c>
      <c r="B1110" t="s">
        <v>22</v>
      </c>
      <c r="C1110" t="s">
        <v>89</v>
      </c>
      <c r="D1110">
        <v>5</v>
      </c>
      <c r="E1110">
        <v>2</v>
      </c>
      <c r="F1110">
        <v>2</v>
      </c>
      <c r="G1110">
        <v>201</v>
      </c>
      <c r="H1110">
        <v>0.40089589357376099</v>
      </c>
      <c r="I1110">
        <v>0.40036001056432724</v>
      </c>
      <c r="J1110">
        <v>5.3588999435305595E-4</v>
      </c>
      <c r="K1110">
        <v>59.5</v>
      </c>
      <c r="L1110">
        <v>-5.3268216550350189E-2</v>
      </c>
      <c r="M1110">
        <v>-2.1480314433574677E-2</v>
      </c>
      <c r="N1110">
        <v>5.3588999435305595E-4</v>
      </c>
      <c r="O1110">
        <v>2.2552093490958214E-2</v>
      </c>
      <c r="P1110">
        <v>5.4339997470378876E-2</v>
      </c>
      <c r="Q1110">
        <v>0.20044794678688049</v>
      </c>
      <c r="R1110">
        <v>0.20018000900745392</v>
      </c>
      <c r="S1110">
        <v>2.6794499717652798E-4</v>
      </c>
      <c r="T1110">
        <v>-2.6634108275175095E-2</v>
      </c>
      <c r="U1110">
        <v>-1.0740157216787338E-2</v>
      </c>
      <c r="V1110">
        <v>2.6794499717652798E-4</v>
      </c>
      <c r="W1110">
        <v>1.1276046745479107E-2</v>
      </c>
      <c r="X1110">
        <v>2.7169998735189438E-2</v>
      </c>
      <c r="Y1110">
        <v>210</v>
      </c>
      <c r="Z1110">
        <v>7.0765160024166107E-2</v>
      </c>
      <c r="AA1110">
        <v>1</v>
      </c>
    </row>
    <row r="1111" spans="1:27" x14ac:dyDescent="0.25">
      <c r="A1111" t="s">
        <v>60</v>
      </c>
      <c r="B1111" t="s">
        <v>22</v>
      </c>
      <c r="C1111" t="s">
        <v>89</v>
      </c>
      <c r="D1111">
        <v>6</v>
      </c>
      <c r="E1111">
        <v>2</v>
      </c>
      <c r="F1111">
        <v>2</v>
      </c>
      <c r="G1111">
        <v>201</v>
      </c>
      <c r="H1111">
        <v>0.44508832693099976</v>
      </c>
      <c r="I1111">
        <v>0.45022399723529816</v>
      </c>
      <c r="J1111">
        <v>-5.1356800831854343E-3</v>
      </c>
      <c r="K1111">
        <v>59</v>
      </c>
      <c r="L1111">
        <v>-5.8947421610355377E-2</v>
      </c>
      <c r="M1111">
        <v>-2.7155008167028427E-2</v>
      </c>
      <c r="N1111">
        <v>-5.1356800831854343E-3</v>
      </c>
      <c r="O1111">
        <v>1.6883647069334984E-2</v>
      </c>
      <c r="P1111">
        <v>4.8676058650016785E-2</v>
      </c>
      <c r="Q1111">
        <v>0.22254416346549988</v>
      </c>
      <c r="R1111">
        <v>0.22511199116706848</v>
      </c>
      <c r="S1111">
        <v>-2.5678400415927172E-3</v>
      </c>
      <c r="T1111">
        <v>-2.9473710805177689E-2</v>
      </c>
      <c r="U1111">
        <v>-1.3577504083514214E-2</v>
      </c>
      <c r="V1111">
        <v>-2.5678400415927172E-3</v>
      </c>
      <c r="W1111">
        <v>8.4418235346674919E-3</v>
      </c>
      <c r="X1111">
        <v>2.4338029325008392E-2</v>
      </c>
      <c r="Y1111">
        <v>210</v>
      </c>
      <c r="Z1111">
        <v>7.0765160024166107E-2</v>
      </c>
      <c r="AA1111">
        <v>1</v>
      </c>
    </row>
    <row r="1112" spans="1:27" x14ac:dyDescent="0.25">
      <c r="A1112" t="s">
        <v>60</v>
      </c>
      <c r="B1112" t="s">
        <v>22</v>
      </c>
      <c r="C1112" t="s">
        <v>89</v>
      </c>
      <c r="D1112">
        <v>7</v>
      </c>
      <c r="E1112">
        <v>2</v>
      </c>
      <c r="F1112">
        <v>2</v>
      </c>
      <c r="G1112">
        <v>201</v>
      </c>
      <c r="H1112">
        <v>0.71295374631881714</v>
      </c>
      <c r="I1112">
        <v>0.71833572536706924</v>
      </c>
      <c r="J1112">
        <v>-5.3819697350263596E-3</v>
      </c>
      <c r="K1112">
        <v>58.5</v>
      </c>
      <c r="L1112">
        <v>-5.9229101985692978E-2</v>
      </c>
      <c r="M1112">
        <v>-2.7415778487920761E-2</v>
      </c>
      <c r="N1112">
        <v>-5.3819697350263596E-3</v>
      </c>
      <c r="O1112">
        <v>1.6651839017868042E-2</v>
      </c>
      <c r="P1112">
        <v>4.8465162515640259E-2</v>
      </c>
      <c r="Q1112">
        <v>0.35647687315940857</v>
      </c>
      <c r="R1112">
        <v>0.35916787385940552</v>
      </c>
      <c r="S1112">
        <v>-2.6909848675131798E-3</v>
      </c>
      <c r="T1112">
        <v>-2.9614550992846489E-2</v>
      </c>
      <c r="U1112">
        <v>-1.3707889243960381E-2</v>
      </c>
      <c r="V1112">
        <v>-2.6909848675131798E-3</v>
      </c>
      <c r="W1112">
        <v>8.325919508934021E-3</v>
      </c>
      <c r="X1112">
        <v>2.4232581257820129E-2</v>
      </c>
      <c r="Y1112">
        <v>210</v>
      </c>
      <c r="Z1112">
        <v>7.0765160024166107E-2</v>
      </c>
      <c r="AA1112">
        <v>1</v>
      </c>
    </row>
    <row r="1113" spans="1:27" x14ac:dyDescent="0.25">
      <c r="A1113" t="s">
        <v>60</v>
      </c>
      <c r="B1113" t="s">
        <v>22</v>
      </c>
      <c r="C1113" t="s">
        <v>89</v>
      </c>
      <c r="D1113">
        <v>8</v>
      </c>
      <c r="E1113">
        <v>2</v>
      </c>
      <c r="F1113">
        <v>2</v>
      </c>
      <c r="G1113">
        <v>201</v>
      </c>
      <c r="H1113">
        <v>1.0828351974487305</v>
      </c>
      <c r="I1113">
        <v>0.96558369696140289</v>
      </c>
      <c r="J1113">
        <v>0.11725150048732758</v>
      </c>
      <c r="K1113">
        <v>59</v>
      </c>
      <c r="L1113">
        <v>6.3432283699512482E-2</v>
      </c>
      <c r="M1113">
        <v>9.5229111611843109E-2</v>
      </c>
      <c r="N1113">
        <v>0.11725150048732758</v>
      </c>
      <c r="O1113">
        <v>0.13927388191223145</v>
      </c>
      <c r="P1113">
        <v>0.17107070982456207</v>
      </c>
      <c r="Q1113">
        <v>0.54141759872436523</v>
      </c>
      <c r="R1113">
        <v>0.48279184103012085</v>
      </c>
      <c r="S1113">
        <v>5.8625750243663788E-2</v>
      </c>
      <c r="T1113">
        <v>3.1716141849756241E-2</v>
      </c>
      <c r="U1113">
        <v>4.7614555805921555E-2</v>
      </c>
      <c r="V1113">
        <v>5.8625750243663788E-2</v>
      </c>
      <c r="W1113">
        <v>6.9636940956115723E-2</v>
      </c>
      <c r="X1113">
        <v>8.5535354912281036E-2</v>
      </c>
      <c r="Y1113">
        <v>210</v>
      </c>
      <c r="Z1113">
        <v>7.0765160024166107E-2</v>
      </c>
      <c r="AA1113">
        <v>1</v>
      </c>
    </row>
    <row r="1114" spans="1:27" x14ac:dyDescent="0.25">
      <c r="A1114" t="s">
        <v>60</v>
      </c>
      <c r="B1114" t="s">
        <v>22</v>
      </c>
      <c r="C1114" t="s">
        <v>89</v>
      </c>
      <c r="D1114">
        <v>9</v>
      </c>
      <c r="E1114">
        <v>2</v>
      </c>
      <c r="F1114">
        <v>2</v>
      </c>
      <c r="G1114">
        <v>201</v>
      </c>
      <c r="H1114">
        <v>1.1713283061981201</v>
      </c>
      <c r="I1114">
        <v>1.3296399563550949</v>
      </c>
      <c r="J1114">
        <v>-0.15831166505813599</v>
      </c>
      <c r="K1114">
        <v>62.5</v>
      </c>
      <c r="L1114">
        <v>-0.21249917149543762</v>
      </c>
      <c r="M1114">
        <v>-0.18048475682735443</v>
      </c>
      <c r="N1114">
        <v>-0.15831166505813599</v>
      </c>
      <c r="O1114">
        <v>-0.13613857328891754</v>
      </c>
      <c r="P1114">
        <v>-0.10412415862083435</v>
      </c>
      <c r="Q1114">
        <v>0.58566415309906006</v>
      </c>
      <c r="R1114">
        <v>0.66481995582580566</v>
      </c>
      <c r="S1114">
        <v>-7.9155832529067993E-2</v>
      </c>
      <c r="T1114">
        <v>-0.10624958574771881</v>
      </c>
      <c r="U1114">
        <v>-9.0242378413677216E-2</v>
      </c>
      <c r="V1114">
        <v>-7.9155832529067993E-2</v>
      </c>
      <c r="W1114">
        <v>-6.8069286644458771E-2</v>
      </c>
      <c r="X1114">
        <v>-5.2062079310417175E-2</v>
      </c>
      <c r="Y1114">
        <v>210</v>
      </c>
      <c r="Z1114">
        <v>7.0765160024166107E-2</v>
      </c>
      <c r="AA1114">
        <v>1</v>
      </c>
    </row>
    <row r="1115" spans="1:27" x14ac:dyDescent="0.25">
      <c r="A1115" t="s">
        <v>60</v>
      </c>
      <c r="B1115" t="s">
        <v>22</v>
      </c>
      <c r="C1115" t="s">
        <v>89</v>
      </c>
      <c r="D1115">
        <v>10</v>
      </c>
      <c r="E1115">
        <v>2</v>
      </c>
      <c r="F1115">
        <v>2</v>
      </c>
      <c r="G1115">
        <v>201</v>
      </c>
      <c r="H1115">
        <v>1.4020335674285889</v>
      </c>
      <c r="I1115">
        <v>1.3915430009365082</v>
      </c>
      <c r="J1115">
        <v>1.0490589775145054E-2</v>
      </c>
      <c r="K1115">
        <v>65</v>
      </c>
      <c r="L1115">
        <v>-4.4067546725273132E-2</v>
      </c>
      <c r="M1115">
        <v>-1.1834156699478626E-2</v>
      </c>
      <c r="N1115">
        <v>1.0490589775145054E-2</v>
      </c>
      <c r="O1115">
        <v>3.2815337181091309E-2</v>
      </c>
      <c r="P1115">
        <v>6.5048724412918091E-2</v>
      </c>
      <c r="Q1115">
        <v>0.70101678371429443</v>
      </c>
      <c r="R1115">
        <v>0.69577151536941528</v>
      </c>
      <c r="S1115">
        <v>5.2452948875725269E-3</v>
      </c>
      <c r="T1115">
        <v>-2.2033773362636566E-2</v>
      </c>
      <c r="U1115">
        <v>-5.9170783497393131E-3</v>
      </c>
      <c r="V1115">
        <v>5.2452948875725269E-3</v>
      </c>
      <c r="W1115">
        <v>1.6407668590545654E-2</v>
      </c>
      <c r="X1115">
        <v>3.2524362206459045E-2</v>
      </c>
      <c r="Y1115">
        <v>210</v>
      </c>
      <c r="Z1115">
        <v>7.0765160024166107E-2</v>
      </c>
      <c r="AA1115">
        <v>1</v>
      </c>
    </row>
    <row r="1116" spans="1:27" x14ac:dyDescent="0.25">
      <c r="A1116" t="s">
        <v>60</v>
      </c>
      <c r="B1116" t="s">
        <v>22</v>
      </c>
      <c r="C1116" t="s">
        <v>89</v>
      </c>
      <c r="D1116">
        <v>11</v>
      </c>
      <c r="E1116">
        <v>2</v>
      </c>
      <c r="F1116">
        <v>2</v>
      </c>
      <c r="G1116">
        <v>201</v>
      </c>
      <c r="H1116">
        <v>1.4005751609802246</v>
      </c>
      <c r="I1116">
        <v>1.4150719940662384</v>
      </c>
      <c r="J1116">
        <v>-1.4496838673949242E-2</v>
      </c>
      <c r="K1116">
        <v>66</v>
      </c>
      <c r="L1116">
        <v>-6.8966396152973175E-2</v>
      </c>
      <c r="M1116">
        <v>-3.6785341799259186E-2</v>
      </c>
      <c r="N1116">
        <v>-1.4496838673949242E-2</v>
      </c>
      <c r="O1116">
        <v>7.7916639856994152E-3</v>
      </c>
      <c r="P1116">
        <v>3.997272253036499E-2</v>
      </c>
      <c r="Q1116">
        <v>0.7002875804901123</v>
      </c>
      <c r="R1116">
        <v>0.70753598213195801</v>
      </c>
      <c r="S1116">
        <v>-7.2484193369746208E-3</v>
      </c>
      <c r="T1116">
        <v>-3.4483198076486588E-2</v>
      </c>
      <c r="U1116">
        <v>-1.8392670899629593E-2</v>
      </c>
      <c r="V1116">
        <v>-7.2484193369746208E-3</v>
      </c>
      <c r="W1116">
        <v>3.8958319928497076E-3</v>
      </c>
      <c r="X1116">
        <v>1.9986361265182495E-2</v>
      </c>
      <c r="Y1116">
        <v>210</v>
      </c>
      <c r="Z1116">
        <v>7.0765160024166107E-2</v>
      </c>
      <c r="AA1116">
        <v>1</v>
      </c>
    </row>
    <row r="1117" spans="1:27" x14ac:dyDescent="0.25">
      <c r="A1117" t="s">
        <v>60</v>
      </c>
      <c r="B1117" t="s">
        <v>22</v>
      </c>
      <c r="C1117" t="s">
        <v>89</v>
      </c>
      <c r="D1117">
        <v>12</v>
      </c>
      <c r="E1117">
        <v>2</v>
      </c>
      <c r="F1117">
        <v>2</v>
      </c>
      <c r="G1117">
        <v>201</v>
      </c>
      <c r="H1117">
        <v>1.4417183399200439</v>
      </c>
      <c r="I1117">
        <v>1.4208160489797592</v>
      </c>
      <c r="J1117">
        <v>2.0902238786220551E-2</v>
      </c>
      <c r="K1117">
        <v>66.5</v>
      </c>
      <c r="L1117">
        <v>-3.3552993088960648E-2</v>
      </c>
      <c r="M1117">
        <v>-1.3804014306515455E-3</v>
      </c>
      <c r="N1117">
        <v>2.0902238786220551E-2</v>
      </c>
      <c r="O1117">
        <v>4.3184880167245865E-2</v>
      </c>
      <c r="P1117">
        <v>7.5357474386692047E-2</v>
      </c>
      <c r="Q1117">
        <v>0.72085916996002197</v>
      </c>
      <c r="R1117">
        <v>0.71040803194046021</v>
      </c>
      <c r="S1117">
        <v>1.0451119393110275E-2</v>
      </c>
      <c r="T1117">
        <v>-1.6776496544480324E-2</v>
      </c>
      <c r="U1117">
        <v>-6.9020071532577276E-4</v>
      </c>
      <c r="V1117">
        <v>1.0451119393110275E-2</v>
      </c>
      <c r="W1117">
        <v>2.1592440083622932E-2</v>
      </c>
      <c r="X1117">
        <v>3.7678737193346024E-2</v>
      </c>
      <c r="Y1117">
        <v>210</v>
      </c>
      <c r="Z1117">
        <v>7.0765160024166107E-2</v>
      </c>
      <c r="AA1117">
        <v>1</v>
      </c>
    </row>
    <row r="1118" spans="1:27" x14ac:dyDescent="0.25">
      <c r="A1118" t="s">
        <v>60</v>
      </c>
      <c r="B1118" t="s">
        <v>22</v>
      </c>
      <c r="C1118" t="s">
        <v>89</v>
      </c>
      <c r="D1118">
        <v>13</v>
      </c>
      <c r="E1118">
        <v>2</v>
      </c>
      <c r="F1118">
        <v>2</v>
      </c>
      <c r="G1118">
        <v>201</v>
      </c>
      <c r="H1118">
        <v>1.4851080179214478</v>
      </c>
      <c r="I1118">
        <v>1.3681119084358215</v>
      </c>
      <c r="J1118">
        <v>0.11699610203504562</v>
      </c>
      <c r="K1118">
        <v>70</v>
      </c>
      <c r="L1118">
        <v>6.3185587525367737E-2</v>
      </c>
      <c r="M1118">
        <v>9.4977274537086487E-2</v>
      </c>
      <c r="N1118">
        <v>0.11699610203504562</v>
      </c>
      <c r="O1118">
        <v>0.13901492953300476</v>
      </c>
      <c r="P1118">
        <v>0.17080661654472351</v>
      </c>
      <c r="Q1118">
        <v>0.74255400896072388</v>
      </c>
      <c r="R1118">
        <v>0.68405592441558838</v>
      </c>
      <c r="S1118">
        <v>5.8498051017522812E-2</v>
      </c>
      <c r="T1118">
        <v>3.1592793762683868E-2</v>
      </c>
      <c r="U1118">
        <v>4.7488637268543243E-2</v>
      </c>
      <c r="V1118">
        <v>5.8498051017522812E-2</v>
      </c>
      <c r="W1118">
        <v>6.950746476650238E-2</v>
      </c>
      <c r="X1118">
        <v>8.5403308272361755E-2</v>
      </c>
      <c r="Y1118">
        <v>210</v>
      </c>
      <c r="Z1118">
        <v>7.0765160024166107E-2</v>
      </c>
      <c r="AA1118">
        <v>1</v>
      </c>
    </row>
    <row r="1119" spans="1:27" x14ac:dyDescent="0.25">
      <c r="A1119" t="s">
        <v>60</v>
      </c>
      <c r="B1119" t="s">
        <v>22</v>
      </c>
      <c r="C1119" t="s">
        <v>89</v>
      </c>
      <c r="D1119">
        <v>14</v>
      </c>
      <c r="E1119">
        <v>2</v>
      </c>
      <c r="F1119">
        <v>2</v>
      </c>
      <c r="G1119">
        <v>201</v>
      </c>
      <c r="H1119">
        <v>1.516619086265564</v>
      </c>
      <c r="I1119">
        <v>1.3158319294452667</v>
      </c>
      <c r="J1119">
        <v>0.20078718662261963</v>
      </c>
      <c r="K1119">
        <v>74.5</v>
      </c>
      <c r="L1119">
        <v>0.14677514135837555</v>
      </c>
      <c r="M1119">
        <v>0.17868590354919434</v>
      </c>
      <c r="N1119">
        <v>0.20078718662261963</v>
      </c>
      <c r="O1119">
        <v>0.22288846969604492</v>
      </c>
      <c r="P1119">
        <v>0.25479921698570251</v>
      </c>
      <c r="Q1119">
        <v>0.75830954313278198</v>
      </c>
      <c r="R1119">
        <v>0.65791594982147217</v>
      </c>
      <c r="S1119">
        <v>0.10039359331130981</v>
      </c>
      <c r="T1119">
        <v>7.3387570679187775E-2</v>
      </c>
      <c r="U1119">
        <v>8.9342951774597168E-2</v>
      </c>
      <c r="V1119">
        <v>0.10039359331130981</v>
      </c>
      <c r="W1119">
        <v>0.11144423484802246</v>
      </c>
      <c r="X1119">
        <v>0.12739960849285126</v>
      </c>
      <c r="Y1119">
        <v>210</v>
      </c>
      <c r="Z1119">
        <v>7.0765160024166107E-2</v>
      </c>
      <c r="AA1119">
        <v>1</v>
      </c>
    </row>
    <row r="1120" spans="1:27" x14ac:dyDescent="0.25">
      <c r="A1120" t="s">
        <v>60</v>
      </c>
      <c r="B1120" t="s">
        <v>22</v>
      </c>
      <c r="C1120" t="s">
        <v>89</v>
      </c>
      <c r="D1120">
        <v>15</v>
      </c>
      <c r="E1120">
        <v>2</v>
      </c>
      <c r="F1120">
        <v>2</v>
      </c>
      <c r="G1120">
        <v>201</v>
      </c>
      <c r="H1120">
        <v>1.4784823656082153</v>
      </c>
      <c r="I1120">
        <v>1.2106393873691559</v>
      </c>
      <c r="J1120">
        <v>0.26784294843673706</v>
      </c>
      <c r="K1120">
        <v>74.5</v>
      </c>
      <c r="L1120">
        <v>0.21385325491428375</v>
      </c>
      <c r="M1120">
        <v>0.2457507997751236</v>
      </c>
      <c r="N1120">
        <v>0.26784294843673706</v>
      </c>
      <c r="O1120">
        <v>0.28993508219718933</v>
      </c>
      <c r="P1120">
        <v>0.32183262705802917</v>
      </c>
      <c r="Q1120">
        <v>0.73924118280410767</v>
      </c>
      <c r="R1120">
        <v>0.60531967878341675</v>
      </c>
      <c r="S1120">
        <v>0.13392147421836853</v>
      </c>
      <c r="T1120">
        <v>0.10692662745714188</v>
      </c>
      <c r="U1120">
        <v>0.1228753998875618</v>
      </c>
      <c r="V1120">
        <v>0.13392147421836853</v>
      </c>
      <c r="W1120">
        <v>0.14496754109859467</v>
      </c>
      <c r="X1120">
        <v>0.16091631352901459</v>
      </c>
      <c r="Y1120">
        <v>210</v>
      </c>
      <c r="Z1120">
        <v>7.0765160024166107E-2</v>
      </c>
      <c r="AA1120">
        <v>1</v>
      </c>
    </row>
    <row r="1121" spans="1:27" x14ac:dyDescent="0.25">
      <c r="A1121" t="s">
        <v>60</v>
      </c>
      <c r="B1121" t="s">
        <v>22</v>
      </c>
      <c r="C1121" t="s">
        <v>89</v>
      </c>
      <c r="D1121">
        <v>16</v>
      </c>
      <c r="E1121">
        <v>2</v>
      </c>
      <c r="F1121">
        <v>2</v>
      </c>
      <c r="G1121">
        <v>201</v>
      </c>
      <c r="H1121">
        <v>1.5236581563949585</v>
      </c>
      <c r="I1121">
        <v>1.2039513885974884</v>
      </c>
      <c r="J1121">
        <v>0.31970676779747009</v>
      </c>
      <c r="K1121">
        <v>80</v>
      </c>
      <c r="L1121">
        <v>0.26524654030799866</v>
      </c>
      <c r="M1121">
        <v>0.29742208123207092</v>
      </c>
      <c r="N1121">
        <v>0.31970676779747009</v>
      </c>
      <c r="O1121">
        <v>0.34199145436286926</v>
      </c>
      <c r="P1121">
        <v>0.37416699528694153</v>
      </c>
      <c r="Q1121">
        <v>0.76182907819747925</v>
      </c>
      <c r="R1121">
        <v>0.60197567939758301</v>
      </c>
      <c r="S1121">
        <v>0.15985338389873505</v>
      </c>
      <c r="T1121">
        <v>0.13262327015399933</v>
      </c>
      <c r="U1121">
        <v>0.14871104061603546</v>
      </c>
      <c r="V1121">
        <v>0.15985338389873505</v>
      </c>
      <c r="W1121">
        <v>0.17099572718143463</v>
      </c>
      <c r="X1121">
        <v>0.18708349764347076</v>
      </c>
      <c r="Y1121">
        <v>210</v>
      </c>
      <c r="Z1121">
        <v>7.0765160024166107E-2</v>
      </c>
      <c r="AA1121">
        <v>1</v>
      </c>
    </row>
    <row r="1122" spans="1:27" x14ac:dyDescent="0.25">
      <c r="A1122" t="s">
        <v>60</v>
      </c>
      <c r="B1122" t="s">
        <v>22</v>
      </c>
      <c r="C1122" t="s">
        <v>89</v>
      </c>
      <c r="D1122">
        <v>17</v>
      </c>
      <c r="E1122">
        <v>2</v>
      </c>
      <c r="F1122">
        <v>2</v>
      </c>
      <c r="G1122">
        <v>201</v>
      </c>
      <c r="H1122">
        <v>1.5166449546813965</v>
      </c>
      <c r="I1122">
        <v>1.1472634375095367</v>
      </c>
      <c r="J1122">
        <v>0.36938151717185974</v>
      </c>
      <c r="K1122">
        <v>83</v>
      </c>
      <c r="L1122">
        <v>0.31329390406608582</v>
      </c>
      <c r="M1122">
        <v>0.34643092751502991</v>
      </c>
      <c r="N1122">
        <v>0.36938151717185974</v>
      </c>
      <c r="O1122">
        <v>0.39233210682868958</v>
      </c>
      <c r="P1122">
        <v>0.42546913027763367</v>
      </c>
      <c r="Q1122">
        <v>0.75832247734069824</v>
      </c>
      <c r="R1122">
        <v>0.57363170385360718</v>
      </c>
      <c r="S1122">
        <v>0.18469075858592987</v>
      </c>
      <c r="T1122">
        <v>0.15664695203304291</v>
      </c>
      <c r="U1122">
        <v>0.17321546375751495</v>
      </c>
      <c r="V1122">
        <v>0.18469075858592987</v>
      </c>
      <c r="W1122">
        <v>0.19616605341434479</v>
      </c>
      <c r="X1122">
        <v>0.21273456513881683</v>
      </c>
      <c r="Y1122">
        <v>210</v>
      </c>
      <c r="Z1122">
        <v>7.0765160024166107E-2</v>
      </c>
      <c r="AA1122">
        <v>1</v>
      </c>
    </row>
    <row r="1123" spans="1:27" x14ac:dyDescent="0.25">
      <c r="A1123" t="s">
        <v>60</v>
      </c>
      <c r="B1123" t="s">
        <v>22</v>
      </c>
      <c r="C1123" t="s">
        <v>89</v>
      </c>
      <c r="D1123">
        <v>18</v>
      </c>
      <c r="E1123">
        <v>2</v>
      </c>
      <c r="F1123">
        <v>2</v>
      </c>
      <c r="G1123">
        <v>201</v>
      </c>
      <c r="H1123">
        <v>1.0462758541107178</v>
      </c>
      <c r="I1123">
        <v>0.93569549918174744</v>
      </c>
      <c r="J1123">
        <v>0.11058035492897034</v>
      </c>
      <c r="K1123">
        <v>79.5</v>
      </c>
      <c r="L1123">
        <v>5.5546402931213379E-2</v>
      </c>
      <c r="M1123">
        <v>8.8060908019542694E-2</v>
      </c>
      <c r="N1123">
        <v>0.11058035492897034</v>
      </c>
      <c r="O1123">
        <v>0.13309979438781738</v>
      </c>
      <c r="P1123">
        <v>0.16561430692672729</v>
      </c>
      <c r="Q1123">
        <v>0.52313792705535889</v>
      </c>
      <c r="R1123">
        <v>0.46784776449203491</v>
      </c>
      <c r="S1123">
        <v>5.5290177464485168E-2</v>
      </c>
      <c r="T1123">
        <v>2.7773201465606689E-2</v>
      </c>
      <c r="U1123">
        <v>4.4030454009771347E-2</v>
      </c>
      <c r="V1123">
        <v>5.5290177464485168E-2</v>
      </c>
      <c r="W1123">
        <v>6.6549897193908691E-2</v>
      </c>
      <c r="X1123">
        <v>8.2807153463363647E-2</v>
      </c>
      <c r="Y1123">
        <v>210</v>
      </c>
      <c r="Z1123">
        <v>7.0765160024166107E-2</v>
      </c>
      <c r="AA1123">
        <v>1</v>
      </c>
    </row>
    <row r="1124" spans="1:27" x14ac:dyDescent="0.25">
      <c r="A1124" t="s">
        <v>60</v>
      </c>
      <c r="B1124" t="s">
        <v>22</v>
      </c>
      <c r="C1124" t="s">
        <v>89</v>
      </c>
      <c r="D1124">
        <v>19</v>
      </c>
      <c r="E1124">
        <v>2</v>
      </c>
      <c r="F1124">
        <v>2</v>
      </c>
      <c r="G1124">
        <v>201</v>
      </c>
      <c r="H1124">
        <v>0.66328012943267822</v>
      </c>
      <c r="I1124">
        <v>0.67064771056175232</v>
      </c>
      <c r="J1124">
        <v>-7.3675708845257759E-3</v>
      </c>
      <c r="K1124">
        <v>75</v>
      </c>
      <c r="L1124">
        <v>-6.2683112919330597E-2</v>
      </c>
      <c r="M1124">
        <v>-3.000224195420742E-2</v>
      </c>
      <c r="N1124">
        <v>-7.3675708845257759E-3</v>
      </c>
      <c r="O1124">
        <v>1.5267100185155869E-2</v>
      </c>
      <c r="P1124">
        <v>4.7947969287633896E-2</v>
      </c>
      <c r="Q1124">
        <v>0.33164006471633911</v>
      </c>
      <c r="R1124">
        <v>0.33532387018203735</v>
      </c>
      <c r="S1124">
        <v>-3.683785442262888E-3</v>
      </c>
      <c r="T1124">
        <v>-3.1341556459665298E-2</v>
      </c>
      <c r="U1124">
        <v>-1.500112097710371E-2</v>
      </c>
      <c r="V1124">
        <v>-3.683785442262888E-3</v>
      </c>
      <c r="W1124">
        <v>7.6335500925779343E-3</v>
      </c>
      <c r="X1124">
        <v>2.3973984643816948E-2</v>
      </c>
      <c r="Y1124">
        <v>210</v>
      </c>
      <c r="Z1124">
        <v>7.0765160024166107E-2</v>
      </c>
      <c r="AA1124">
        <v>1</v>
      </c>
    </row>
    <row r="1125" spans="1:27" x14ac:dyDescent="0.25">
      <c r="A1125" t="s">
        <v>60</v>
      </c>
      <c r="B1125" t="s">
        <v>22</v>
      </c>
      <c r="C1125" t="s">
        <v>89</v>
      </c>
      <c r="D1125">
        <v>20</v>
      </c>
      <c r="E1125">
        <v>2</v>
      </c>
      <c r="F1125">
        <v>2</v>
      </c>
      <c r="G1125">
        <v>201</v>
      </c>
      <c r="H1125">
        <v>0.60687220096588135</v>
      </c>
      <c r="I1125">
        <v>0.60495997965335846</v>
      </c>
      <c r="J1125">
        <v>1.9122101366519928E-3</v>
      </c>
      <c r="K1125">
        <v>72.5</v>
      </c>
      <c r="L1125">
        <v>-5.3705800324678421E-2</v>
      </c>
      <c r="M1125">
        <v>-2.0846229046583176E-2</v>
      </c>
      <c r="N1125">
        <v>1.9122101366519928E-3</v>
      </c>
      <c r="O1125">
        <v>2.4670649319887161E-2</v>
      </c>
      <c r="P1125">
        <v>5.7530220597982407E-2</v>
      </c>
      <c r="Q1125">
        <v>0.30343610048294067</v>
      </c>
      <c r="R1125">
        <v>0.30247998237609863</v>
      </c>
      <c r="S1125">
        <v>9.561050683259964E-4</v>
      </c>
      <c r="T1125">
        <v>-2.6852900162339211E-2</v>
      </c>
      <c r="U1125">
        <v>-1.0423114523291588E-2</v>
      </c>
      <c r="V1125">
        <v>9.561050683259964E-4</v>
      </c>
      <c r="W1125">
        <v>1.2335324659943581E-2</v>
      </c>
      <c r="X1125">
        <v>2.8765110298991203E-2</v>
      </c>
      <c r="Y1125">
        <v>210</v>
      </c>
      <c r="Z1125">
        <v>7.0765160024166107E-2</v>
      </c>
      <c r="AA1125">
        <v>1</v>
      </c>
    </row>
    <row r="1126" spans="1:27" x14ac:dyDescent="0.25">
      <c r="A1126" t="s">
        <v>60</v>
      </c>
      <c r="B1126" t="s">
        <v>22</v>
      </c>
      <c r="C1126" t="s">
        <v>89</v>
      </c>
      <c r="D1126">
        <v>21</v>
      </c>
      <c r="E1126">
        <v>2</v>
      </c>
      <c r="F1126">
        <v>2</v>
      </c>
      <c r="G1126">
        <v>201</v>
      </c>
      <c r="H1126">
        <v>0.58156293630599976</v>
      </c>
      <c r="I1126">
        <v>0.57262401282787323</v>
      </c>
      <c r="J1126">
        <v>8.9389411732554436E-3</v>
      </c>
      <c r="K1126">
        <v>69.5</v>
      </c>
      <c r="L1126">
        <v>-4.6472866088151932E-2</v>
      </c>
      <c r="M1126">
        <v>-1.3735121116042137E-2</v>
      </c>
      <c r="N1126">
        <v>8.9389411732554436E-3</v>
      </c>
      <c r="O1126">
        <v>3.1613003462553024E-2</v>
      </c>
      <c r="P1126">
        <v>6.435074657201767E-2</v>
      </c>
      <c r="Q1126">
        <v>0.29078146815299988</v>
      </c>
      <c r="R1126">
        <v>0.28631201386451721</v>
      </c>
      <c r="S1126">
        <v>4.4694705866277218E-3</v>
      </c>
      <c r="T1126">
        <v>-2.3236433044075966E-2</v>
      </c>
      <c r="U1126">
        <v>-6.8675605580210686E-3</v>
      </c>
      <c r="V1126">
        <v>4.4694705866277218E-3</v>
      </c>
      <c r="W1126">
        <v>1.5806501731276512E-2</v>
      </c>
      <c r="X1126">
        <v>3.2175373286008835E-2</v>
      </c>
      <c r="Y1126">
        <v>210</v>
      </c>
      <c r="Z1126">
        <v>7.0765160024166107E-2</v>
      </c>
      <c r="AA1126">
        <v>1</v>
      </c>
    </row>
    <row r="1127" spans="1:27" x14ac:dyDescent="0.25">
      <c r="A1127" t="s">
        <v>60</v>
      </c>
      <c r="B1127" t="s">
        <v>22</v>
      </c>
      <c r="C1127" t="s">
        <v>89</v>
      </c>
      <c r="D1127">
        <v>22</v>
      </c>
      <c r="E1127">
        <v>2</v>
      </c>
      <c r="F1127">
        <v>2</v>
      </c>
      <c r="G1127">
        <v>201</v>
      </c>
      <c r="H1127">
        <v>0.5370909571647644</v>
      </c>
      <c r="I1127">
        <v>0.53414399921894073</v>
      </c>
      <c r="J1127">
        <v>2.946930006146431E-3</v>
      </c>
      <c r="K1127">
        <v>67.5</v>
      </c>
      <c r="L1127">
        <v>-5.1251493394374847E-2</v>
      </c>
      <c r="M1127">
        <v>-1.9230624660849571E-2</v>
      </c>
      <c r="N1127">
        <v>2.946930006146431E-3</v>
      </c>
      <c r="O1127">
        <v>2.5124484673142433E-2</v>
      </c>
      <c r="P1127">
        <v>5.7145353406667709E-2</v>
      </c>
      <c r="Q1127">
        <v>0.2685454785823822</v>
      </c>
      <c r="R1127">
        <v>0.26707199215888977</v>
      </c>
      <c r="S1127">
        <v>1.4734650030732155E-3</v>
      </c>
      <c r="T1127">
        <v>-2.5625746697187424E-2</v>
      </c>
      <c r="U1127">
        <v>-9.6153123304247856E-3</v>
      </c>
      <c r="V1127">
        <v>1.4734650030732155E-3</v>
      </c>
      <c r="W1127">
        <v>1.2562242336571217E-2</v>
      </c>
      <c r="X1127">
        <v>2.8572676703333855E-2</v>
      </c>
      <c r="Y1127">
        <v>210</v>
      </c>
      <c r="Z1127">
        <v>7.0765160024166107E-2</v>
      </c>
      <c r="AA1127">
        <v>1</v>
      </c>
    </row>
    <row r="1128" spans="1:27" x14ac:dyDescent="0.25">
      <c r="A1128" t="s">
        <v>60</v>
      </c>
      <c r="B1128" t="s">
        <v>22</v>
      </c>
      <c r="C1128" t="s">
        <v>89</v>
      </c>
      <c r="D1128">
        <v>23</v>
      </c>
      <c r="E1128">
        <v>2</v>
      </c>
      <c r="F1128">
        <v>2</v>
      </c>
      <c r="G1128">
        <v>201</v>
      </c>
      <c r="H1128">
        <v>0.51316648721694946</v>
      </c>
      <c r="I1128">
        <v>0.52327200770378113</v>
      </c>
      <c r="J1128">
        <v>-1.0105511173605919E-2</v>
      </c>
      <c r="K1128">
        <v>66</v>
      </c>
      <c r="L1128">
        <v>-6.4431354403495789E-2</v>
      </c>
      <c r="M1128">
        <v>-3.2335206866264343E-2</v>
      </c>
      <c r="N1128">
        <v>-1.0105511173605919E-2</v>
      </c>
      <c r="O1128">
        <v>1.2124184519052505E-2</v>
      </c>
      <c r="P1128">
        <v>4.4220332056283951E-2</v>
      </c>
      <c r="Q1128">
        <v>0.25658324360847473</v>
      </c>
      <c r="R1128">
        <v>0.26163601875305176</v>
      </c>
      <c r="S1128">
        <v>-5.0527555868029594E-3</v>
      </c>
      <c r="T1128">
        <v>-3.2215677201747894E-2</v>
      </c>
      <c r="U1128">
        <v>-1.6167603433132172E-2</v>
      </c>
      <c r="V1128">
        <v>-5.0527555868029594E-3</v>
      </c>
      <c r="W1128">
        <v>6.0620922595262527E-3</v>
      </c>
      <c r="X1128">
        <v>2.2110166028141975E-2</v>
      </c>
      <c r="Y1128">
        <v>210</v>
      </c>
      <c r="Z1128">
        <v>7.0765160024166107E-2</v>
      </c>
      <c r="AA1128">
        <v>1</v>
      </c>
    </row>
    <row r="1129" spans="1:27" x14ac:dyDescent="0.25">
      <c r="A1129" t="s">
        <v>60</v>
      </c>
      <c r="B1129" t="s">
        <v>22</v>
      </c>
      <c r="C1129" t="s">
        <v>89</v>
      </c>
      <c r="D1129">
        <v>24</v>
      </c>
      <c r="E1129">
        <v>2</v>
      </c>
      <c r="F1129">
        <v>2</v>
      </c>
      <c r="G1129">
        <v>201</v>
      </c>
      <c r="H1129">
        <v>0.46696180105209351</v>
      </c>
      <c r="I1129">
        <v>0.4487759917974472</v>
      </c>
      <c r="J1129">
        <v>1.8185820430517197E-2</v>
      </c>
      <c r="K1129">
        <v>65</v>
      </c>
      <c r="L1129">
        <v>-3.626684844493866E-2</v>
      </c>
      <c r="M1129">
        <v>-4.0957708843052387E-3</v>
      </c>
      <c r="N1129">
        <v>1.8185820430517197E-2</v>
      </c>
      <c r="O1129">
        <v>4.0467411279678345E-2</v>
      </c>
      <c r="P1129">
        <v>7.2638489305973053E-2</v>
      </c>
      <c r="Q1129">
        <v>0.23348090052604675</v>
      </c>
      <c r="R1129">
        <v>0.2243880033493042</v>
      </c>
      <c r="S1129">
        <v>9.0929102152585983E-3</v>
      </c>
      <c r="T1129">
        <v>-1.813342422246933E-2</v>
      </c>
      <c r="U1129">
        <v>-2.0478854421526194E-3</v>
      </c>
      <c r="V1129">
        <v>9.0929102152585983E-3</v>
      </c>
      <c r="W1129">
        <v>2.0233705639839172E-2</v>
      </c>
      <c r="X1129">
        <v>3.6319244652986526E-2</v>
      </c>
      <c r="Y1129">
        <v>210</v>
      </c>
      <c r="Z1129">
        <v>7.0765160024166107E-2</v>
      </c>
      <c r="AA1129">
        <v>1</v>
      </c>
    </row>
    <row r="1130" spans="1:27" x14ac:dyDescent="0.25">
      <c r="A1130" t="s">
        <v>60</v>
      </c>
      <c r="B1130" t="s">
        <v>22</v>
      </c>
      <c r="C1130" t="s">
        <v>32</v>
      </c>
      <c r="D1130">
        <v>1</v>
      </c>
      <c r="E1130">
        <v>102.66666666666667</v>
      </c>
      <c r="F1130">
        <v>176.66666666666666</v>
      </c>
      <c r="G1130">
        <v>205</v>
      </c>
      <c r="H1130">
        <v>55.895107269287109</v>
      </c>
      <c r="I1130">
        <v>55.878868324488089</v>
      </c>
      <c r="J1130">
        <v>1.6239367425441742E-2</v>
      </c>
      <c r="K1130">
        <v>61.79486083984375</v>
      </c>
      <c r="L1130">
        <v>-0.35092771053314209</v>
      </c>
      <c r="M1130">
        <v>-0.1340024322271347</v>
      </c>
      <c r="N1130">
        <v>1.6239367425441742E-2</v>
      </c>
      <c r="O1130">
        <v>0.16648116707801819</v>
      </c>
      <c r="P1130">
        <v>0.38340646028518677</v>
      </c>
      <c r="Q1130">
        <v>0.31638738512992859</v>
      </c>
      <c r="R1130">
        <v>0.31629547476768494</v>
      </c>
      <c r="S1130">
        <v>9.1920948761980981E-5</v>
      </c>
      <c r="T1130">
        <v>-1.9863832276314497E-3</v>
      </c>
      <c r="U1130">
        <v>-7.5850432040169835E-4</v>
      </c>
      <c r="V1130">
        <v>9.1920948761980981E-5</v>
      </c>
      <c r="W1130">
        <v>9.4234623247757554E-4</v>
      </c>
      <c r="X1130">
        <v>2.1702251397073269E-3</v>
      </c>
      <c r="Y1130">
        <v>210</v>
      </c>
      <c r="Z1130">
        <v>7.0765160024166107E-2</v>
      </c>
      <c r="AA1130">
        <v>1</v>
      </c>
    </row>
    <row r="1131" spans="1:27" x14ac:dyDescent="0.25">
      <c r="A1131" t="s">
        <v>60</v>
      </c>
      <c r="B1131" t="s">
        <v>22</v>
      </c>
      <c r="C1131" t="s">
        <v>32</v>
      </c>
      <c r="D1131">
        <v>2</v>
      </c>
      <c r="E1131">
        <v>102.66666666666667</v>
      </c>
      <c r="F1131">
        <v>176.66666666666666</v>
      </c>
      <c r="G1131">
        <v>205</v>
      </c>
      <c r="H1131">
        <v>54.967807769775391</v>
      </c>
      <c r="I1131">
        <v>54.938468206557445</v>
      </c>
      <c r="J1131">
        <v>2.9341293498873711E-2</v>
      </c>
      <c r="K1131">
        <v>60.919254302978516</v>
      </c>
      <c r="L1131">
        <v>-0.33789592981338501</v>
      </c>
      <c r="M1131">
        <v>-0.12092919647693634</v>
      </c>
      <c r="N1131">
        <v>2.9341293498873711E-2</v>
      </c>
      <c r="O1131">
        <v>0.17961178719997406</v>
      </c>
      <c r="P1131">
        <v>0.39657852053642273</v>
      </c>
      <c r="Q1131">
        <v>0.31113854050636292</v>
      </c>
      <c r="R1131">
        <v>0.31097245216369629</v>
      </c>
      <c r="S1131">
        <v>1.6608279838692397E-4</v>
      </c>
      <c r="T1131">
        <v>-1.9126185216009617E-3</v>
      </c>
      <c r="U1131">
        <v>-6.8450486287474632E-4</v>
      </c>
      <c r="V1131">
        <v>1.6608279838692397E-4</v>
      </c>
      <c r="W1131">
        <v>1.0166704887524247E-3</v>
      </c>
      <c r="X1131">
        <v>2.2447840310633183E-3</v>
      </c>
      <c r="Y1131">
        <v>210</v>
      </c>
      <c r="Z1131">
        <v>7.0765160024166107E-2</v>
      </c>
      <c r="AA1131">
        <v>1</v>
      </c>
    </row>
    <row r="1132" spans="1:27" x14ac:dyDescent="0.25">
      <c r="A1132" t="s">
        <v>60</v>
      </c>
      <c r="B1132" t="s">
        <v>22</v>
      </c>
      <c r="C1132" t="s">
        <v>32</v>
      </c>
      <c r="D1132">
        <v>3</v>
      </c>
      <c r="E1132">
        <v>102.66666666666667</v>
      </c>
      <c r="F1132">
        <v>176.66666666666666</v>
      </c>
      <c r="G1132">
        <v>205</v>
      </c>
      <c r="H1132">
        <v>54.063125610351563</v>
      </c>
      <c r="I1132">
        <v>53.942142031737603</v>
      </c>
      <c r="J1132">
        <v>0.12098255753517151</v>
      </c>
      <c r="K1132">
        <v>60.378993988037109</v>
      </c>
      <c r="L1132">
        <v>-0.24598975479602814</v>
      </c>
      <c r="M1132">
        <v>-2.9179535806179047E-2</v>
      </c>
      <c r="N1132">
        <v>0.12098255753517151</v>
      </c>
      <c r="O1132">
        <v>0.27114465832710266</v>
      </c>
      <c r="P1132">
        <v>0.48795485496520996</v>
      </c>
      <c r="Q1132">
        <v>0.30601769685745239</v>
      </c>
      <c r="R1132">
        <v>0.30533286929130554</v>
      </c>
      <c r="S1132">
        <v>6.8480690242722631E-4</v>
      </c>
      <c r="T1132">
        <v>-1.3923948863521218E-3</v>
      </c>
      <c r="U1132">
        <v>-1.651671773288399E-4</v>
      </c>
      <c r="V1132">
        <v>6.8480690242722631E-4</v>
      </c>
      <c r="W1132">
        <v>1.5347810694947839E-3</v>
      </c>
      <c r="X1132">
        <v>2.7620086912065744E-3</v>
      </c>
      <c r="Y1132">
        <v>210</v>
      </c>
      <c r="Z1132">
        <v>7.0765160024166107E-2</v>
      </c>
      <c r="AA1132">
        <v>1</v>
      </c>
    </row>
    <row r="1133" spans="1:27" x14ac:dyDescent="0.25">
      <c r="A1133" t="s">
        <v>60</v>
      </c>
      <c r="B1133" t="s">
        <v>22</v>
      </c>
      <c r="C1133" t="s">
        <v>32</v>
      </c>
      <c r="D1133">
        <v>4</v>
      </c>
      <c r="E1133">
        <v>102.66666666666667</v>
      </c>
      <c r="F1133">
        <v>176.66666666666666</v>
      </c>
      <c r="G1133">
        <v>205</v>
      </c>
      <c r="H1133">
        <v>53.759639739990234</v>
      </c>
      <c r="I1133">
        <v>53.707634009731315</v>
      </c>
      <c r="J1133">
        <v>5.2004437893629074E-2</v>
      </c>
      <c r="K1133">
        <v>59.67816162109375</v>
      </c>
      <c r="L1133">
        <v>-0.31550177931785583</v>
      </c>
      <c r="M1133">
        <v>-9.837612509727478E-2</v>
      </c>
      <c r="N1133">
        <v>5.2004437893629074E-2</v>
      </c>
      <c r="O1133">
        <v>0.20238499343395233</v>
      </c>
      <c r="P1133">
        <v>0.41951063275337219</v>
      </c>
      <c r="Q1133">
        <v>0.30429986119270325</v>
      </c>
      <c r="R1133">
        <v>0.30400547385215759</v>
      </c>
      <c r="S1133">
        <v>2.9436475597321987E-4</v>
      </c>
      <c r="T1133">
        <v>-1.7858591163530946E-3</v>
      </c>
      <c r="U1133">
        <v>-5.568459746427834E-4</v>
      </c>
      <c r="V1133">
        <v>2.9436475597321987E-4</v>
      </c>
      <c r="W1133">
        <v>1.1455754283815622E-3</v>
      </c>
      <c r="X1133">
        <v>2.3745885118842125E-3</v>
      </c>
      <c r="Y1133">
        <v>210</v>
      </c>
      <c r="Z1133">
        <v>7.0765160024166107E-2</v>
      </c>
      <c r="AA1133">
        <v>1</v>
      </c>
    </row>
    <row r="1134" spans="1:27" x14ac:dyDescent="0.25">
      <c r="A1134" t="s">
        <v>60</v>
      </c>
      <c r="B1134" t="s">
        <v>22</v>
      </c>
      <c r="C1134" t="s">
        <v>32</v>
      </c>
      <c r="D1134">
        <v>5</v>
      </c>
      <c r="E1134">
        <v>102.66666666666667</v>
      </c>
      <c r="F1134">
        <v>176.66666666666666</v>
      </c>
      <c r="G1134">
        <v>205</v>
      </c>
      <c r="H1134">
        <v>54.640296936035156</v>
      </c>
      <c r="I1134">
        <v>54.472108214803789</v>
      </c>
      <c r="J1134">
        <v>0.16818708181381226</v>
      </c>
      <c r="K1134">
        <v>58.657924652099609</v>
      </c>
      <c r="L1134">
        <v>-0.19895228743553162</v>
      </c>
      <c r="M1134">
        <v>1.7956631258130074E-2</v>
      </c>
      <c r="N1134">
        <v>0.16818708181381226</v>
      </c>
      <c r="O1134">
        <v>0.31841751933097839</v>
      </c>
      <c r="P1134">
        <v>0.53532642126083374</v>
      </c>
      <c r="Q1134">
        <v>0.30928468704223633</v>
      </c>
      <c r="R1134">
        <v>0.30833268165588379</v>
      </c>
      <c r="S1134">
        <v>9.5200235955417156E-4</v>
      </c>
      <c r="T1134">
        <v>-1.1261450126767159E-3</v>
      </c>
      <c r="U1134">
        <v>1.0164130799239501E-4</v>
      </c>
      <c r="V1134">
        <v>9.5200235955417156E-4</v>
      </c>
      <c r="W1134">
        <v>1.8023633165284991E-3</v>
      </c>
      <c r="X1134">
        <v>3.0301494989544153E-3</v>
      </c>
      <c r="Y1134">
        <v>210</v>
      </c>
      <c r="Z1134">
        <v>7.0765160024166107E-2</v>
      </c>
      <c r="AA1134">
        <v>1</v>
      </c>
    </row>
    <row r="1135" spans="1:27" x14ac:dyDescent="0.25">
      <c r="A1135" t="s">
        <v>60</v>
      </c>
      <c r="B1135" t="s">
        <v>22</v>
      </c>
      <c r="C1135" t="s">
        <v>32</v>
      </c>
      <c r="D1135">
        <v>6</v>
      </c>
      <c r="E1135">
        <v>102.66666666666667</v>
      </c>
      <c r="F1135">
        <v>176.66666666666666</v>
      </c>
      <c r="G1135">
        <v>205</v>
      </c>
      <c r="H1135">
        <v>58.573226928710938</v>
      </c>
      <c r="I1135">
        <v>58.179312905257881</v>
      </c>
      <c r="J1135">
        <v>0.39391404390335083</v>
      </c>
      <c r="K1135">
        <v>58.0968017578125</v>
      </c>
      <c r="L1135">
        <v>2.501847967505455E-2</v>
      </c>
      <c r="M1135">
        <v>0.242964968085289</v>
      </c>
      <c r="N1135">
        <v>0.39391404390335083</v>
      </c>
      <c r="O1135">
        <v>0.54486310482025146</v>
      </c>
      <c r="P1135">
        <v>0.7628096342086792</v>
      </c>
      <c r="Q1135">
        <v>0.33154657483100891</v>
      </c>
      <c r="R1135">
        <v>0.32931685447692871</v>
      </c>
      <c r="S1135">
        <v>2.2297021932899952E-3</v>
      </c>
      <c r="T1135">
        <v>1.4161402941681445E-4</v>
      </c>
      <c r="U1135">
        <v>1.3752734521403909E-3</v>
      </c>
      <c r="V1135">
        <v>2.2297021932899952E-3</v>
      </c>
      <c r="W1135">
        <v>3.0841308180242777E-3</v>
      </c>
      <c r="X1135">
        <v>4.3177902698516846E-3</v>
      </c>
      <c r="Y1135">
        <v>210</v>
      </c>
      <c r="Z1135">
        <v>7.0765160024166107E-2</v>
      </c>
      <c r="AA1135">
        <v>1</v>
      </c>
    </row>
    <row r="1136" spans="1:27" x14ac:dyDescent="0.25">
      <c r="A1136" t="s">
        <v>60</v>
      </c>
      <c r="B1136" t="s">
        <v>22</v>
      </c>
      <c r="C1136" t="s">
        <v>32</v>
      </c>
      <c r="D1136">
        <v>7</v>
      </c>
      <c r="E1136">
        <v>102.66666666666667</v>
      </c>
      <c r="F1136">
        <v>176.66666666666666</v>
      </c>
      <c r="G1136">
        <v>205</v>
      </c>
      <c r="H1136">
        <v>65.346572875976563</v>
      </c>
      <c r="I1136">
        <v>64.680998912313953</v>
      </c>
      <c r="J1136">
        <v>0.66557246446609497</v>
      </c>
      <c r="K1136">
        <v>57.942680358886719</v>
      </c>
      <c r="L1136">
        <v>0.29856443405151367</v>
      </c>
      <c r="M1136">
        <v>0.51539576053619385</v>
      </c>
      <c r="N1136">
        <v>0.66557246446609497</v>
      </c>
      <c r="O1136">
        <v>0.81574916839599609</v>
      </c>
      <c r="P1136">
        <v>1.0325804948806763</v>
      </c>
      <c r="Q1136">
        <v>0.36988624930381775</v>
      </c>
      <c r="R1136">
        <v>0.36611884832382202</v>
      </c>
      <c r="S1136">
        <v>3.7673912011086941E-3</v>
      </c>
      <c r="T1136">
        <v>1.6899873735383153E-3</v>
      </c>
      <c r="U1136">
        <v>2.9173344373703003E-3</v>
      </c>
      <c r="V1136">
        <v>3.7673912011086941E-3</v>
      </c>
      <c r="W1136">
        <v>4.6174479648470879E-3</v>
      </c>
      <c r="X1136">
        <v>5.8447951450943947E-3</v>
      </c>
      <c r="Y1136">
        <v>210</v>
      </c>
      <c r="Z1136">
        <v>7.0765160024166107E-2</v>
      </c>
      <c r="AA1136">
        <v>1</v>
      </c>
    </row>
    <row r="1137" spans="1:27" x14ac:dyDescent="0.25">
      <c r="A1137" t="s">
        <v>60</v>
      </c>
      <c r="B1137" t="s">
        <v>22</v>
      </c>
      <c r="C1137" t="s">
        <v>32</v>
      </c>
      <c r="D1137">
        <v>8</v>
      </c>
      <c r="E1137">
        <v>102.66666666666667</v>
      </c>
      <c r="F1137">
        <v>176.66666666666666</v>
      </c>
      <c r="G1137">
        <v>205</v>
      </c>
      <c r="H1137">
        <v>70.715141296386719</v>
      </c>
      <c r="I1137">
        <v>70.42466189169015</v>
      </c>
      <c r="J1137">
        <v>0.29047954082489014</v>
      </c>
      <c r="K1137">
        <v>59.554309844970703</v>
      </c>
      <c r="L1137">
        <v>-7.6659210026264191E-2</v>
      </c>
      <c r="M1137">
        <v>0.1402493417263031</v>
      </c>
      <c r="N1137">
        <v>0.29047954082489014</v>
      </c>
      <c r="O1137">
        <v>0.44070973992347717</v>
      </c>
      <c r="P1137">
        <v>0.65761828422546387</v>
      </c>
      <c r="Q1137">
        <v>0.40027439594268799</v>
      </c>
      <c r="R1137">
        <v>0.39863017201423645</v>
      </c>
      <c r="S1137">
        <v>1.6442238120362163E-3</v>
      </c>
      <c r="T1137">
        <v>-4.3392006773501635E-4</v>
      </c>
      <c r="U1137">
        <v>7.938641938380897E-4</v>
      </c>
      <c r="V1137">
        <v>1.6442238120362163E-3</v>
      </c>
      <c r="W1137">
        <v>2.4945833720266819E-3</v>
      </c>
      <c r="X1137">
        <v>3.722367575392127E-3</v>
      </c>
      <c r="Y1137">
        <v>210</v>
      </c>
      <c r="Z1137">
        <v>7.0765160024166107E-2</v>
      </c>
      <c r="AA1137">
        <v>1</v>
      </c>
    </row>
    <row r="1138" spans="1:27" x14ac:dyDescent="0.25">
      <c r="A1138" t="s">
        <v>60</v>
      </c>
      <c r="B1138" t="s">
        <v>22</v>
      </c>
      <c r="C1138" t="s">
        <v>32</v>
      </c>
      <c r="D1138">
        <v>9</v>
      </c>
      <c r="E1138">
        <v>102.66666666666667</v>
      </c>
      <c r="F1138">
        <v>176.66666666666666</v>
      </c>
      <c r="G1138">
        <v>205</v>
      </c>
      <c r="H1138">
        <v>76.151847839355469</v>
      </c>
      <c r="I1138">
        <v>76.758482011655971</v>
      </c>
      <c r="J1138">
        <v>-0.60663580894470215</v>
      </c>
      <c r="K1138">
        <v>62.363128662109375</v>
      </c>
      <c r="L1138">
        <v>-0.97404861450195313</v>
      </c>
      <c r="M1138">
        <v>-0.75697815418243408</v>
      </c>
      <c r="N1138">
        <v>-0.60663580894470215</v>
      </c>
      <c r="O1138">
        <v>-0.45629346370697021</v>
      </c>
      <c r="P1138">
        <v>-0.23922298848628998</v>
      </c>
      <c r="Q1138">
        <v>0.431048184633255</v>
      </c>
      <c r="R1138">
        <v>0.43448197841644287</v>
      </c>
      <c r="S1138">
        <v>-3.4337874967604876E-3</v>
      </c>
      <c r="T1138">
        <v>-5.5134827271103859E-3</v>
      </c>
      <c r="U1138">
        <v>-4.2847818695008755E-3</v>
      </c>
      <c r="V1138">
        <v>-3.4337874967604876E-3</v>
      </c>
      <c r="W1138">
        <v>-2.5827931240200996E-3</v>
      </c>
      <c r="X1138">
        <v>-1.354092382825911E-3</v>
      </c>
      <c r="Y1138">
        <v>210</v>
      </c>
      <c r="Z1138">
        <v>7.0765160024166107E-2</v>
      </c>
      <c r="AA1138">
        <v>1</v>
      </c>
    </row>
    <row r="1139" spans="1:27" x14ac:dyDescent="0.25">
      <c r="A1139" t="s">
        <v>60</v>
      </c>
      <c r="B1139" t="s">
        <v>22</v>
      </c>
      <c r="C1139" t="s">
        <v>32</v>
      </c>
      <c r="D1139">
        <v>10</v>
      </c>
      <c r="E1139">
        <v>102.66666666666667</v>
      </c>
      <c r="F1139">
        <v>176.66666666666666</v>
      </c>
      <c r="G1139">
        <v>205</v>
      </c>
      <c r="H1139">
        <v>81.378929138183594</v>
      </c>
      <c r="I1139">
        <v>82.012265703796103</v>
      </c>
      <c r="J1139">
        <v>-0.63333731889724731</v>
      </c>
      <c r="K1139">
        <v>65.740509033203125</v>
      </c>
      <c r="L1139">
        <v>-1.001117467880249</v>
      </c>
      <c r="M1139">
        <v>-0.78382998704910278</v>
      </c>
      <c r="N1139">
        <v>-0.63333731889724731</v>
      </c>
      <c r="O1139">
        <v>-0.48284468054771423</v>
      </c>
      <c r="P1139">
        <v>-0.26555719971656799</v>
      </c>
      <c r="Q1139">
        <v>0.46063545346260071</v>
      </c>
      <c r="R1139">
        <v>0.46422037482261658</v>
      </c>
      <c r="S1139">
        <v>-3.5849281121045351E-3</v>
      </c>
      <c r="T1139">
        <v>-5.6667025201022625E-3</v>
      </c>
      <c r="U1139">
        <v>-4.4367737136781216E-3</v>
      </c>
      <c r="V1139">
        <v>-3.5849281121045351E-3</v>
      </c>
      <c r="W1139">
        <v>-2.7330832090228796E-3</v>
      </c>
      <c r="X1139">
        <v>-1.5031539369374514E-3</v>
      </c>
      <c r="Y1139">
        <v>210</v>
      </c>
      <c r="Z1139">
        <v>7.0765160024166107E-2</v>
      </c>
      <c r="AA1139">
        <v>1</v>
      </c>
    </row>
    <row r="1140" spans="1:27" x14ac:dyDescent="0.25">
      <c r="A1140" t="s">
        <v>60</v>
      </c>
      <c r="B1140" t="s">
        <v>22</v>
      </c>
      <c r="C1140" t="s">
        <v>32</v>
      </c>
      <c r="D1140">
        <v>11</v>
      </c>
      <c r="E1140">
        <v>102.66666666666667</v>
      </c>
      <c r="F1140">
        <v>176.66666666666666</v>
      </c>
      <c r="G1140">
        <v>205</v>
      </c>
      <c r="H1140">
        <v>85.393463134765625</v>
      </c>
      <c r="I1140">
        <v>85.786869809341923</v>
      </c>
      <c r="J1140">
        <v>-0.39340397715568542</v>
      </c>
      <c r="K1140">
        <v>69.109794616699219</v>
      </c>
      <c r="L1140">
        <v>-0.76141279935836792</v>
      </c>
      <c r="M1140">
        <v>-0.54399019479751587</v>
      </c>
      <c r="N1140">
        <v>-0.39340397715568542</v>
      </c>
      <c r="O1140">
        <v>-0.24281775951385498</v>
      </c>
      <c r="P1140">
        <v>-2.5395182892680168E-2</v>
      </c>
      <c r="Q1140">
        <v>0.48335921764373779</v>
      </c>
      <c r="R1140">
        <v>0.48558604717254639</v>
      </c>
      <c r="S1140">
        <v>-2.2268148604780436E-3</v>
      </c>
      <c r="T1140">
        <v>-4.3098838068544865E-3</v>
      </c>
      <c r="U1140">
        <v>-3.0791896861046553E-3</v>
      </c>
      <c r="V1140">
        <v>-2.2268148604780436E-3</v>
      </c>
      <c r="W1140">
        <v>-1.3744401512667537E-3</v>
      </c>
      <c r="X1140">
        <v>-1.4374632155522704E-4</v>
      </c>
      <c r="Y1140">
        <v>210</v>
      </c>
      <c r="Z1140">
        <v>7.0765160024166107E-2</v>
      </c>
      <c r="AA1140">
        <v>1</v>
      </c>
    </row>
    <row r="1141" spans="1:27" x14ac:dyDescent="0.25">
      <c r="A1141" t="s">
        <v>60</v>
      </c>
      <c r="B1141" t="s">
        <v>22</v>
      </c>
      <c r="C1141" t="s">
        <v>32</v>
      </c>
      <c r="D1141">
        <v>12</v>
      </c>
      <c r="E1141">
        <v>102.66666666666667</v>
      </c>
      <c r="F1141">
        <v>176.66666666666666</v>
      </c>
      <c r="G1141">
        <v>205</v>
      </c>
      <c r="H1141">
        <v>88.558677673339844</v>
      </c>
      <c r="I1141">
        <v>88.617455094121397</v>
      </c>
      <c r="J1141">
        <v>-5.8778971433639526E-2</v>
      </c>
      <c r="K1141">
        <v>72.665573120117188</v>
      </c>
      <c r="L1141">
        <v>-0.42881697416305542</v>
      </c>
      <c r="M1141">
        <v>-0.21019552648067474</v>
      </c>
      <c r="N1141">
        <v>-5.8778971433639526E-2</v>
      </c>
      <c r="O1141">
        <v>9.2637576162815094E-2</v>
      </c>
      <c r="P1141">
        <v>0.31125903129577637</v>
      </c>
      <c r="Q1141">
        <v>0.50127553939819336</v>
      </c>
      <c r="R1141">
        <v>0.50160825252532959</v>
      </c>
      <c r="S1141">
        <v>-3.3271114807575941E-4</v>
      </c>
      <c r="T1141">
        <v>-2.4272659793496132E-3</v>
      </c>
      <c r="U1141">
        <v>-1.18978600949049E-3</v>
      </c>
      <c r="V1141">
        <v>-3.3271114807575941E-4</v>
      </c>
      <c r="W1141">
        <v>5.2436365513131022E-4</v>
      </c>
      <c r="X1141">
        <v>1.7618435667827725E-3</v>
      </c>
      <c r="Y1141">
        <v>210</v>
      </c>
      <c r="Z1141">
        <v>7.0765160024166107E-2</v>
      </c>
      <c r="AA1141">
        <v>1</v>
      </c>
    </row>
    <row r="1142" spans="1:27" x14ac:dyDescent="0.25">
      <c r="A1142" t="s">
        <v>60</v>
      </c>
      <c r="B1142" t="s">
        <v>22</v>
      </c>
      <c r="C1142" t="s">
        <v>32</v>
      </c>
      <c r="D1142">
        <v>13</v>
      </c>
      <c r="E1142">
        <v>102.66666666666667</v>
      </c>
      <c r="F1142">
        <v>176.66666666666666</v>
      </c>
      <c r="G1142">
        <v>205</v>
      </c>
      <c r="H1142">
        <v>90.252029418945313</v>
      </c>
      <c r="I1142">
        <v>90.126338690053672</v>
      </c>
      <c r="J1142">
        <v>0.12568725645542145</v>
      </c>
      <c r="K1142">
        <v>76.137725830078125</v>
      </c>
      <c r="L1142">
        <v>-0.24264213442802429</v>
      </c>
      <c r="M1142">
        <v>-2.5030143558979034E-2</v>
      </c>
      <c r="N1142">
        <v>0.12568725645542145</v>
      </c>
      <c r="O1142">
        <v>0.27640464901924133</v>
      </c>
      <c r="P1142">
        <v>0.49401664733886719</v>
      </c>
      <c r="Q1142">
        <v>0.51086056232452393</v>
      </c>
      <c r="R1142">
        <v>0.51014906167984009</v>
      </c>
      <c r="S1142">
        <v>7.1143731474876404E-4</v>
      </c>
      <c r="T1142">
        <v>-1.3734460808336735E-3</v>
      </c>
      <c r="U1142">
        <v>-1.4168005145620555E-4</v>
      </c>
      <c r="V1142">
        <v>7.1143731474876404E-4</v>
      </c>
      <c r="W1142">
        <v>1.5645546372979879E-3</v>
      </c>
      <c r="X1142">
        <v>2.7963207103312016E-3</v>
      </c>
      <c r="Y1142">
        <v>210</v>
      </c>
      <c r="Z1142">
        <v>7.0765160024166107E-2</v>
      </c>
      <c r="AA1142">
        <v>1</v>
      </c>
    </row>
    <row r="1143" spans="1:27" x14ac:dyDescent="0.25">
      <c r="A1143" t="s">
        <v>60</v>
      </c>
      <c r="B1143" t="s">
        <v>22</v>
      </c>
      <c r="C1143" t="s">
        <v>32</v>
      </c>
      <c r="D1143">
        <v>14</v>
      </c>
      <c r="E1143">
        <v>102.66666666666667</v>
      </c>
      <c r="F1143">
        <v>176.66666666666666</v>
      </c>
      <c r="G1143">
        <v>205</v>
      </c>
      <c r="H1143">
        <v>91.987358093261719</v>
      </c>
      <c r="I1143">
        <v>90.505006972739167</v>
      </c>
      <c r="J1143">
        <v>1.4823529720306396</v>
      </c>
      <c r="K1143">
        <v>79.382568359375</v>
      </c>
      <c r="L1143">
        <v>1.1133432388305664</v>
      </c>
      <c r="M1143">
        <v>1.3313571214675903</v>
      </c>
      <c r="N1143">
        <v>1.4823529720306396</v>
      </c>
      <c r="O1143">
        <v>1.633348822593689</v>
      </c>
      <c r="P1143">
        <v>1.8513627052307129</v>
      </c>
      <c r="Q1143">
        <v>0.5206831693649292</v>
      </c>
      <c r="R1143">
        <v>0.51229250431060791</v>
      </c>
      <c r="S1143">
        <v>8.3906771615147591E-3</v>
      </c>
      <c r="T1143">
        <v>6.3019427470862865E-3</v>
      </c>
      <c r="U1143">
        <v>7.5359838083386421E-3</v>
      </c>
      <c r="V1143">
        <v>8.3906771615147591E-3</v>
      </c>
      <c r="W1143">
        <v>9.245370514690876E-3</v>
      </c>
      <c r="X1143">
        <v>1.0479411110281944E-2</v>
      </c>
      <c r="Y1143">
        <v>210</v>
      </c>
      <c r="Z1143">
        <v>7.0765160024166107E-2</v>
      </c>
      <c r="AA1143">
        <v>1</v>
      </c>
    </row>
    <row r="1144" spans="1:27" x14ac:dyDescent="0.25">
      <c r="A1144" t="s">
        <v>60</v>
      </c>
      <c r="B1144" t="s">
        <v>22</v>
      </c>
      <c r="C1144" t="s">
        <v>32</v>
      </c>
      <c r="D1144">
        <v>15</v>
      </c>
      <c r="E1144">
        <v>102.66666666666667</v>
      </c>
      <c r="F1144">
        <v>176.66666666666666</v>
      </c>
      <c r="G1144">
        <v>205</v>
      </c>
      <c r="H1144">
        <v>93.398643493652344</v>
      </c>
      <c r="I1144">
        <v>91.013725563030064</v>
      </c>
      <c r="J1144">
        <v>2.3849215507507324</v>
      </c>
      <c r="K1144">
        <v>81.420799255371094</v>
      </c>
      <c r="L1144">
        <v>2.0148918628692627</v>
      </c>
      <c r="M1144">
        <v>2.2335083484649658</v>
      </c>
      <c r="N1144">
        <v>2.3849215507507324</v>
      </c>
      <c r="O1144">
        <v>2.536334753036499</v>
      </c>
      <c r="P1144">
        <v>2.7549512386322021</v>
      </c>
      <c r="Q1144">
        <v>0.52867156267166138</v>
      </c>
      <c r="R1144">
        <v>0.51517200469970703</v>
      </c>
      <c r="S1144">
        <v>1.3499556109309196E-2</v>
      </c>
      <c r="T1144">
        <v>1.1405047960579395E-2</v>
      </c>
      <c r="U1144">
        <v>1.264249999076128E-2</v>
      </c>
      <c r="V1144">
        <v>1.3499556109309196E-2</v>
      </c>
      <c r="W1144">
        <v>1.4356612227857113E-2</v>
      </c>
      <c r="X1144">
        <v>1.5594063326716423E-2</v>
      </c>
      <c r="Y1144">
        <v>210</v>
      </c>
      <c r="Z1144">
        <v>7.0765160024166107E-2</v>
      </c>
      <c r="AA1144">
        <v>1</v>
      </c>
    </row>
    <row r="1145" spans="1:27" x14ac:dyDescent="0.25">
      <c r="A1145" t="s">
        <v>60</v>
      </c>
      <c r="B1145" t="s">
        <v>22</v>
      </c>
      <c r="C1145" t="s">
        <v>32</v>
      </c>
      <c r="D1145">
        <v>16</v>
      </c>
      <c r="E1145">
        <v>102.66666666666667</v>
      </c>
      <c r="F1145">
        <v>176.66666666666666</v>
      </c>
      <c r="G1145">
        <v>205</v>
      </c>
      <c r="H1145">
        <v>93.493202209472656</v>
      </c>
      <c r="I1145">
        <v>91.241267159581184</v>
      </c>
      <c r="J1145">
        <v>2.2519330978393555</v>
      </c>
      <c r="K1145">
        <v>82.907073974609375</v>
      </c>
      <c r="L1145">
        <v>1.8826968669891357</v>
      </c>
      <c r="M1145">
        <v>2.1008446216583252</v>
      </c>
      <c r="N1145">
        <v>2.2519330978393555</v>
      </c>
      <c r="O1145">
        <v>2.4030215740203857</v>
      </c>
      <c r="P1145">
        <v>2.6211693286895752</v>
      </c>
      <c r="Q1145">
        <v>0.52920681238174438</v>
      </c>
      <c r="R1145">
        <v>0.51646000146865845</v>
      </c>
      <c r="S1145">
        <v>1.2746791355311871E-2</v>
      </c>
      <c r="T1145">
        <v>1.065677497535944E-2</v>
      </c>
      <c r="U1145">
        <v>1.1891573667526245E-2</v>
      </c>
      <c r="V1145">
        <v>1.2746791355311871E-2</v>
      </c>
      <c r="W1145">
        <v>1.3602009043097496E-2</v>
      </c>
      <c r="X1145">
        <v>1.4836807735264301E-2</v>
      </c>
      <c r="Y1145">
        <v>210</v>
      </c>
      <c r="Z1145">
        <v>7.0765160024166107E-2</v>
      </c>
      <c r="AA1145">
        <v>1</v>
      </c>
    </row>
    <row r="1146" spans="1:27" x14ac:dyDescent="0.25">
      <c r="A1146" t="s">
        <v>60</v>
      </c>
      <c r="B1146" t="s">
        <v>22</v>
      </c>
      <c r="C1146" t="s">
        <v>32</v>
      </c>
      <c r="D1146">
        <v>17</v>
      </c>
      <c r="E1146">
        <v>102.66666666666667</v>
      </c>
      <c r="F1146">
        <v>176.66666666666666</v>
      </c>
      <c r="G1146">
        <v>205</v>
      </c>
      <c r="H1146">
        <v>92.029731750488281</v>
      </c>
      <c r="I1146">
        <v>90.696101115861282</v>
      </c>
      <c r="J1146">
        <v>1.3336337804794312</v>
      </c>
      <c r="K1146">
        <v>82.753486633300781</v>
      </c>
      <c r="L1146">
        <v>0.96374547481536865</v>
      </c>
      <c r="M1146">
        <v>1.1822785139083862</v>
      </c>
      <c r="N1146">
        <v>1.3336337804794312</v>
      </c>
      <c r="O1146">
        <v>1.4849890470504761</v>
      </c>
      <c r="P1146">
        <v>1.7035220861434937</v>
      </c>
      <c r="Q1146">
        <v>0.52092301845550537</v>
      </c>
      <c r="R1146">
        <v>0.51337414979934692</v>
      </c>
      <c r="S1146">
        <v>7.5488705188035965E-3</v>
      </c>
      <c r="T1146">
        <v>5.4551628418266773E-3</v>
      </c>
      <c r="U1146">
        <v>6.692142691463232E-3</v>
      </c>
      <c r="V1146">
        <v>7.5488705188035965E-3</v>
      </c>
      <c r="W1146">
        <v>8.4055988118052483E-3</v>
      </c>
      <c r="X1146">
        <v>9.6425777301192284E-3</v>
      </c>
      <c r="Y1146">
        <v>210</v>
      </c>
      <c r="Z1146">
        <v>7.0765160024166107E-2</v>
      </c>
      <c r="AA1146">
        <v>1</v>
      </c>
    </row>
    <row r="1147" spans="1:27" x14ac:dyDescent="0.25">
      <c r="A1147" t="s">
        <v>60</v>
      </c>
      <c r="B1147" t="s">
        <v>22</v>
      </c>
      <c r="C1147" t="s">
        <v>32</v>
      </c>
      <c r="D1147">
        <v>18</v>
      </c>
      <c r="E1147">
        <v>102.66666666666667</v>
      </c>
      <c r="F1147">
        <v>176.66666666666666</v>
      </c>
      <c r="G1147">
        <v>205</v>
      </c>
      <c r="H1147">
        <v>87.340606689453125</v>
      </c>
      <c r="I1147">
        <v>86.0900941050689</v>
      </c>
      <c r="J1147">
        <v>1.2505154609680176</v>
      </c>
      <c r="K1147">
        <v>81.339271545410156</v>
      </c>
      <c r="L1147">
        <v>0.88007354736328125</v>
      </c>
      <c r="M1147">
        <v>1.0989335775375366</v>
      </c>
      <c r="N1147">
        <v>1.2505154609680176</v>
      </c>
      <c r="O1147">
        <v>1.4020973443984985</v>
      </c>
      <c r="P1147">
        <v>1.6209573745727539</v>
      </c>
      <c r="Q1147">
        <v>0.49438080191612244</v>
      </c>
      <c r="R1147">
        <v>0.48730242252349854</v>
      </c>
      <c r="S1147">
        <v>7.0783891715109348E-3</v>
      </c>
      <c r="T1147">
        <v>4.9815485253930092E-3</v>
      </c>
      <c r="U1147">
        <v>6.2203789129853249E-3</v>
      </c>
      <c r="V1147">
        <v>7.0783891715109348E-3</v>
      </c>
      <c r="W1147">
        <v>7.9364003613591194E-3</v>
      </c>
      <c r="X1147">
        <v>9.1752307489514351E-3</v>
      </c>
      <c r="Y1147">
        <v>210</v>
      </c>
      <c r="Z1147">
        <v>7.0765160024166107E-2</v>
      </c>
      <c r="AA1147">
        <v>1</v>
      </c>
    </row>
    <row r="1148" spans="1:27" x14ac:dyDescent="0.25">
      <c r="A1148" t="s">
        <v>60</v>
      </c>
      <c r="B1148" t="s">
        <v>22</v>
      </c>
      <c r="C1148" t="s">
        <v>32</v>
      </c>
      <c r="D1148">
        <v>19</v>
      </c>
      <c r="E1148">
        <v>102.66666666666667</v>
      </c>
      <c r="F1148">
        <v>176.66666666666666</v>
      </c>
      <c r="G1148">
        <v>205</v>
      </c>
      <c r="H1148">
        <v>75.36895751953125</v>
      </c>
      <c r="I1148">
        <v>74.522815273143351</v>
      </c>
      <c r="J1148">
        <v>0.84614431858062744</v>
      </c>
      <c r="K1148">
        <v>79.159530639648438</v>
      </c>
      <c r="L1148">
        <v>0.47445568442344666</v>
      </c>
      <c r="M1148">
        <v>0.69405233860015869</v>
      </c>
      <c r="N1148">
        <v>0.84614431858062744</v>
      </c>
      <c r="O1148">
        <v>0.99823629856109619</v>
      </c>
      <c r="P1148">
        <v>1.2178329229354858</v>
      </c>
      <c r="Q1148">
        <v>0.42661672830581665</v>
      </c>
      <c r="R1148">
        <v>0.42182725667953491</v>
      </c>
      <c r="S1148">
        <v>4.7894963063299656E-3</v>
      </c>
      <c r="T1148">
        <v>2.6855980977416039E-3</v>
      </c>
      <c r="U1148">
        <v>3.928598016500473E-3</v>
      </c>
      <c r="V1148">
        <v>4.7894963063299656E-3</v>
      </c>
      <c r="W1148">
        <v>5.6503941304981709E-3</v>
      </c>
      <c r="X1148">
        <v>6.89339404925704E-3</v>
      </c>
      <c r="Y1148">
        <v>210</v>
      </c>
      <c r="Z1148">
        <v>7.0765160024166107E-2</v>
      </c>
      <c r="AA1148">
        <v>1</v>
      </c>
    </row>
    <row r="1149" spans="1:27" x14ac:dyDescent="0.25">
      <c r="A1149" t="s">
        <v>60</v>
      </c>
      <c r="B1149" t="s">
        <v>22</v>
      </c>
      <c r="C1149" t="s">
        <v>32</v>
      </c>
      <c r="D1149">
        <v>20</v>
      </c>
      <c r="E1149">
        <v>102.66666666666667</v>
      </c>
      <c r="F1149">
        <v>176.66666666666666</v>
      </c>
      <c r="G1149">
        <v>205</v>
      </c>
      <c r="H1149">
        <v>68.169189453125</v>
      </c>
      <c r="I1149">
        <v>68.079696258530021</v>
      </c>
      <c r="J1149">
        <v>8.9493289589881897E-2</v>
      </c>
      <c r="K1149">
        <v>73.97064208984375</v>
      </c>
      <c r="L1149">
        <v>-0.28237247467041016</v>
      </c>
      <c r="M1149">
        <v>-6.2671169638633728E-2</v>
      </c>
      <c r="N1149">
        <v>8.9493289589881897E-2</v>
      </c>
      <c r="O1149">
        <v>0.24165774881839752</v>
      </c>
      <c r="P1149">
        <v>0.46135905385017395</v>
      </c>
      <c r="Q1149">
        <v>0.38586333394050598</v>
      </c>
      <c r="R1149">
        <v>0.38535678386688232</v>
      </c>
      <c r="S1149">
        <v>5.0656578969210386E-4</v>
      </c>
      <c r="T1149">
        <v>-1.5983347548171878E-3</v>
      </c>
      <c r="U1149">
        <v>-3.5474245669320226E-4</v>
      </c>
      <c r="V1149">
        <v>5.0656578969210386E-4</v>
      </c>
      <c r="W1149">
        <v>1.3678740942850709E-3</v>
      </c>
      <c r="X1149">
        <v>2.6114664506167173E-3</v>
      </c>
      <c r="Y1149">
        <v>210</v>
      </c>
      <c r="Z1149">
        <v>7.0765160024166107E-2</v>
      </c>
      <c r="AA1149">
        <v>1</v>
      </c>
    </row>
    <row r="1150" spans="1:27" x14ac:dyDescent="0.25">
      <c r="A1150" t="s">
        <v>60</v>
      </c>
      <c r="B1150" t="s">
        <v>22</v>
      </c>
      <c r="C1150" t="s">
        <v>32</v>
      </c>
      <c r="D1150">
        <v>21</v>
      </c>
      <c r="E1150">
        <v>102.66666666666667</v>
      </c>
      <c r="F1150">
        <v>176.66666666666666</v>
      </c>
      <c r="G1150">
        <v>205</v>
      </c>
      <c r="H1150">
        <v>64.066970825195313</v>
      </c>
      <c r="I1150">
        <v>64.175787765299901</v>
      </c>
      <c r="J1150">
        <v>-0.10881394892930984</v>
      </c>
      <c r="K1150">
        <v>69.225227355957031</v>
      </c>
      <c r="L1150">
        <v>-0.48006701469421387</v>
      </c>
      <c r="M1150">
        <v>-0.26072770357131958</v>
      </c>
      <c r="N1150">
        <v>-0.10881394892930984</v>
      </c>
      <c r="O1150">
        <v>4.3099801987409592E-2</v>
      </c>
      <c r="P1150">
        <v>0.26243913173675537</v>
      </c>
      <c r="Q1150">
        <v>0.36264324188232422</v>
      </c>
      <c r="R1150">
        <v>0.36325916647911072</v>
      </c>
      <c r="S1150">
        <v>-6.1592803103849292E-4</v>
      </c>
      <c r="T1150">
        <v>-2.7173603884875774E-3</v>
      </c>
      <c r="U1150">
        <v>-1.4758171746507287E-3</v>
      </c>
      <c r="V1150">
        <v>-6.1592803103849292E-4</v>
      </c>
      <c r="W1150">
        <v>2.4396114167757332E-4</v>
      </c>
      <c r="X1150">
        <v>1.4855045592412353E-3</v>
      </c>
      <c r="Y1150">
        <v>210</v>
      </c>
      <c r="Z1150">
        <v>7.0765160024166107E-2</v>
      </c>
      <c r="AA1150">
        <v>1</v>
      </c>
    </row>
    <row r="1151" spans="1:27" x14ac:dyDescent="0.25">
      <c r="A1151" t="s">
        <v>60</v>
      </c>
      <c r="B1151" t="s">
        <v>22</v>
      </c>
      <c r="C1151" t="s">
        <v>32</v>
      </c>
      <c r="D1151">
        <v>22</v>
      </c>
      <c r="E1151">
        <v>102.66666666666667</v>
      </c>
      <c r="F1151">
        <v>176.66666666666666</v>
      </c>
      <c r="G1151">
        <v>205</v>
      </c>
      <c r="H1151">
        <v>61.482181549072266</v>
      </c>
      <c r="I1151">
        <v>61.858568122455232</v>
      </c>
      <c r="J1151">
        <v>-0.37638476490974426</v>
      </c>
      <c r="K1151">
        <v>66.029586791992188</v>
      </c>
      <c r="L1151">
        <v>-0.74598085880279541</v>
      </c>
      <c r="M1151">
        <v>-0.52762049436569214</v>
      </c>
      <c r="N1151">
        <v>-0.37638476490974426</v>
      </c>
      <c r="O1151">
        <v>-0.22514903545379639</v>
      </c>
      <c r="P1151">
        <v>-6.7886617034673691E-3</v>
      </c>
      <c r="Q1151">
        <v>0.34801235795021057</v>
      </c>
      <c r="R1151">
        <v>0.35014283657073975</v>
      </c>
      <c r="S1151">
        <v>-2.1304797846823931E-3</v>
      </c>
      <c r="T1151">
        <v>-4.2225331999361515E-3</v>
      </c>
      <c r="U1151">
        <v>-2.9865310061722994E-3</v>
      </c>
      <c r="V1151">
        <v>-2.1304797846823931E-3</v>
      </c>
      <c r="W1151">
        <v>-1.2744284467771649E-3</v>
      </c>
      <c r="X1151">
        <v>-3.8426387618528679E-5</v>
      </c>
      <c r="Y1151">
        <v>210</v>
      </c>
      <c r="Z1151">
        <v>7.0765160024166107E-2</v>
      </c>
      <c r="AA1151">
        <v>1</v>
      </c>
    </row>
    <row r="1152" spans="1:27" x14ac:dyDescent="0.25">
      <c r="A1152" t="s">
        <v>60</v>
      </c>
      <c r="B1152" t="s">
        <v>22</v>
      </c>
      <c r="C1152" t="s">
        <v>32</v>
      </c>
      <c r="D1152">
        <v>23</v>
      </c>
      <c r="E1152">
        <v>102.66666666666667</v>
      </c>
      <c r="F1152">
        <v>176.66666666666666</v>
      </c>
      <c r="G1152">
        <v>205</v>
      </c>
      <c r="H1152">
        <v>58.992809295654297</v>
      </c>
      <c r="I1152">
        <v>59.577909061258346</v>
      </c>
      <c r="J1152">
        <v>-0.58510100841522217</v>
      </c>
      <c r="K1152">
        <v>63.925514221191406</v>
      </c>
      <c r="L1152">
        <v>-0.95443040132522583</v>
      </c>
      <c r="M1152">
        <v>-0.73622763156890869</v>
      </c>
      <c r="N1152">
        <v>-0.58510100841522217</v>
      </c>
      <c r="O1152">
        <v>-0.43397441506385803</v>
      </c>
      <c r="P1152">
        <v>-0.21577161550521851</v>
      </c>
      <c r="Q1152">
        <v>0.33392155170440674</v>
      </c>
      <c r="R1152">
        <v>0.33723345398902893</v>
      </c>
      <c r="S1152">
        <v>-3.3118925057351589E-3</v>
      </c>
      <c r="T1152">
        <v>-5.402436014264822E-3</v>
      </c>
      <c r="U1152">
        <v>-4.1673262603580952E-3</v>
      </c>
      <c r="V1152">
        <v>-3.3118925057351589E-3</v>
      </c>
      <c r="W1152">
        <v>-2.4564589839428663E-3</v>
      </c>
      <c r="X1152">
        <v>-1.2213487643748522E-3</v>
      </c>
      <c r="Y1152">
        <v>210</v>
      </c>
      <c r="Z1152">
        <v>7.0765160024166107E-2</v>
      </c>
      <c r="AA1152">
        <v>1</v>
      </c>
    </row>
    <row r="1153" spans="1:27" x14ac:dyDescent="0.25">
      <c r="A1153" t="s">
        <v>60</v>
      </c>
      <c r="B1153" t="s">
        <v>22</v>
      </c>
      <c r="C1153" t="s">
        <v>32</v>
      </c>
      <c r="D1153">
        <v>24</v>
      </c>
      <c r="E1153">
        <v>102.66666666666667</v>
      </c>
      <c r="F1153">
        <v>176.66666666666666</v>
      </c>
      <c r="G1153">
        <v>205</v>
      </c>
      <c r="H1153">
        <v>57.105644226074219</v>
      </c>
      <c r="I1153">
        <v>57.738174754776992</v>
      </c>
      <c r="J1153">
        <v>-0.63253104686737061</v>
      </c>
      <c r="K1153">
        <v>62.889957427978516</v>
      </c>
      <c r="L1153">
        <v>-1.0003083944320679</v>
      </c>
      <c r="M1153">
        <v>-0.78302258253097534</v>
      </c>
      <c r="N1153">
        <v>-0.63253104686737061</v>
      </c>
      <c r="O1153">
        <v>-0.48203951120376587</v>
      </c>
      <c r="P1153">
        <v>-0.26475366950035095</v>
      </c>
      <c r="Q1153">
        <v>0.32323950529098511</v>
      </c>
      <c r="R1153">
        <v>0.32681986689567566</v>
      </c>
      <c r="S1153">
        <v>-3.5803643986582756E-3</v>
      </c>
      <c r="T1153">
        <v>-5.6621232070028782E-3</v>
      </c>
      <c r="U1153">
        <v>-4.4322032481431961E-3</v>
      </c>
      <c r="V1153">
        <v>-3.5803643986582756E-3</v>
      </c>
      <c r="W1153">
        <v>-2.7285255491733551E-3</v>
      </c>
      <c r="X1153">
        <v>-1.4986057067289948E-3</v>
      </c>
      <c r="Y1153">
        <v>210</v>
      </c>
      <c r="Z1153">
        <v>7.0765160024166107E-2</v>
      </c>
      <c r="AA1153">
        <v>1</v>
      </c>
    </row>
    <row r="1154" spans="1:27" x14ac:dyDescent="0.25">
      <c r="A1154" t="s">
        <v>61</v>
      </c>
      <c r="B1154" t="s">
        <v>22</v>
      </c>
      <c r="C1154" t="s">
        <v>82</v>
      </c>
      <c r="D1154">
        <v>1</v>
      </c>
      <c r="E1154">
        <v>0</v>
      </c>
      <c r="F1154">
        <v>0</v>
      </c>
      <c r="G1154">
        <v>0</v>
      </c>
      <c r="H1154">
        <v>0</v>
      </c>
      <c r="I1154">
        <v>0</v>
      </c>
      <c r="J1154">
        <v>0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0</v>
      </c>
      <c r="Q1154">
        <v>0</v>
      </c>
      <c r="R1154">
        <v>0</v>
      </c>
      <c r="S1154">
        <v>0</v>
      </c>
      <c r="T1154">
        <v>0</v>
      </c>
      <c r="U1154">
        <v>0</v>
      </c>
      <c r="V1154">
        <v>0</v>
      </c>
      <c r="W1154">
        <v>0</v>
      </c>
      <c r="X1154">
        <v>0</v>
      </c>
      <c r="Y1154">
        <v>1</v>
      </c>
      <c r="Z1154">
        <v>1</v>
      </c>
      <c r="AA1154">
        <v>0</v>
      </c>
    </row>
    <row r="1155" spans="1:27" x14ac:dyDescent="0.25">
      <c r="A1155" t="s">
        <v>61</v>
      </c>
      <c r="B1155" t="s">
        <v>22</v>
      </c>
      <c r="C1155" t="s">
        <v>82</v>
      </c>
      <c r="D1155">
        <v>2</v>
      </c>
      <c r="E1155">
        <v>0</v>
      </c>
      <c r="F1155">
        <v>0</v>
      </c>
      <c r="G1155">
        <v>0</v>
      </c>
      <c r="H1155">
        <v>0</v>
      </c>
      <c r="I1155">
        <v>0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0</v>
      </c>
      <c r="P1155">
        <v>0</v>
      </c>
      <c r="Q1155">
        <v>0</v>
      </c>
      <c r="R1155">
        <v>0</v>
      </c>
      <c r="S1155">
        <v>0</v>
      </c>
      <c r="T1155">
        <v>0</v>
      </c>
      <c r="U1155">
        <v>0</v>
      </c>
      <c r="V1155">
        <v>0</v>
      </c>
      <c r="W1155">
        <v>0</v>
      </c>
      <c r="X1155">
        <v>0</v>
      </c>
      <c r="Y1155">
        <v>1</v>
      </c>
      <c r="Z1155">
        <v>1</v>
      </c>
      <c r="AA1155">
        <v>0</v>
      </c>
    </row>
    <row r="1156" spans="1:27" x14ac:dyDescent="0.25">
      <c r="A1156" t="s">
        <v>61</v>
      </c>
      <c r="B1156" t="s">
        <v>22</v>
      </c>
      <c r="C1156" t="s">
        <v>82</v>
      </c>
      <c r="D1156">
        <v>3</v>
      </c>
      <c r="E1156">
        <v>0</v>
      </c>
      <c r="F1156">
        <v>0</v>
      </c>
      <c r="G1156">
        <v>0</v>
      </c>
      <c r="H1156">
        <v>0</v>
      </c>
      <c r="I1156">
        <v>0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0</v>
      </c>
      <c r="P1156">
        <v>0</v>
      </c>
      <c r="Q1156">
        <v>0</v>
      </c>
      <c r="R1156">
        <v>0</v>
      </c>
      <c r="S1156">
        <v>0</v>
      </c>
      <c r="T1156">
        <v>0</v>
      </c>
      <c r="U1156">
        <v>0</v>
      </c>
      <c r="V1156">
        <v>0</v>
      </c>
      <c r="W1156">
        <v>0</v>
      </c>
      <c r="X1156">
        <v>0</v>
      </c>
      <c r="Y1156">
        <v>1</v>
      </c>
      <c r="Z1156">
        <v>1</v>
      </c>
      <c r="AA1156">
        <v>0</v>
      </c>
    </row>
    <row r="1157" spans="1:27" x14ac:dyDescent="0.25">
      <c r="A1157" t="s">
        <v>61</v>
      </c>
      <c r="B1157" t="s">
        <v>22</v>
      </c>
      <c r="C1157" t="s">
        <v>82</v>
      </c>
      <c r="D1157">
        <v>4</v>
      </c>
      <c r="E1157">
        <v>0</v>
      </c>
      <c r="F1157">
        <v>0</v>
      </c>
      <c r="G1157">
        <v>0</v>
      </c>
      <c r="H1157">
        <v>0</v>
      </c>
      <c r="I1157">
        <v>0</v>
      </c>
      <c r="J1157">
        <v>0</v>
      </c>
      <c r="K1157">
        <v>0</v>
      </c>
      <c r="L1157">
        <v>0</v>
      </c>
      <c r="M1157">
        <v>0</v>
      </c>
      <c r="N1157">
        <v>0</v>
      </c>
      <c r="O1157">
        <v>0</v>
      </c>
      <c r="P1157">
        <v>0</v>
      </c>
      <c r="Q1157">
        <v>0</v>
      </c>
      <c r="R1157">
        <v>0</v>
      </c>
      <c r="S1157">
        <v>0</v>
      </c>
      <c r="T1157">
        <v>0</v>
      </c>
      <c r="U1157">
        <v>0</v>
      </c>
      <c r="V1157">
        <v>0</v>
      </c>
      <c r="W1157">
        <v>0</v>
      </c>
      <c r="X1157">
        <v>0</v>
      </c>
      <c r="Y1157">
        <v>1</v>
      </c>
      <c r="Z1157">
        <v>1</v>
      </c>
      <c r="AA1157">
        <v>0</v>
      </c>
    </row>
    <row r="1158" spans="1:27" x14ac:dyDescent="0.25">
      <c r="A1158" t="s">
        <v>61</v>
      </c>
      <c r="B1158" t="s">
        <v>22</v>
      </c>
      <c r="C1158" t="s">
        <v>82</v>
      </c>
      <c r="D1158">
        <v>5</v>
      </c>
      <c r="E1158">
        <v>0</v>
      </c>
      <c r="F1158">
        <v>0</v>
      </c>
      <c r="G1158">
        <v>0</v>
      </c>
      <c r="H1158">
        <v>0</v>
      </c>
      <c r="I1158">
        <v>0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0</v>
      </c>
      <c r="P1158">
        <v>0</v>
      </c>
      <c r="Q1158">
        <v>0</v>
      </c>
      <c r="R1158">
        <v>0</v>
      </c>
      <c r="S1158">
        <v>0</v>
      </c>
      <c r="T1158">
        <v>0</v>
      </c>
      <c r="U1158">
        <v>0</v>
      </c>
      <c r="V1158">
        <v>0</v>
      </c>
      <c r="W1158">
        <v>0</v>
      </c>
      <c r="X1158">
        <v>0</v>
      </c>
      <c r="Y1158">
        <v>1</v>
      </c>
      <c r="Z1158">
        <v>1</v>
      </c>
      <c r="AA1158">
        <v>0</v>
      </c>
    </row>
    <row r="1159" spans="1:27" x14ac:dyDescent="0.25">
      <c r="A1159" t="s">
        <v>61</v>
      </c>
      <c r="B1159" t="s">
        <v>22</v>
      </c>
      <c r="C1159" t="s">
        <v>82</v>
      </c>
      <c r="D1159">
        <v>6</v>
      </c>
      <c r="E1159">
        <v>0</v>
      </c>
      <c r="F1159">
        <v>0</v>
      </c>
      <c r="G1159">
        <v>0</v>
      </c>
      <c r="H1159">
        <v>0</v>
      </c>
      <c r="I1159">
        <v>0</v>
      </c>
      <c r="J1159">
        <v>0</v>
      </c>
      <c r="K1159">
        <v>0</v>
      </c>
      <c r="L1159">
        <v>0</v>
      </c>
      <c r="M1159">
        <v>0</v>
      </c>
      <c r="N1159">
        <v>0</v>
      </c>
      <c r="O1159">
        <v>0</v>
      </c>
      <c r="P1159">
        <v>0</v>
      </c>
      <c r="Q1159">
        <v>0</v>
      </c>
      <c r="R1159">
        <v>0</v>
      </c>
      <c r="S1159">
        <v>0</v>
      </c>
      <c r="T1159">
        <v>0</v>
      </c>
      <c r="U1159">
        <v>0</v>
      </c>
      <c r="V1159">
        <v>0</v>
      </c>
      <c r="W1159">
        <v>0</v>
      </c>
      <c r="X1159">
        <v>0</v>
      </c>
      <c r="Y1159">
        <v>1</v>
      </c>
      <c r="Z1159">
        <v>1</v>
      </c>
      <c r="AA1159">
        <v>0</v>
      </c>
    </row>
    <row r="1160" spans="1:27" x14ac:dyDescent="0.25">
      <c r="A1160" t="s">
        <v>61</v>
      </c>
      <c r="B1160" t="s">
        <v>22</v>
      </c>
      <c r="C1160" t="s">
        <v>82</v>
      </c>
      <c r="D1160">
        <v>7</v>
      </c>
      <c r="E1160">
        <v>0</v>
      </c>
      <c r="F1160">
        <v>0</v>
      </c>
      <c r="G1160">
        <v>0</v>
      </c>
      <c r="H1160">
        <v>0</v>
      </c>
      <c r="I1160">
        <v>0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0</v>
      </c>
      <c r="Q1160">
        <v>0</v>
      </c>
      <c r="R1160">
        <v>0</v>
      </c>
      <c r="S1160">
        <v>0</v>
      </c>
      <c r="T1160">
        <v>0</v>
      </c>
      <c r="U1160">
        <v>0</v>
      </c>
      <c r="V1160">
        <v>0</v>
      </c>
      <c r="W1160">
        <v>0</v>
      </c>
      <c r="X1160">
        <v>0</v>
      </c>
      <c r="Y1160">
        <v>1</v>
      </c>
      <c r="Z1160">
        <v>1</v>
      </c>
      <c r="AA1160">
        <v>0</v>
      </c>
    </row>
    <row r="1161" spans="1:27" x14ac:dyDescent="0.25">
      <c r="A1161" t="s">
        <v>61</v>
      </c>
      <c r="B1161" t="s">
        <v>22</v>
      </c>
      <c r="C1161" t="s">
        <v>82</v>
      </c>
      <c r="D1161">
        <v>8</v>
      </c>
      <c r="E1161">
        <v>0</v>
      </c>
      <c r="F1161">
        <v>0</v>
      </c>
      <c r="G1161">
        <v>0</v>
      </c>
      <c r="H1161">
        <v>0</v>
      </c>
      <c r="I1161">
        <v>0</v>
      </c>
      <c r="J1161">
        <v>0</v>
      </c>
      <c r="K1161">
        <v>0</v>
      </c>
      <c r="L1161">
        <v>0</v>
      </c>
      <c r="M1161">
        <v>0</v>
      </c>
      <c r="N1161">
        <v>0</v>
      </c>
      <c r="O1161">
        <v>0</v>
      </c>
      <c r="P1161">
        <v>0</v>
      </c>
      <c r="Q1161">
        <v>0</v>
      </c>
      <c r="R1161">
        <v>0</v>
      </c>
      <c r="S1161">
        <v>0</v>
      </c>
      <c r="T1161">
        <v>0</v>
      </c>
      <c r="U1161">
        <v>0</v>
      </c>
      <c r="V1161">
        <v>0</v>
      </c>
      <c r="W1161">
        <v>0</v>
      </c>
      <c r="X1161">
        <v>0</v>
      </c>
      <c r="Y1161">
        <v>1</v>
      </c>
      <c r="Z1161">
        <v>1</v>
      </c>
      <c r="AA1161">
        <v>0</v>
      </c>
    </row>
    <row r="1162" spans="1:27" x14ac:dyDescent="0.25">
      <c r="A1162" t="s">
        <v>61</v>
      </c>
      <c r="B1162" t="s">
        <v>22</v>
      </c>
      <c r="C1162" t="s">
        <v>82</v>
      </c>
      <c r="D1162">
        <v>9</v>
      </c>
      <c r="E1162">
        <v>0</v>
      </c>
      <c r="F1162">
        <v>0</v>
      </c>
      <c r="G1162">
        <v>0</v>
      </c>
      <c r="H1162">
        <v>0</v>
      </c>
      <c r="I1162">
        <v>0</v>
      </c>
      <c r="J1162">
        <v>0</v>
      </c>
      <c r="K1162">
        <v>0</v>
      </c>
      <c r="L1162">
        <v>0</v>
      </c>
      <c r="M1162">
        <v>0</v>
      </c>
      <c r="N1162">
        <v>0</v>
      </c>
      <c r="O1162">
        <v>0</v>
      </c>
      <c r="P1162">
        <v>0</v>
      </c>
      <c r="Q1162">
        <v>0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0</v>
      </c>
      <c r="Y1162">
        <v>1</v>
      </c>
      <c r="Z1162">
        <v>1</v>
      </c>
      <c r="AA1162">
        <v>0</v>
      </c>
    </row>
    <row r="1163" spans="1:27" x14ac:dyDescent="0.25">
      <c r="A1163" t="s">
        <v>61</v>
      </c>
      <c r="B1163" t="s">
        <v>22</v>
      </c>
      <c r="C1163" t="s">
        <v>82</v>
      </c>
      <c r="D1163">
        <v>10</v>
      </c>
      <c r="E1163">
        <v>0</v>
      </c>
      <c r="F1163">
        <v>0</v>
      </c>
      <c r="G1163">
        <v>0</v>
      </c>
      <c r="H1163">
        <v>0</v>
      </c>
      <c r="I1163">
        <v>0</v>
      </c>
      <c r="J1163">
        <v>0</v>
      </c>
      <c r="K1163">
        <v>0</v>
      </c>
      <c r="L1163">
        <v>0</v>
      </c>
      <c r="M1163">
        <v>0</v>
      </c>
      <c r="N1163">
        <v>0</v>
      </c>
      <c r="O1163">
        <v>0</v>
      </c>
      <c r="P1163">
        <v>0</v>
      </c>
      <c r="Q1163">
        <v>0</v>
      </c>
      <c r="R1163">
        <v>0</v>
      </c>
      <c r="S1163">
        <v>0</v>
      </c>
      <c r="T1163">
        <v>0</v>
      </c>
      <c r="U1163">
        <v>0</v>
      </c>
      <c r="V1163">
        <v>0</v>
      </c>
      <c r="W1163">
        <v>0</v>
      </c>
      <c r="X1163">
        <v>0</v>
      </c>
      <c r="Y1163">
        <v>1</v>
      </c>
      <c r="Z1163">
        <v>1</v>
      </c>
      <c r="AA1163">
        <v>0</v>
      </c>
    </row>
    <row r="1164" spans="1:27" x14ac:dyDescent="0.25">
      <c r="A1164" t="s">
        <v>61</v>
      </c>
      <c r="B1164" t="s">
        <v>22</v>
      </c>
      <c r="C1164" t="s">
        <v>82</v>
      </c>
      <c r="D1164">
        <v>11</v>
      </c>
      <c r="E1164">
        <v>0</v>
      </c>
      <c r="F1164">
        <v>0</v>
      </c>
      <c r="G1164">
        <v>0</v>
      </c>
      <c r="H1164">
        <v>0</v>
      </c>
      <c r="I1164">
        <v>0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0</v>
      </c>
      <c r="P1164">
        <v>0</v>
      </c>
      <c r="Q1164">
        <v>0</v>
      </c>
      <c r="R1164">
        <v>0</v>
      </c>
      <c r="S1164">
        <v>0</v>
      </c>
      <c r="T1164">
        <v>0</v>
      </c>
      <c r="U1164">
        <v>0</v>
      </c>
      <c r="V1164">
        <v>0</v>
      </c>
      <c r="W1164">
        <v>0</v>
      </c>
      <c r="X1164">
        <v>0</v>
      </c>
      <c r="Y1164">
        <v>1</v>
      </c>
      <c r="Z1164">
        <v>1</v>
      </c>
      <c r="AA1164">
        <v>0</v>
      </c>
    </row>
    <row r="1165" spans="1:27" x14ac:dyDescent="0.25">
      <c r="A1165" t="s">
        <v>61</v>
      </c>
      <c r="B1165" t="s">
        <v>22</v>
      </c>
      <c r="C1165" t="s">
        <v>82</v>
      </c>
      <c r="D1165">
        <v>12</v>
      </c>
      <c r="E1165">
        <v>0</v>
      </c>
      <c r="F1165">
        <v>0</v>
      </c>
      <c r="G1165">
        <v>0</v>
      </c>
      <c r="H1165">
        <v>0</v>
      </c>
      <c r="I1165">
        <v>0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0</v>
      </c>
      <c r="P1165">
        <v>0</v>
      </c>
      <c r="Q1165">
        <v>0</v>
      </c>
      <c r="R1165">
        <v>0</v>
      </c>
      <c r="S1165">
        <v>0</v>
      </c>
      <c r="T1165">
        <v>0</v>
      </c>
      <c r="U1165">
        <v>0</v>
      </c>
      <c r="V1165">
        <v>0</v>
      </c>
      <c r="W1165">
        <v>0</v>
      </c>
      <c r="X1165">
        <v>0</v>
      </c>
      <c r="Y1165">
        <v>1</v>
      </c>
      <c r="Z1165">
        <v>1</v>
      </c>
      <c r="AA1165">
        <v>0</v>
      </c>
    </row>
    <row r="1166" spans="1:27" x14ac:dyDescent="0.25">
      <c r="A1166" t="s">
        <v>61</v>
      </c>
      <c r="B1166" t="s">
        <v>22</v>
      </c>
      <c r="C1166" t="s">
        <v>82</v>
      </c>
      <c r="D1166">
        <v>13</v>
      </c>
      <c r="E1166">
        <v>0</v>
      </c>
      <c r="F1166">
        <v>0</v>
      </c>
      <c r="G1166">
        <v>0</v>
      </c>
      <c r="H1166">
        <v>0</v>
      </c>
      <c r="I1166">
        <v>0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0</v>
      </c>
      <c r="P1166">
        <v>0</v>
      </c>
      <c r="Q1166">
        <v>0</v>
      </c>
      <c r="R1166">
        <v>0</v>
      </c>
      <c r="S1166">
        <v>0</v>
      </c>
      <c r="T1166">
        <v>0</v>
      </c>
      <c r="U1166">
        <v>0</v>
      </c>
      <c r="V1166">
        <v>0</v>
      </c>
      <c r="W1166">
        <v>0</v>
      </c>
      <c r="X1166">
        <v>0</v>
      </c>
      <c r="Y1166">
        <v>1</v>
      </c>
      <c r="Z1166">
        <v>1</v>
      </c>
      <c r="AA1166">
        <v>0</v>
      </c>
    </row>
    <row r="1167" spans="1:27" x14ac:dyDescent="0.25">
      <c r="A1167" t="s">
        <v>61</v>
      </c>
      <c r="B1167" t="s">
        <v>22</v>
      </c>
      <c r="C1167" t="s">
        <v>82</v>
      </c>
      <c r="D1167">
        <v>14</v>
      </c>
      <c r="E1167">
        <v>0</v>
      </c>
      <c r="F1167">
        <v>0</v>
      </c>
      <c r="G1167">
        <v>0</v>
      </c>
      <c r="H1167">
        <v>0</v>
      </c>
      <c r="I1167">
        <v>0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0</v>
      </c>
      <c r="P1167">
        <v>0</v>
      </c>
      <c r="Q1167">
        <v>0</v>
      </c>
      <c r="R1167">
        <v>0</v>
      </c>
      <c r="S1167">
        <v>0</v>
      </c>
      <c r="T1167">
        <v>0</v>
      </c>
      <c r="U1167">
        <v>0</v>
      </c>
      <c r="V1167">
        <v>0</v>
      </c>
      <c r="W1167">
        <v>0</v>
      </c>
      <c r="X1167">
        <v>0</v>
      </c>
      <c r="Y1167">
        <v>1</v>
      </c>
      <c r="Z1167">
        <v>1</v>
      </c>
      <c r="AA1167">
        <v>0</v>
      </c>
    </row>
    <row r="1168" spans="1:27" x14ac:dyDescent="0.25">
      <c r="A1168" t="s">
        <v>61</v>
      </c>
      <c r="B1168" t="s">
        <v>22</v>
      </c>
      <c r="C1168" t="s">
        <v>82</v>
      </c>
      <c r="D1168">
        <v>15</v>
      </c>
      <c r="E1168">
        <v>0</v>
      </c>
      <c r="F1168">
        <v>0</v>
      </c>
      <c r="G1168">
        <v>0</v>
      </c>
      <c r="H1168">
        <v>0</v>
      </c>
      <c r="I1168">
        <v>0</v>
      </c>
      <c r="J1168">
        <v>0</v>
      </c>
      <c r="K1168">
        <v>0</v>
      </c>
      <c r="L1168">
        <v>0</v>
      </c>
      <c r="M1168">
        <v>0</v>
      </c>
      <c r="N1168">
        <v>0</v>
      </c>
      <c r="O1168">
        <v>0</v>
      </c>
      <c r="P1168">
        <v>0</v>
      </c>
      <c r="Q1168">
        <v>0</v>
      </c>
      <c r="R1168">
        <v>0</v>
      </c>
      <c r="S1168">
        <v>0</v>
      </c>
      <c r="T1168">
        <v>0</v>
      </c>
      <c r="U1168">
        <v>0</v>
      </c>
      <c r="V1168">
        <v>0</v>
      </c>
      <c r="W1168">
        <v>0</v>
      </c>
      <c r="X1168">
        <v>0</v>
      </c>
      <c r="Y1168">
        <v>1</v>
      </c>
      <c r="Z1168">
        <v>1</v>
      </c>
      <c r="AA1168">
        <v>0</v>
      </c>
    </row>
    <row r="1169" spans="1:27" x14ac:dyDescent="0.25">
      <c r="A1169" t="s">
        <v>61</v>
      </c>
      <c r="B1169" t="s">
        <v>22</v>
      </c>
      <c r="C1169" t="s">
        <v>82</v>
      </c>
      <c r="D1169">
        <v>16</v>
      </c>
      <c r="E1169">
        <v>0</v>
      </c>
      <c r="F1169">
        <v>0</v>
      </c>
      <c r="G1169">
        <v>0</v>
      </c>
      <c r="H1169">
        <v>0</v>
      </c>
      <c r="I1169">
        <v>0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0</v>
      </c>
      <c r="P1169">
        <v>0</v>
      </c>
      <c r="Q1169">
        <v>0</v>
      </c>
      <c r="R1169">
        <v>0</v>
      </c>
      <c r="S1169">
        <v>0</v>
      </c>
      <c r="T1169">
        <v>0</v>
      </c>
      <c r="U1169">
        <v>0</v>
      </c>
      <c r="V1169">
        <v>0</v>
      </c>
      <c r="W1169">
        <v>0</v>
      </c>
      <c r="X1169">
        <v>0</v>
      </c>
      <c r="Y1169">
        <v>1</v>
      </c>
      <c r="Z1169">
        <v>1</v>
      </c>
      <c r="AA1169">
        <v>0</v>
      </c>
    </row>
    <row r="1170" spans="1:27" x14ac:dyDescent="0.25">
      <c r="A1170" t="s">
        <v>61</v>
      </c>
      <c r="B1170" t="s">
        <v>22</v>
      </c>
      <c r="C1170" t="s">
        <v>82</v>
      </c>
      <c r="D1170">
        <v>17</v>
      </c>
      <c r="E1170">
        <v>0</v>
      </c>
      <c r="F1170">
        <v>0</v>
      </c>
      <c r="G1170">
        <v>0</v>
      </c>
      <c r="H1170">
        <v>0</v>
      </c>
      <c r="I1170">
        <v>0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0</v>
      </c>
      <c r="Q1170">
        <v>0</v>
      </c>
      <c r="R1170">
        <v>0</v>
      </c>
      <c r="S1170">
        <v>0</v>
      </c>
      <c r="T1170">
        <v>0</v>
      </c>
      <c r="U1170">
        <v>0</v>
      </c>
      <c r="V1170">
        <v>0</v>
      </c>
      <c r="W1170">
        <v>0</v>
      </c>
      <c r="X1170">
        <v>0</v>
      </c>
      <c r="Y1170">
        <v>1</v>
      </c>
      <c r="Z1170">
        <v>1</v>
      </c>
      <c r="AA1170">
        <v>0</v>
      </c>
    </row>
    <row r="1171" spans="1:27" x14ac:dyDescent="0.25">
      <c r="A1171" t="s">
        <v>61</v>
      </c>
      <c r="B1171" t="s">
        <v>22</v>
      </c>
      <c r="C1171" t="s">
        <v>82</v>
      </c>
      <c r="D1171">
        <v>18</v>
      </c>
      <c r="E1171">
        <v>0</v>
      </c>
      <c r="F1171">
        <v>0</v>
      </c>
      <c r="G1171">
        <v>0</v>
      </c>
      <c r="H1171">
        <v>0</v>
      </c>
      <c r="I1171">
        <v>0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0</v>
      </c>
      <c r="Q1171">
        <v>0</v>
      </c>
      <c r="R1171">
        <v>0</v>
      </c>
      <c r="S1171">
        <v>0</v>
      </c>
      <c r="T1171">
        <v>0</v>
      </c>
      <c r="U1171">
        <v>0</v>
      </c>
      <c r="V1171">
        <v>0</v>
      </c>
      <c r="W1171">
        <v>0</v>
      </c>
      <c r="X1171">
        <v>0</v>
      </c>
      <c r="Y1171">
        <v>1</v>
      </c>
      <c r="Z1171">
        <v>1</v>
      </c>
      <c r="AA1171">
        <v>0</v>
      </c>
    </row>
    <row r="1172" spans="1:27" x14ac:dyDescent="0.25">
      <c r="A1172" t="s">
        <v>61</v>
      </c>
      <c r="B1172" t="s">
        <v>22</v>
      </c>
      <c r="C1172" t="s">
        <v>82</v>
      </c>
      <c r="D1172">
        <v>19</v>
      </c>
      <c r="E1172">
        <v>0</v>
      </c>
      <c r="F1172">
        <v>0</v>
      </c>
      <c r="G1172">
        <v>0</v>
      </c>
      <c r="H1172">
        <v>0</v>
      </c>
      <c r="I1172">
        <v>0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0</v>
      </c>
      <c r="P1172">
        <v>0</v>
      </c>
      <c r="Q1172">
        <v>0</v>
      </c>
      <c r="R1172">
        <v>0</v>
      </c>
      <c r="S1172">
        <v>0</v>
      </c>
      <c r="T1172">
        <v>0</v>
      </c>
      <c r="U1172">
        <v>0</v>
      </c>
      <c r="V1172">
        <v>0</v>
      </c>
      <c r="W1172">
        <v>0</v>
      </c>
      <c r="X1172">
        <v>0</v>
      </c>
      <c r="Y1172">
        <v>1</v>
      </c>
      <c r="Z1172">
        <v>1</v>
      </c>
      <c r="AA1172">
        <v>0</v>
      </c>
    </row>
    <row r="1173" spans="1:27" x14ac:dyDescent="0.25">
      <c r="A1173" t="s">
        <v>61</v>
      </c>
      <c r="B1173" t="s">
        <v>22</v>
      </c>
      <c r="C1173" t="s">
        <v>82</v>
      </c>
      <c r="D1173">
        <v>20</v>
      </c>
      <c r="E1173">
        <v>0</v>
      </c>
      <c r="F1173">
        <v>0</v>
      </c>
      <c r="G1173">
        <v>0</v>
      </c>
      <c r="H1173">
        <v>0</v>
      </c>
      <c r="I1173">
        <v>0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0</v>
      </c>
      <c r="P1173">
        <v>0</v>
      </c>
      <c r="Q1173">
        <v>0</v>
      </c>
      <c r="R1173">
        <v>0</v>
      </c>
      <c r="S1173">
        <v>0</v>
      </c>
      <c r="T1173">
        <v>0</v>
      </c>
      <c r="U1173">
        <v>0</v>
      </c>
      <c r="V1173">
        <v>0</v>
      </c>
      <c r="W1173">
        <v>0</v>
      </c>
      <c r="X1173">
        <v>0</v>
      </c>
      <c r="Y1173">
        <v>1</v>
      </c>
      <c r="Z1173">
        <v>1</v>
      </c>
      <c r="AA1173">
        <v>0</v>
      </c>
    </row>
    <row r="1174" spans="1:27" x14ac:dyDescent="0.25">
      <c r="A1174" t="s">
        <v>61</v>
      </c>
      <c r="B1174" t="s">
        <v>22</v>
      </c>
      <c r="C1174" t="s">
        <v>82</v>
      </c>
      <c r="D1174">
        <v>21</v>
      </c>
      <c r="E1174">
        <v>0</v>
      </c>
      <c r="F1174">
        <v>0</v>
      </c>
      <c r="G1174">
        <v>0</v>
      </c>
      <c r="H1174">
        <v>0</v>
      </c>
      <c r="I1174">
        <v>0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0</v>
      </c>
      <c r="P1174">
        <v>0</v>
      </c>
      <c r="Q1174">
        <v>0</v>
      </c>
      <c r="R1174">
        <v>0</v>
      </c>
      <c r="S1174">
        <v>0</v>
      </c>
      <c r="T1174">
        <v>0</v>
      </c>
      <c r="U1174">
        <v>0</v>
      </c>
      <c r="V1174">
        <v>0</v>
      </c>
      <c r="W1174">
        <v>0</v>
      </c>
      <c r="X1174">
        <v>0</v>
      </c>
      <c r="Y1174">
        <v>1</v>
      </c>
      <c r="Z1174">
        <v>1</v>
      </c>
      <c r="AA1174">
        <v>0</v>
      </c>
    </row>
    <row r="1175" spans="1:27" x14ac:dyDescent="0.25">
      <c r="A1175" t="s">
        <v>61</v>
      </c>
      <c r="B1175" t="s">
        <v>22</v>
      </c>
      <c r="C1175" t="s">
        <v>82</v>
      </c>
      <c r="D1175">
        <v>22</v>
      </c>
      <c r="E1175">
        <v>0</v>
      </c>
      <c r="F1175">
        <v>0</v>
      </c>
      <c r="G1175">
        <v>0</v>
      </c>
      <c r="H1175">
        <v>0</v>
      </c>
      <c r="I1175">
        <v>0</v>
      </c>
      <c r="J1175">
        <v>0</v>
      </c>
      <c r="K1175">
        <v>0</v>
      </c>
      <c r="L1175">
        <v>0</v>
      </c>
      <c r="M1175">
        <v>0</v>
      </c>
      <c r="N1175">
        <v>0</v>
      </c>
      <c r="O1175">
        <v>0</v>
      </c>
      <c r="P1175">
        <v>0</v>
      </c>
      <c r="Q1175">
        <v>0</v>
      </c>
      <c r="R1175">
        <v>0</v>
      </c>
      <c r="S1175">
        <v>0</v>
      </c>
      <c r="T1175">
        <v>0</v>
      </c>
      <c r="U1175">
        <v>0</v>
      </c>
      <c r="V1175">
        <v>0</v>
      </c>
      <c r="W1175">
        <v>0</v>
      </c>
      <c r="X1175">
        <v>0</v>
      </c>
      <c r="Y1175">
        <v>1</v>
      </c>
      <c r="Z1175">
        <v>1</v>
      </c>
      <c r="AA1175">
        <v>0</v>
      </c>
    </row>
    <row r="1176" spans="1:27" x14ac:dyDescent="0.25">
      <c r="A1176" t="s">
        <v>61</v>
      </c>
      <c r="B1176" t="s">
        <v>22</v>
      </c>
      <c r="C1176" t="s">
        <v>82</v>
      </c>
      <c r="D1176">
        <v>23</v>
      </c>
      <c r="E1176">
        <v>0</v>
      </c>
      <c r="F1176">
        <v>0</v>
      </c>
      <c r="G1176">
        <v>0</v>
      </c>
      <c r="H1176">
        <v>0</v>
      </c>
      <c r="I1176">
        <v>0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0</v>
      </c>
      <c r="P1176">
        <v>0</v>
      </c>
      <c r="Q1176">
        <v>0</v>
      </c>
      <c r="R1176">
        <v>0</v>
      </c>
      <c r="S1176">
        <v>0</v>
      </c>
      <c r="T1176">
        <v>0</v>
      </c>
      <c r="U1176">
        <v>0</v>
      </c>
      <c r="V1176">
        <v>0</v>
      </c>
      <c r="W1176">
        <v>0</v>
      </c>
      <c r="X1176">
        <v>0</v>
      </c>
      <c r="Y1176">
        <v>1</v>
      </c>
      <c r="Z1176">
        <v>1</v>
      </c>
      <c r="AA1176">
        <v>0</v>
      </c>
    </row>
    <row r="1177" spans="1:27" x14ac:dyDescent="0.25">
      <c r="A1177" t="s">
        <v>61</v>
      </c>
      <c r="B1177" t="s">
        <v>22</v>
      </c>
      <c r="C1177" t="s">
        <v>82</v>
      </c>
      <c r="D1177">
        <v>24</v>
      </c>
      <c r="E1177">
        <v>0</v>
      </c>
      <c r="F1177">
        <v>0</v>
      </c>
      <c r="G1177">
        <v>0</v>
      </c>
      <c r="H1177">
        <v>0</v>
      </c>
      <c r="I1177">
        <v>0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0</v>
      </c>
      <c r="P1177">
        <v>0</v>
      </c>
      <c r="Q1177">
        <v>0</v>
      </c>
      <c r="R1177">
        <v>0</v>
      </c>
      <c r="S1177">
        <v>0</v>
      </c>
      <c r="T1177">
        <v>0</v>
      </c>
      <c r="U1177">
        <v>0</v>
      </c>
      <c r="V1177">
        <v>0</v>
      </c>
      <c r="W1177">
        <v>0</v>
      </c>
      <c r="X1177">
        <v>0</v>
      </c>
      <c r="Y1177">
        <v>1</v>
      </c>
      <c r="Z1177">
        <v>1</v>
      </c>
      <c r="AA1177">
        <v>0</v>
      </c>
    </row>
    <row r="1178" spans="1:27" x14ac:dyDescent="0.25">
      <c r="A1178" t="s">
        <v>61</v>
      </c>
      <c r="B1178" t="s">
        <v>22</v>
      </c>
      <c r="C1178" t="s">
        <v>83</v>
      </c>
      <c r="D1178">
        <v>1</v>
      </c>
      <c r="E1178">
        <v>0</v>
      </c>
      <c r="F1178">
        <v>0</v>
      </c>
      <c r="G1178">
        <v>0</v>
      </c>
      <c r="H1178">
        <v>0</v>
      </c>
      <c r="I1178">
        <v>0</v>
      </c>
      <c r="J1178">
        <v>0</v>
      </c>
      <c r="K1178">
        <v>0</v>
      </c>
      <c r="L1178">
        <v>0</v>
      </c>
      <c r="M1178">
        <v>0</v>
      </c>
      <c r="N1178">
        <v>0</v>
      </c>
      <c r="O1178">
        <v>0</v>
      </c>
      <c r="P1178">
        <v>0</v>
      </c>
      <c r="Q1178">
        <v>0</v>
      </c>
      <c r="R1178">
        <v>0</v>
      </c>
      <c r="S1178">
        <v>0</v>
      </c>
      <c r="T1178">
        <v>0</v>
      </c>
      <c r="U1178">
        <v>0</v>
      </c>
      <c r="V1178">
        <v>0</v>
      </c>
      <c r="W1178">
        <v>0</v>
      </c>
      <c r="X1178">
        <v>0</v>
      </c>
      <c r="Y1178">
        <v>1</v>
      </c>
      <c r="Z1178">
        <v>1</v>
      </c>
      <c r="AA1178">
        <v>0</v>
      </c>
    </row>
    <row r="1179" spans="1:27" x14ac:dyDescent="0.25">
      <c r="A1179" t="s">
        <v>61</v>
      </c>
      <c r="B1179" t="s">
        <v>22</v>
      </c>
      <c r="C1179" t="s">
        <v>83</v>
      </c>
      <c r="D1179">
        <v>2</v>
      </c>
      <c r="E1179">
        <v>0</v>
      </c>
      <c r="F1179">
        <v>0</v>
      </c>
      <c r="G1179">
        <v>0</v>
      </c>
      <c r="H1179">
        <v>0</v>
      </c>
      <c r="I1179">
        <v>0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0</v>
      </c>
      <c r="P1179">
        <v>0</v>
      </c>
      <c r="Q1179">
        <v>0</v>
      </c>
      <c r="R1179">
        <v>0</v>
      </c>
      <c r="S1179">
        <v>0</v>
      </c>
      <c r="T1179">
        <v>0</v>
      </c>
      <c r="U1179">
        <v>0</v>
      </c>
      <c r="V1179">
        <v>0</v>
      </c>
      <c r="W1179">
        <v>0</v>
      </c>
      <c r="X1179">
        <v>0</v>
      </c>
      <c r="Y1179">
        <v>1</v>
      </c>
      <c r="Z1179">
        <v>1</v>
      </c>
      <c r="AA1179">
        <v>0</v>
      </c>
    </row>
    <row r="1180" spans="1:27" x14ac:dyDescent="0.25">
      <c r="A1180" t="s">
        <v>61</v>
      </c>
      <c r="B1180" t="s">
        <v>22</v>
      </c>
      <c r="C1180" t="s">
        <v>83</v>
      </c>
      <c r="D1180">
        <v>3</v>
      </c>
      <c r="E1180">
        <v>0</v>
      </c>
      <c r="F1180">
        <v>0</v>
      </c>
      <c r="G1180">
        <v>0</v>
      </c>
      <c r="H1180">
        <v>0</v>
      </c>
      <c r="I1180">
        <v>0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0</v>
      </c>
      <c r="P1180">
        <v>0</v>
      </c>
      <c r="Q1180">
        <v>0</v>
      </c>
      <c r="R1180">
        <v>0</v>
      </c>
      <c r="S1180">
        <v>0</v>
      </c>
      <c r="T1180">
        <v>0</v>
      </c>
      <c r="U1180">
        <v>0</v>
      </c>
      <c r="V1180">
        <v>0</v>
      </c>
      <c r="W1180">
        <v>0</v>
      </c>
      <c r="X1180">
        <v>0</v>
      </c>
      <c r="Y1180">
        <v>1</v>
      </c>
      <c r="Z1180">
        <v>1</v>
      </c>
      <c r="AA1180">
        <v>0</v>
      </c>
    </row>
    <row r="1181" spans="1:27" x14ac:dyDescent="0.25">
      <c r="A1181" t="s">
        <v>61</v>
      </c>
      <c r="B1181" t="s">
        <v>22</v>
      </c>
      <c r="C1181" t="s">
        <v>83</v>
      </c>
      <c r="D1181">
        <v>4</v>
      </c>
      <c r="E1181">
        <v>0</v>
      </c>
      <c r="F1181">
        <v>0</v>
      </c>
      <c r="G1181">
        <v>0</v>
      </c>
      <c r="H1181">
        <v>0</v>
      </c>
      <c r="I1181">
        <v>0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0</v>
      </c>
      <c r="P1181">
        <v>0</v>
      </c>
      <c r="Q1181">
        <v>0</v>
      </c>
      <c r="R1181">
        <v>0</v>
      </c>
      <c r="S1181">
        <v>0</v>
      </c>
      <c r="T1181">
        <v>0</v>
      </c>
      <c r="U1181">
        <v>0</v>
      </c>
      <c r="V1181">
        <v>0</v>
      </c>
      <c r="W1181">
        <v>0</v>
      </c>
      <c r="X1181">
        <v>0</v>
      </c>
      <c r="Y1181">
        <v>1</v>
      </c>
      <c r="Z1181">
        <v>1</v>
      </c>
      <c r="AA1181">
        <v>0</v>
      </c>
    </row>
    <row r="1182" spans="1:27" x14ac:dyDescent="0.25">
      <c r="A1182" t="s">
        <v>61</v>
      </c>
      <c r="B1182" t="s">
        <v>22</v>
      </c>
      <c r="C1182" t="s">
        <v>83</v>
      </c>
      <c r="D1182">
        <v>5</v>
      </c>
      <c r="E1182">
        <v>0</v>
      </c>
      <c r="F1182">
        <v>0</v>
      </c>
      <c r="G1182">
        <v>0</v>
      </c>
      <c r="H1182">
        <v>0</v>
      </c>
      <c r="I1182">
        <v>0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0</v>
      </c>
      <c r="P1182">
        <v>0</v>
      </c>
      <c r="Q1182">
        <v>0</v>
      </c>
      <c r="R1182">
        <v>0</v>
      </c>
      <c r="S1182">
        <v>0</v>
      </c>
      <c r="T1182">
        <v>0</v>
      </c>
      <c r="U1182">
        <v>0</v>
      </c>
      <c r="V1182">
        <v>0</v>
      </c>
      <c r="W1182">
        <v>0</v>
      </c>
      <c r="X1182">
        <v>0</v>
      </c>
      <c r="Y1182">
        <v>1</v>
      </c>
      <c r="Z1182">
        <v>1</v>
      </c>
      <c r="AA1182">
        <v>0</v>
      </c>
    </row>
    <row r="1183" spans="1:27" x14ac:dyDescent="0.25">
      <c r="A1183" t="s">
        <v>61</v>
      </c>
      <c r="B1183" t="s">
        <v>22</v>
      </c>
      <c r="C1183" t="s">
        <v>83</v>
      </c>
      <c r="D1183">
        <v>6</v>
      </c>
      <c r="E1183">
        <v>0</v>
      </c>
      <c r="F1183">
        <v>0</v>
      </c>
      <c r="G1183">
        <v>0</v>
      </c>
      <c r="H1183">
        <v>0</v>
      </c>
      <c r="I1183">
        <v>0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0</v>
      </c>
      <c r="P1183">
        <v>0</v>
      </c>
      <c r="Q1183">
        <v>0</v>
      </c>
      <c r="R1183">
        <v>0</v>
      </c>
      <c r="S1183">
        <v>0</v>
      </c>
      <c r="T1183">
        <v>0</v>
      </c>
      <c r="U1183">
        <v>0</v>
      </c>
      <c r="V1183">
        <v>0</v>
      </c>
      <c r="W1183">
        <v>0</v>
      </c>
      <c r="X1183">
        <v>0</v>
      </c>
      <c r="Y1183">
        <v>1</v>
      </c>
      <c r="Z1183">
        <v>1</v>
      </c>
      <c r="AA1183">
        <v>0</v>
      </c>
    </row>
    <row r="1184" spans="1:27" x14ac:dyDescent="0.25">
      <c r="A1184" t="s">
        <v>61</v>
      </c>
      <c r="B1184" t="s">
        <v>22</v>
      </c>
      <c r="C1184" t="s">
        <v>83</v>
      </c>
      <c r="D1184">
        <v>7</v>
      </c>
      <c r="E1184">
        <v>0</v>
      </c>
      <c r="F1184">
        <v>0</v>
      </c>
      <c r="G1184">
        <v>0</v>
      </c>
      <c r="H1184">
        <v>0</v>
      </c>
      <c r="I1184">
        <v>0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0</v>
      </c>
      <c r="P1184">
        <v>0</v>
      </c>
      <c r="Q1184">
        <v>0</v>
      </c>
      <c r="R1184">
        <v>0</v>
      </c>
      <c r="S1184">
        <v>0</v>
      </c>
      <c r="T1184">
        <v>0</v>
      </c>
      <c r="U1184">
        <v>0</v>
      </c>
      <c r="V1184">
        <v>0</v>
      </c>
      <c r="W1184">
        <v>0</v>
      </c>
      <c r="X1184">
        <v>0</v>
      </c>
      <c r="Y1184">
        <v>1</v>
      </c>
      <c r="Z1184">
        <v>1</v>
      </c>
      <c r="AA1184">
        <v>0</v>
      </c>
    </row>
    <row r="1185" spans="1:27" x14ac:dyDescent="0.25">
      <c r="A1185" t="s">
        <v>61</v>
      </c>
      <c r="B1185" t="s">
        <v>22</v>
      </c>
      <c r="C1185" t="s">
        <v>83</v>
      </c>
      <c r="D1185">
        <v>8</v>
      </c>
      <c r="E1185">
        <v>0</v>
      </c>
      <c r="F1185">
        <v>0</v>
      </c>
      <c r="G1185">
        <v>0</v>
      </c>
      <c r="H1185">
        <v>0</v>
      </c>
      <c r="I1185">
        <v>0</v>
      </c>
      <c r="J1185">
        <v>0</v>
      </c>
      <c r="K1185">
        <v>0</v>
      </c>
      <c r="L1185">
        <v>0</v>
      </c>
      <c r="M1185">
        <v>0</v>
      </c>
      <c r="N1185">
        <v>0</v>
      </c>
      <c r="O1185">
        <v>0</v>
      </c>
      <c r="P1185">
        <v>0</v>
      </c>
      <c r="Q1185">
        <v>0</v>
      </c>
      <c r="R1185">
        <v>0</v>
      </c>
      <c r="S1185">
        <v>0</v>
      </c>
      <c r="T1185">
        <v>0</v>
      </c>
      <c r="U1185">
        <v>0</v>
      </c>
      <c r="V1185">
        <v>0</v>
      </c>
      <c r="W1185">
        <v>0</v>
      </c>
      <c r="X1185">
        <v>0</v>
      </c>
      <c r="Y1185">
        <v>1</v>
      </c>
      <c r="Z1185">
        <v>1</v>
      </c>
      <c r="AA1185">
        <v>0</v>
      </c>
    </row>
    <row r="1186" spans="1:27" x14ac:dyDescent="0.25">
      <c r="A1186" t="s">
        <v>61</v>
      </c>
      <c r="B1186" t="s">
        <v>22</v>
      </c>
      <c r="C1186" t="s">
        <v>83</v>
      </c>
      <c r="D1186">
        <v>9</v>
      </c>
      <c r="E1186">
        <v>0</v>
      </c>
      <c r="F1186">
        <v>0</v>
      </c>
      <c r="G1186">
        <v>0</v>
      </c>
      <c r="H1186">
        <v>0</v>
      </c>
      <c r="I1186">
        <v>0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0</v>
      </c>
      <c r="Q1186">
        <v>0</v>
      </c>
      <c r="R1186">
        <v>0</v>
      </c>
      <c r="S1186">
        <v>0</v>
      </c>
      <c r="T1186">
        <v>0</v>
      </c>
      <c r="U1186">
        <v>0</v>
      </c>
      <c r="V1186">
        <v>0</v>
      </c>
      <c r="W1186">
        <v>0</v>
      </c>
      <c r="X1186">
        <v>0</v>
      </c>
      <c r="Y1186">
        <v>1</v>
      </c>
      <c r="Z1186">
        <v>1</v>
      </c>
      <c r="AA1186">
        <v>0</v>
      </c>
    </row>
    <row r="1187" spans="1:27" x14ac:dyDescent="0.25">
      <c r="A1187" t="s">
        <v>61</v>
      </c>
      <c r="B1187" t="s">
        <v>22</v>
      </c>
      <c r="C1187" t="s">
        <v>83</v>
      </c>
      <c r="D1187">
        <v>10</v>
      </c>
      <c r="E1187">
        <v>0</v>
      </c>
      <c r="F1187">
        <v>0</v>
      </c>
      <c r="G1187">
        <v>0</v>
      </c>
      <c r="H1187">
        <v>0</v>
      </c>
      <c r="I1187">
        <v>0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0</v>
      </c>
      <c r="P1187">
        <v>0</v>
      </c>
      <c r="Q1187">
        <v>0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v>0</v>
      </c>
      <c r="X1187">
        <v>0</v>
      </c>
      <c r="Y1187">
        <v>1</v>
      </c>
      <c r="Z1187">
        <v>1</v>
      </c>
      <c r="AA1187">
        <v>0</v>
      </c>
    </row>
    <row r="1188" spans="1:27" x14ac:dyDescent="0.25">
      <c r="A1188" t="s">
        <v>61</v>
      </c>
      <c r="B1188" t="s">
        <v>22</v>
      </c>
      <c r="C1188" t="s">
        <v>83</v>
      </c>
      <c r="D1188">
        <v>11</v>
      </c>
      <c r="E1188">
        <v>0</v>
      </c>
      <c r="F1188">
        <v>0</v>
      </c>
      <c r="G1188">
        <v>0</v>
      </c>
      <c r="H1188">
        <v>0</v>
      </c>
      <c r="I1188">
        <v>0</v>
      </c>
      <c r="J1188">
        <v>0</v>
      </c>
      <c r="K1188">
        <v>0</v>
      </c>
      <c r="L1188">
        <v>0</v>
      </c>
      <c r="M1188">
        <v>0</v>
      </c>
      <c r="N1188">
        <v>0</v>
      </c>
      <c r="O1188">
        <v>0</v>
      </c>
      <c r="P1188">
        <v>0</v>
      </c>
      <c r="Q1188">
        <v>0</v>
      </c>
      <c r="R1188">
        <v>0</v>
      </c>
      <c r="S1188">
        <v>0</v>
      </c>
      <c r="T1188">
        <v>0</v>
      </c>
      <c r="U1188">
        <v>0</v>
      </c>
      <c r="V1188">
        <v>0</v>
      </c>
      <c r="W1188">
        <v>0</v>
      </c>
      <c r="X1188">
        <v>0</v>
      </c>
      <c r="Y1188">
        <v>1</v>
      </c>
      <c r="Z1188">
        <v>1</v>
      </c>
      <c r="AA1188">
        <v>0</v>
      </c>
    </row>
    <row r="1189" spans="1:27" x14ac:dyDescent="0.25">
      <c r="A1189" t="s">
        <v>61</v>
      </c>
      <c r="B1189" t="s">
        <v>22</v>
      </c>
      <c r="C1189" t="s">
        <v>83</v>
      </c>
      <c r="D1189">
        <v>12</v>
      </c>
      <c r="E1189">
        <v>0</v>
      </c>
      <c r="F1189">
        <v>0</v>
      </c>
      <c r="G1189">
        <v>0</v>
      </c>
      <c r="H1189">
        <v>0</v>
      </c>
      <c r="I1189">
        <v>0</v>
      </c>
      <c r="J1189">
        <v>0</v>
      </c>
      <c r="K1189">
        <v>0</v>
      </c>
      <c r="L1189">
        <v>0</v>
      </c>
      <c r="M1189">
        <v>0</v>
      </c>
      <c r="N1189">
        <v>0</v>
      </c>
      <c r="O1189">
        <v>0</v>
      </c>
      <c r="P1189">
        <v>0</v>
      </c>
      <c r="Q1189">
        <v>0</v>
      </c>
      <c r="R1189">
        <v>0</v>
      </c>
      <c r="S1189">
        <v>0</v>
      </c>
      <c r="T1189">
        <v>0</v>
      </c>
      <c r="U1189">
        <v>0</v>
      </c>
      <c r="V1189">
        <v>0</v>
      </c>
      <c r="W1189">
        <v>0</v>
      </c>
      <c r="X1189">
        <v>0</v>
      </c>
      <c r="Y1189">
        <v>1</v>
      </c>
      <c r="Z1189">
        <v>1</v>
      </c>
      <c r="AA1189">
        <v>0</v>
      </c>
    </row>
    <row r="1190" spans="1:27" x14ac:dyDescent="0.25">
      <c r="A1190" t="s">
        <v>61</v>
      </c>
      <c r="B1190" t="s">
        <v>22</v>
      </c>
      <c r="C1190" t="s">
        <v>83</v>
      </c>
      <c r="D1190">
        <v>13</v>
      </c>
      <c r="E1190">
        <v>0</v>
      </c>
      <c r="F1190">
        <v>0</v>
      </c>
      <c r="G1190">
        <v>0</v>
      </c>
      <c r="H1190">
        <v>0</v>
      </c>
      <c r="I1190">
        <v>0</v>
      </c>
      <c r="J1190">
        <v>0</v>
      </c>
      <c r="K1190">
        <v>0</v>
      </c>
      <c r="L1190">
        <v>0</v>
      </c>
      <c r="M1190">
        <v>0</v>
      </c>
      <c r="N1190">
        <v>0</v>
      </c>
      <c r="O1190">
        <v>0</v>
      </c>
      <c r="P1190">
        <v>0</v>
      </c>
      <c r="Q1190">
        <v>0</v>
      </c>
      <c r="R1190">
        <v>0</v>
      </c>
      <c r="S1190">
        <v>0</v>
      </c>
      <c r="T1190">
        <v>0</v>
      </c>
      <c r="U1190">
        <v>0</v>
      </c>
      <c r="V1190">
        <v>0</v>
      </c>
      <c r="W1190">
        <v>0</v>
      </c>
      <c r="X1190">
        <v>0</v>
      </c>
      <c r="Y1190">
        <v>1</v>
      </c>
      <c r="Z1190">
        <v>1</v>
      </c>
      <c r="AA1190">
        <v>0</v>
      </c>
    </row>
    <row r="1191" spans="1:27" x14ac:dyDescent="0.25">
      <c r="A1191" t="s">
        <v>61</v>
      </c>
      <c r="B1191" t="s">
        <v>22</v>
      </c>
      <c r="C1191" t="s">
        <v>83</v>
      </c>
      <c r="D1191">
        <v>14</v>
      </c>
      <c r="E1191">
        <v>0</v>
      </c>
      <c r="F1191">
        <v>0</v>
      </c>
      <c r="G1191">
        <v>0</v>
      </c>
      <c r="H1191">
        <v>0</v>
      </c>
      <c r="I1191">
        <v>0</v>
      </c>
      <c r="J1191">
        <v>0</v>
      </c>
      <c r="K1191">
        <v>0</v>
      </c>
      <c r="L1191">
        <v>0</v>
      </c>
      <c r="M1191">
        <v>0</v>
      </c>
      <c r="N1191">
        <v>0</v>
      </c>
      <c r="O1191">
        <v>0</v>
      </c>
      <c r="P1191">
        <v>0</v>
      </c>
      <c r="Q1191">
        <v>0</v>
      </c>
      <c r="R1191">
        <v>0</v>
      </c>
      <c r="S1191">
        <v>0</v>
      </c>
      <c r="T1191">
        <v>0</v>
      </c>
      <c r="U1191">
        <v>0</v>
      </c>
      <c r="V1191">
        <v>0</v>
      </c>
      <c r="W1191">
        <v>0</v>
      </c>
      <c r="X1191">
        <v>0</v>
      </c>
      <c r="Y1191">
        <v>1</v>
      </c>
      <c r="Z1191">
        <v>1</v>
      </c>
      <c r="AA1191">
        <v>0</v>
      </c>
    </row>
    <row r="1192" spans="1:27" x14ac:dyDescent="0.25">
      <c r="A1192" t="s">
        <v>61</v>
      </c>
      <c r="B1192" t="s">
        <v>22</v>
      </c>
      <c r="C1192" t="s">
        <v>83</v>
      </c>
      <c r="D1192">
        <v>15</v>
      </c>
      <c r="E1192">
        <v>0</v>
      </c>
      <c r="F1192">
        <v>0</v>
      </c>
      <c r="G1192">
        <v>0</v>
      </c>
      <c r="H1192">
        <v>0</v>
      </c>
      <c r="I1192">
        <v>0</v>
      </c>
      <c r="J1192">
        <v>0</v>
      </c>
      <c r="K1192">
        <v>0</v>
      </c>
      <c r="L1192">
        <v>0</v>
      </c>
      <c r="M1192">
        <v>0</v>
      </c>
      <c r="N1192">
        <v>0</v>
      </c>
      <c r="O1192">
        <v>0</v>
      </c>
      <c r="P1192">
        <v>0</v>
      </c>
      <c r="Q1192">
        <v>0</v>
      </c>
      <c r="R1192">
        <v>0</v>
      </c>
      <c r="S1192">
        <v>0</v>
      </c>
      <c r="T1192">
        <v>0</v>
      </c>
      <c r="U1192">
        <v>0</v>
      </c>
      <c r="V1192">
        <v>0</v>
      </c>
      <c r="W1192">
        <v>0</v>
      </c>
      <c r="X1192">
        <v>0</v>
      </c>
      <c r="Y1192">
        <v>1</v>
      </c>
      <c r="Z1192">
        <v>1</v>
      </c>
      <c r="AA1192">
        <v>0</v>
      </c>
    </row>
    <row r="1193" spans="1:27" x14ac:dyDescent="0.25">
      <c r="A1193" t="s">
        <v>61</v>
      </c>
      <c r="B1193" t="s">
        <v>22</v>
      </c>
      <c r="C1193" t="s">
        <v>83</v>
      </c>
      <c r="D1193">
        <v>16</v>
      </c>
      <c r="E1193">
        <v>0</v>
      </c>
      <c r="F1193">
        <v>0</v>
      </c>
      <c r="G1193">
        <v>0</v>
      </c>
      <c r="H1193">
        <v>0</v>
      </c>
      <c r="I1193">
        <v>0</v>
      </c>
      <c r="J1193">
        <v>0</v>
      </c>
      <c r="K1193">
        <v>0</v>
      </c>
      <c r="L1193">
        <v>0</v>
      </c>
      <c r="M1193">
        <v>0</v>
      </c>
      <c r="N1193">
        <v>0</v>
      </c>
      <c r="O1193">
        <v>0</v>
      </c>
      <c r="P1193">
        <v>0</v>
      </c>
      <c r="Q1193">
        <v>0</v>
      </c>
      <c r="R1193">
        <v>0</v>
      </c>
      <c r="S1193">
        <v>0</v>
      </c>
      <c r="T1193">
        <v>0</v>
      </c>
      <c r="U1193">
        <v>0</v>
      </c>
      <c r="V1193">
        <v>0</v>
      </c>
      <c r="W1193">
        <v>0</v>
      </c>
      <c r="X1193">
        <v>0</v>
      </c>
      <c r="Y1193">
        <v>1</v>
      </c>
      <c r="Z1193">
        <v>1</v>
      </c>
      <c r="AA1193">
        <v>0</v>
      </c>
    </row>
    <row r="1194" spans="1:27" x14ac:dyDescent="0.25">
      <c r="A1194" t="s">
        <v>61</v>
      </c>
      <c r="B1194" t="s">
        <v>22</v>
      </c>
      <c r="C1194" t="s">
        <v>83</v>
      </c>
      <c r="D1194">
        <v>17</v>
      </c>
      <c r="E1194">
        <v>0</v>
      </c>
      <c r="F1194">
        <v>0</v>
      </c>
      <c r="G1194">
        <v>0</v>
      </c>
      <c r="H1194">
        <v>0</v>
      </c>
      <c r="I1194">
        <v>0</v>
      </c>
      <c r="J1194">
        <v>0</v>
      </c>
      <c r="K1194">
        <v>0</v>
      </c>
      <c r="L1194">
        <v>0</v>
      </c>
      <c r="M1194">
        <v>0</v>
      </c>
      <c r="N1194">
        <v>0</v>
      </c>
      <c r="O1194">
        <v>0</v>
      </c>
      <c r="P1194">
        <v>0</v>
      </c>
      <c r="Q1194">
        <v>0</v>
      </c>
      <c r="R1194">
        <v>0</v>
      </c>
      <c r="S1194">
        <v>0</v>
      </c>
      <c r="T1194">
        <v>0</v>
      </c>
      <c r="U1194">
        <v>0</v>
      </c>
      <c r="V1194">
        <v>0</v>
      </c>
      <c r="W1194">
        <v>0</v>
      </c>
      <c r="X1194">
        <v>0</v>
      </c>
      <c r="Y1194">
        <v>1</v>
      </c>
      <c r="Z1194">
        <v>1</v>
      </c>
      <c r="AA1194">
        <v>0</v>
      </c>
    </row>
    <row r="1195" spans="1:27" x14ac:dyDescent="0.25">
      <c r="A1195" t="s">
        <v>61</v>
      </c>
      <c r="B1195" t="s">
        <v>22</v>
      </c>
      <c r="C1195" t="s">
        <v>83</v>
      </c>
      <c r="D1195">
        <v>18</v>
      </c>
      <c r="E1195">
        <v>0</v>
      </c>
      <c r="F1195">
        <v>0</v>
      </c>
      <c r="G1195">
        <v>0</v>
      </c>
      <c r="H1195">
        <v>0</v>
      </c>
      <c r="I1195">
        <v>0</v>
      </c>
      <c r="J1195">
        <v>0</v>
      </c>
      <c r="K1195">
        <v>0</v>
      </c>
      <c r="L1195">
        <v>0</v>
      </c>
      <c r="M1195">
        <v>0</v>
      </c>
      <c r="N1195">
        <v>0</v>
      </c>
      <c r="O1195">
        <v>0</v>
      </c>
      <c r="P1195">
        <v>0</v>
      </c>
      <c r="Q1195">
        <v>0</v>
      </c>
      <c r="R1195">
        <v>0</v>
      </c>
      <c r="S1195">
        <v>0</v>
      </c>
      <c r="T1195">
        <v>0</v>
      </c>
      <c r="U1195">
        <v>0</v>
      </c>
      <c r="V1195">
        <v>0</v>
      </c>
      <c r="W1195">
        <v>0</v>
      </c>
      <c r="X1195">
        <v>0</v>
      </c>
      <c r="Y1195">
        <v>1</v>
      </c>
      <c r="Z1195">
        <v>1</v>
      </c>
      <c r="AA1195">
        <v>0</v>
      </c>
    </row>
    <row r="1196" spans="1:27" x14ac:dyDescent="0.25">
      <c r="A1196" t="s">
        <v>61</v>
      </c>
      <c r="B1196" t="s">
        <v>22</v>
      </c>
      <c r="C1196" t="s">
        <v>83</v>
      </c>
      <c r="D1196">
        <v>19</v>
      </c>
      <c r="E1196">
        <v>0</v>
      </c>
      <c r="F1196">
        <v>0</v>
      </c>
      <c r="G1196">
        <v>0</v>
      </c>
      <c r="H1196">
        <v>0</v>
      </c>
      <c r="I1196">
        <v>0</v>
      </c>
      <c r="J1196">
        <v>0</v>
      </c>
      <c r="K1196">
        <v>0</v>
      </c>
      <c r="L1196">
        <v>0</v>
      </c>
      <c r="M1196">
        <v>0</v>
      </c>
      <c r="N1196">
        <v>0</v>
      </c>
      <c r="O1196">
        <v>0</v>
      </c>
      <c r="P1196">
        <v>0</v>
      </c>
      <c r="Q1196">
        <v>0</v>
      </c>
      <c r="R1196">
        <v>0</v>
      </c>
      <c r="S1196">
        <v>0</v>
      </c>
      <c r="T1196">
        <v>0</v>
      </c>
      <c r="U1196">
        <v>0</v>
      </c>
      <c r="V1196">
        <v>0</v>
      </c>
      <c r="W1196">
        <v>0</v>
      </c>
      <c r="X1196">
        <v>0</v>
      </c>
      <c r="Y1196">
        <v>1</v>
      </c>
      <c r="Z1196">
        <v>1</v>
      </c>
      <c r="AA1196">
        <v>0</v>
      </c>
    </row>
    <row r="1197" spans="1:27" x14ac:dyDescent="0.25">
      <c r="A1197" t="s">
        <v>61</v>
      </c>
      <c r="B1197" t="s">
        <v>22</v>
      </c>
      <c r="C1197" t="s">
        <v>83</v>
      </c>
      <c r="D1197">
        <v>20</v>
      </c>
      <c r="E1197">
        <v>0</v>
      </c>
      <c r="F1197">
        <v>0</v>
      </c>
      <c r="G1197">
        <v>0</v>
      </c>
      <c r="H1197">
        <v>0</v>
      </c>
      <c r="I1197">
        <v>0</v>
      </c>
      <c r="J1197">
        <v>0</v>
      </c>
      <c r="K1197">
        <v>0</v>
      </c>
      <c r="L1197">
        <v>0</v>
      </c>
      <c r="M1197">
        <v>0</v>
      </c>
      <c r="N1197">
        <v>0</v>
      </c>
      <c r="O1197">
        <v>0</v>
      </c>
      <c r="P1197">
        <v>0</v>
      </c>
      <c r="Q1197">
        <v>0</v>
      </c>
      <c r="R1197">
        <v>0</v>
      </c>
      <c r="S1197">
        <v>0</v>
      </c>
      <c r="T1197">
        <v>0</v>
      </c>
      <c r="U1197">
        <v>0</v>
      </c>
      <c r="V1197">
        <v>0</v>
      </c>
      <c r="W1197">
        <v>0</v>
      </c>
      <c r="X1197">
        <v>0</v>
      </c>
      <c r="Y1197">
        <v>1</v>
      </c>
      <c r="Z1197">
        <v>1</v>
      </c>
      <c r="AA1197">
        <v>0</v>
      </c>
    </row>
    <row r="1198" spans="1:27" x14ac:dyDescent="0.25">
      <c r="A1198" t="s">
        <v>61</v>
      </c>
      <c r="B1198" t="s">
        <v>22</v>
      </c>
      <c r="C1198" t="s">
        <v>83</v>
      </c>
      <c r="D1198">
        <v>21</v>
      </c>
      <c r="E1198">
        <v>0</v>
      </c>
      <c r="F1198">
        <v>0</v>
      </c>
      <c r="G1198">
        <v>0</v>
      </c>
      <c r="H1198">
        <v>0</v>
      </c>
      <c r="I1198">
        <v>0</v>
      </c>
      <c r="J1198">
        <v>0</v>
      </c>
      <c r="K1198">
        <v>0</v>
      </c>
      <c r="L1198">
        <v>0</v>
      </c>
      <c r="M1198">
        <v>0</v>
      </c>
      <c r="N1198">
        <v>0</v>
      </c>
      <c r="O1198">
        <v>0</v>
      </c>
      <c r="P1198">
        <v>0</v>
      </c>
      <c r="Q1198">
        <v>0</v>
      </c>
      <c r="R1198">
        <v>0</v>
      </c>
      <c r="S1198">
        <v>0</v>
      </c>
      <c r="T1198">
        <v>0</v>
      </c>
      <c r="U1198">
        <v>0</v>
      </c>
      <c r="V1198">
        <v>0</v>
      </c>
      <c r="W1198">
        <v>0</v>
      </c>
      <c r="X1198">
        <v>0</v>
      </c>
      <c r="Y1198">
        <v>1</v>
      </c>
      <c r="Z1198">
        <v>1</v>
      </c>
      <c r="AA1198">
        <v>0</v>
      </c>
    </row>
    <row r="1199" spans="1:27" x14ac:dyDescent="0.25">
      <c r="A1199" t="s">
        <v>61</v>
      </c>
      <c r="B1199" t="s">
        <v>22</v>
      </c>
      <c r="C1199" t="s">
        <v>83</v>
      </c>
      <c r="D1199">
        <v>22</v>
      </c>
      <c r="E1199">
        <v>0</v>
      </c>
      <c r="F1199">
        <v>0</v>
      </c>
      <c r="G1199">
        <v>0</v>
      </c>
      <c r="H1199">
        <v>0</v>
      </c>
      <c r="I1199">
        <v>0</v>
      </c>
      <c r="J1199">
        <v>0</v>
      </c>
      <c r="K1199">
        <v>0</v>
      </c>
      <c r="L1199">
        <v>0</v>
      </c>
      <c r="M1199">
        <v>0</v>
      </c>
      <c r="N1199">
        <v>0</v>
      </c>
      <c r="O1199">
        <v>0</v>
      </c>
      <c r="P1199">
        <v>0</v>
      </c>
      <c r="Q1199">
        <v>0</v>
      </c>
      <c r="R1199">
        <v>0</v>
      </c>
      <c r="S1199">
        <v>0</v>
      </c>
      <c r="T1199">
        <v>0</v>
      </c>
      <c r="U1199">
        <v>0</v>
      </c>
      <c r="V1199">
        <v>0</v>
      </c>
      <c r="W1199">
        <v>0</v>
      </c>
      <c r="X1199">
        <v>0</v>
      </c>
      <c r="Y1199">
        <v>1</v>
      </c>
      <c r="Z1199">
        <v>1</v>
      </c>
      <c r="AA1199">
        <v>0</v>
      </c>
    </row>
    <row r="1200" spans="1:27" x14ac:dyDescent="0.25">
      <c r="A1200" t="s">
        <v>61</v>
      </c>
      <c r="B1200" t="s">
        <v>22</v>
      </c>
      <c r="C1200" t="s">
        <v>83</v>
      </c>
      <c r="D1200">
        <v>23</v>
      </c>
      <c r="E1200">
        <v>0</v>
      </c>
      <c r="F1200">
        <v>0</v>
      </c>
      <c r="G1200">
        <v>0</v>
      </c>
      <c r="H1200">
        <v>0</v>
      </c>
      <c r="I1200">
        <v>0</v>
      </c>
      <c r="J1200">
        <v>0</v>
      </c>
      <c r="K1200">
        <v>0</v>
      </c>
      <c r="L1200">
        <v>0</v>
      </c>
      <c r="M1200">
        <v>0</v>
      </c>
      <c r="N1200">
        <v>0</v>
      </c>
      <c r="O1200">
        <v>0</v>
      </c>
      <c r="P1200">
        <v>0</v>
      </c>
      <c r="Q1200">
        <v>0</v>
      </c>
      <c r="R1200">
        <v>0</v>
      </c>
      <c r="S1200">
        <v>0</v>
      </c>
      <c r="T1200">
        <v>0</v>
      </c>
      <c r="U1200">
        <v>0</v>
      </c>
      <c r="V1200">
        <v>0</v>
      </c>
      <c r="W1200">
        <v>0</v>
      </c>
      <c r="X1200">
        <v>0</v>
      </c>
      <c r="Y1200">
        <v>1</v>
      </c>
      <c r="Z1200">
        <v>1</v>
      </c>
      <c r="AA1200">
        <v>0</v>
      </c>
    </row>
    <row r="1201" spans="1:27" x14ac:dyDescent="0.25">
      <c r="A1201" t="s">
        <v>61</v>
      </c>
      <c r="B1201" t="s">
        <v>22</v>
      </c>
      <c r="C1201" t="s">
        <v>83</v>
      </c>
      <c r="D1201">
        <v>24</v>
      </c>
      <c r="E1201">
        <v>0</v>
      </c>
      <c r="F1201">
        <v>0</v>
      </c>
      <c r="G1201">
        <v>0</v>
      </c>
      <c r="H1201">
        <v>0</v>
      </c>
      <c r="I1201">
        <v>0</v>
      </c>
      <c r="J1201">
        <v>0</v>
      </c>
      <c r="K1201">
        <v>0</v>
      </c>
      <c r="L1201">
        <v>0</v>
      </c>
      <c r="M1201">
        <v>0</v>
      </c>
      <c r="N1201">
        <v>0</v>
      </c>
      <c r="O1201">
        <v>0</v>
      </c>
      <c r="P1201">
        <v>0</v>
      </c>
      <c r="Q1201">
        <v>0</v>
      </c>
      <c r="R1201">
        <v>0</v>
      </c>
      <c r="S1201">
        <v>0</v>
      </c>
      <c r="T1201">
        <v>0</v>
      </c>
      <c r="U1201">
        <v>0</v>
      </c>
      <c r="V1201">
        <v>0</v>
      </c>
      <c r="W1201">
        <v>0</v>
      </c>
      <c r="X1201">
        <v>0</v>
      </c>
      <c r="Y1201">
        <v>1</v>
      </c>
      <c r="Z1201">
        <v>1</v>
      </c>
      <c r="AA1201">
        <v>0</v>
      </c>
    </row>
    <row r="1202" spans="1:27" x14ac:dyDescent="0.25">
      <c r="A1202" t="s">
        <v>61</v>
      </c>
      <c r="B1202" t="s">
        <v>22</v>
      </c>
      <c r="C1202" t="s">
        <v>84</v>
      </c>
      <c r="D1202">
        <v>1</v>
      </c>
      <c r="E1202">
        <v>0</v>
      </c>
      <c r="F1202">
        <v>0</v>
      </c>
      <c r="G1202">
        <v>0</v>
      </c>
      <c r="H1202">
        <v>0</v>
      </c>
      <c r="I1202">
        <v>0</v>
      </c>
      <c r="J1202">
        <v>0</v>
      </c>
      <c r="K1202">
        <v>0</v>
      </c>
      <c r="L1202">
        <v>0</v>
      </c>
      <c r="M1202">
        <v>0</v>
      </c>
      <c r="N1202">
        <v>0</v>
      </c>
      <c r="O1202">
        <v>0</v>
      </c>
      <c r="P1202">
        <v>0</v>
      </c>
      <c r="Q1202">
        <v>0</v>
      </c>
      <c r="R1202">
        <v>0</v>
      </c>
      <c r="S1202">
        <v>0</v>
      </c>
      <c r="T1202">
        <v>0</v>
      </c>
      <c r="U1202">
        <v>0</v>
      </c>
      <c r="V1202">
        <v>0</v>
      </c>
      <c r="W1202">
        <v>0</v>
      </c>
      <c r="X1202">
        <v>0</v>
      </c>
      <c r="Y1202">
        <v>1</v>
      </c>
      <c r="Z1202">
        <v>1</v>
      </c>
      <c r="AA1202">
        <v>0</v>
      </c>
    </row>
    <row r="1203" spans="1:27" x14ac:dyDescent="0.25">
      <c r="A1203" t="s">
        <v>61</v>
      </c>
      <c r="B1203" t="s">
        <v>22</v>
      </c>
      <c r="C1203" t="s">
        <v>84</v>
      </c>
      <c r="D1203">
        <v>2</v>
      </c>
      <c r="E1203">
        <v>0</v>
      </c>
      <c r="F1203">
        <v>0</v>
      </c>
      <c r="G1203">
        <v>0</v>
      </c>
      <c r="H1203">
        <v>0</v>
      </c>
      <c r="I1203">
        <v>0</v>
      </c>
      <c r="J1203">
        <v>0</v>
      </c>
      <c r="K1203">
        <v>0</v>
      </c>
      <c r="L1203">
        <v>0</v>
      </c>
      <c r="M1203">
        <v>0</v>
      </c>
      <c r="N1203">
        <v>0</v>
      </c>
      <c r="O1203">
        <v>0</v>
      </c>
      <c r="P1203">
        <v>0</v>
      </c>
      <c r="Q1203">
        <v>0</v>
      </c>
      <c r="R1203">
        <v>0</v>
      </c>
      <c r="S1203">
        <v>0</v>
      </c>
      <c r="T1203">
        <v>0</v>
      </c>
      <c r="U1203">
        <v>0</v>
      </c>
      <c r="V1203">
        <v>0</v>
      </c>
      <c r="W1203">
        <v>0</v>
      </c>
      <c r="X1203">
        <v>0</v>
      </c>
      <c r="Y1203">
        <v>1</v>
      </c>
      <c r="Z1203">
        <v>1</v>
      </c>
      <c r="AA1203">
        <v>0</v>
      </c>
    </row>
    <row r="1204" spans="1:27" x14ac:dyDescent="0.25">
      <c r="A1204" t="s">
        <v>61</v>
      </c>
      <c r="B1204" t="s">
        <v>22</v>
      </c>
      <c r="C1204" t="s">
        <v>84</v>
      </c>
      <c r="D1204">
        <v>3</v>
      </c>
      <c r="E1204">
        <v>0</v>
      </c>
      <c r="F1204">
        <v>0</v>
      </c>
      <c r="G1204">
        <v>0</v>
      </c>
      <c r="H1204">
        <v>0</v>
      </c>
      <c r="I1204">
        <v>0</v>
      </c>
      <c r="J1204">
        <v>0</v>
      </c>
      <c r="K1204">
        <v>0</v>
      </c>
      <c r="L1204">
        <v>0</v>
      </c>
      <c r="M1204">
        <v>0</v>
      </c>
      <c r="N1204">
        <v>0</v>
      </c>
      <c r="O1204">
        <v>0</v>
      </c>
      <c r="P1204">
        <v>0</v>
      </c>
      <c r="Q1204">
        <v>0</v>
      </c>
      <c r="R1204">
        <v>0</v>
      </c>
      <c r="S1204">
        <v>0</v>
      </c>
      <c r="T1204">
        <v>0</v>
      </c>
      <c r="U1204">
        <v>0</v>
      </c>
      <c r="V1204">
        <v>0</v>
      </c>
      <c r="W1204">
        <v>0</v>
      </c>
      <c r="X1204">
        <v>0</v>
      </c>
      <c r="Y1204">
        <v>1</v>
      </c>
      <c r="Z1204">
        <v>1</v>
      </c>
      <c r="AA1204">
        <v>0</v>
      </c>
    </row>
    <row r="1205" spans="1:27" x14ac:dyDescent="0.25">
      <c r="A1205" t="s">
        <v>61</v>
      </c>
      <c r="B1205" t="s">
        <v>22</v>
      </c>
      <c r="C1205" t="s">
        <v>84</v>
      </c>
      <c r="D1205">
        <v>4</v>
      </c>
      <c r="E1205">
        <v>0</v>
      </c>
      <c r="F1205">
        <v>0</v>
      </c>
      <c r="G1205">
        <v>0</v>
      </c>
      <c r="H1205">
        <v>0</v>
      </c>
      <c r="I1205">
        <v>0</v>
      </c>
      <c r="J1205">
        <v>0</v>
      </c>
      <c r="K1205">
        <v>0</v>
      </c>
      <c r="L1205">
        <v>0</v>
      </c>
      <c r="M1205">
        <v>0</v>
      </c>
      <c r="N1205">
        <v>0</v>
      </c>
      <c r="O1205">
        <v>0</v>
      </c>
      <c r="P1205">
        <v>0</v>
      </c>
      <c r="Q1205">
        <v>0</v>
      </c>
      <c r="R1205">
        <v>0</v>
      </c>
      <c r="S1205">
        <v>0</v>
      </c>
      <c r="T1205">
        <v>0</v>
      </c>
      <c r="U1205">
        <v>0</v>
      </c>
      <c r="V1205">
        <v>0</v>
      </c>
      <c r="W1205">
        <v>0</v>
      </c>
      <c r="X1205">
        <v>0</v>
      </c>
      <c r="Y1205">
        <v>1</v>
      </c>
      <c r="Z1205">
        <v>1</v>
      </c>
      <c r="AA1205">
        <v>0</v>
      </c>
    </row>
    <row r="1206" spans="1:27" x14ac:dyDescent="0.25">
      <c r="A1206" t="s">
        <v>61</v>
      </c>
      <c r="B1206" t="s">
        <v>22</v>
      </c>
      <c r="C1206" t="s">
        <v>84</v>
      </c>
      <c r="D1206">
        <v>5</v>
      </c>
      <c r="E1206">
        <v>0</v>
      </c>
      <c r="F1206">
        <v>0</v>
      </c>
      <c r="G1206">
        <v>0</v>
      </c>
      <c r="H1206">
        <v>0</v>
      </c>
      <c r="I1206">
        <v>0</v>
      </c>
      <c r="J1206">
        <v>0</v>
      </c>
      <c r="K1206">
        <v>0</v>
      </c>
      <c r="L1206">
        <v>0</v>
      </c>
      <c r="M1206">
        <v>0</v>
      </c>
      <c r="N1206">
        <v>0</v>
      </c>
      <c r="O1206">
        <v>0</v>
      </c>
      <c r="P1206">
        <v>0</v>
      </c>
      <c r="Q1206">
        <v>0</v>
      </c>
      <c r="R1206">
        <v>0</v>
      </c>
      <c r="S1206">
        <v>0</v>
      </c>
      <c r="T1206">
        <v>0</v>
      </c>
      <c r="U1206">
        <v>0</v>
      </c>
      <c r="V1206">
        <v>0</v>
      </c>
      <c r="W1206">
        <v>0</v>
      </c>
      <c r="X1206">
        <v>0</v>
      </c>
      <c r="Y1206">
        <v>1</v>
      </c>
      <c r="Z1206">
        <v>1</v>
      </c>
      <c r="AA1206">
        <v>0</v>
      </c>
    </row>
    <row r="1207" spans="1:27" x14ac:dyDescent="0.25">
      <c r="A1207" t="s">
        <v>61</v>
      </c>
      <c r="B1207" t="s">
        <v>22</v>
      </c>
      <c r="C1207" t="s">
        <v>84</v>
      </c>
      <c r="D1207">
        <v>6</v>
      </c>
      <c r="E1207">
        <v>0</v>
      </c>
      <c r="F1207">
        <v>0</v>
      </c>
      <c r="G1207">
        <v>0</v>
      </c>
      <c r="H1207">
        <v>0</v>
      </c>
      <c r="I1207">
        <v>0</v>
      </c>
      <c r="J1207">
        <v>0</v>
      </c>
      <c r="K1207">
        <v>0</v>
      </c>
      <c r="L1207">
        <v>0</v>
      </c>
      <c r="M1207">
        <v>0</v>
      </c>
      <c r="N1207">
        <v>0</v>
      </c>
      <c r="O1207">
        <v>0</v>
      </c>
      <c r="P1207">
        <v>0</v>
      </c>
      <c r="Q1207">
        <v>0</v>
      </c>
      <c r="R1207">
        <v>0</v>
      </c>
      <c r="S1207">
        <v>0</v>
      </c>
      <c r="T1207">
        <v>0</v>
      </c>
      <c r="U1207">
        <v>0</v>
      </c>
      <c r="V1207">
        <v>0</v>
      </c>
      <c r="W1207">
        <v>0</v>
      </c>
      <c r="X1207">
        <v>0</v>
      </c>
      <c r="Y1207">
        <v>1</v>
      </c>
      <c r="Z1207">
        <v>1</v>
      </c>
      <c r="AA1207">
        <v>0</v>
      </c>
    </row>
    <row r="1208" spans="1:27" x14ac:dyDescent="0.25">
      <c r="A1208" t="s">
        <v>61</v>
      </c>
      <c r="B1208" t="s">
        <v>22</v>
      </c>
      <c r="C1208" t="s">
        <v>84</v>
      </c>
      <c r="D1208">
        <v>7</v>
      </c>
      <c r="E1208">
        <v>0</v>
      </c>
      <c r="F1208">
        <v>0</v>
      </c>
      <c r="G1208">
        <v>0</v>
      </c>
      <c r="H1208">
        <v>0</v>
      </c>
      <c r="I1208">
        <v>0</v>
      </c>
      <c r="J1208">
        <v>0</v>
      </c>
      <c r="K1208">
        <v>0</v>
      </c>
      <c r="L1208">
        <v>0</v>
      </c>
      <c r="M1208">
        <v>0</v>
      </c>
      <c r="N1208">
        <v>0</v>
      </c>
      <c r="O1208">
        <v>0</v>
      </c>
      <c r="P1208">
        <v>0</v>
      </c>
      <c r="Q1208">
        <v>0</v>
      </c>
      <c r="R1208">
        <v>0</v>
      </c>
      <c r="S1208">
        <v>0</v>
      </c>
      <c r="T1208">
        <v>0</v>
      </c>
      <c r="U1208">
        <v>0</v>
      </c>
      <c r="V1208">
        <v>0</v>
      </c>
      <c r="W1208">
        <v>0</v>
      </c>
      <c r="X1208">
        <v>0</v>
      </c>
      <c r="Y1208">
        <v>1</v>
      </c>
      <c r="Z1208">
        <v>1</v>
      </c>
      <c r="AA1208">
        <v>0</v>
      </c>
    </row>
    <row r="1209" spans="1:27" x14ac:dyDescent="0.25">
      <c r="A1209" t="s">
        <v>61</v>
      </c>
      <c r="B1209" t="s">
        <v>22</v>
      </c>
      <c r="C1209" t="s">
        <v>84</v>
      </c>
      <c r="D1209">
        <v>8</v>
      </c>
      <c r="E1209">
        <v>0</v>
      </c>
      <c r="F1209">
        <v>0</v>
      </c>
      <c r="G1209">
        <v>0</v>
      </c>
      <c r="H1209">
        <v>0</v>
      </c>
      <c r="I1209">
        <v>0</v>
      </c>
      <c r="J1209">
        <v>0</v>
      </c>
      <c r="K1209">
        <v>0</v>
      </c>
      <c r="L1209">
        <v>0</v>
      </c>
      <c r="M1209">
        <v>0</v>
      </c>
      <c r="N1209">
        <v>0</v>
      </c>
      <c r="O1209">
        <v>0</v>
      </c>
      <c r="P1209">
        <v>0</v>
      </c>
      <c r="Q1209">
        <v>0</v>
      </c>
      <c r="R1209">
        <v>0</v>
      </c>
      <c r="S1209">
        <v>0</v>
      </c>
      <c r="T1209">
        <v>0</v>
      </c>
      <c r="U1209">
        <v>0</v>
      </c>
      <c r="V1209">
        <v>0</v>
      </c>
      <c r="W1209">
        <v>0</v>
      </c>
      <c r="X1209">
        <v>0</v>
      </c>
      <c r="Y1209">
        <v>1</v>
      </c>
      <c r="Z1209">
        <v>1</v>
      </c>
      <c r="AA1209">
        <v>0</v>
      </c>
    </row>
    <row r="1210" spans="1:27" x14ac:dyDescent="0.25">
      <c r="A1210" t="s">
        <v>61</v>
      </c>
      <c r="B1210" t="s">
        <v>22</v>
      </c>
      <c r="C1210" t="s">
        <v>84</v>
      </c>
      <c r="D1210">
        <v>9</v>
      </c>
      <c r="E1210">
        <v>0</v>
      </c>
      <c r="F1210">
        <v>0</v>
      </c>
      <c r="G1210">
        <v>0</v>
      </c>
      <c r="H1210">
        <v>0</v>
      </c>
      <c r="I1210">
        <v>0</v>
      </c>
      <c r="J1210">
        <v>0</v>
      </c>
      <c r="K1210">
        <v>0</v>
      </c>
      <c r="L1210">
        <v>0</v>
      </c>
      <c r="M1210">
        <v>0</v>
      </c>
      <c r="N1210">
        <v>0</v>
      </c>
      <c r="O1210">
        <v>0</v>
      </c>
      <c r="P1210">
        <v>0</v>
      </c>
      <c r="Q1210">
        <v>0</v>
      </c>
      <c r="R1210">
        <v>0</v>
      </c>
      <c r="S1210">
        <v>0</v>
      </c>
      <c r="T1210">
        <v>0</v>
      </c>
      <c r="U1210">
        <v>0</v>
      </c>
      <c r="V1210">
        <v>0</v>
      </c>
      <c r="W1210">
        <v>0</v>
      </c>
      <c r="X1210">
        <v>0</v>
      </c>
      <c r="Y1210">
        <v>1</v>
      </c>
      <c r="Z1210">
        <v>1</v>
      </c>
      <c r="AA1210">
        <v>0</v>
      </c>
    </row>
    <row r="1211" spans="1:27" x14ac:dyDescent="0.25">
      <c r="A1211" t="s">
        <v>61</v>
      </c>
      <c r="B1211" t="s">
        <v>22</v>
      </c>
      <c r="C1211" t="s">
        <v>84</v>
      </c>
      <c r="D1211">
        <v>10</v>
      </c>
      <c r="E1211">
        <v>0</v>
      </c>
      <c r="F1211">
        <v>0</v>
      </c>
      <c r="G1211">
        <v>0</v>
      </c>
      <c r="H1211">
        <v>0</v>
      </c>
      <c r="I1211">
        <v>0</v>
      </c>
      <c r="J1211">
        <v>0</v>
      </c>
      <c r="K1211">
        <v>0</v>
      </c>
      <c r="L1211">
        <v>0</v>
      </c>
      <c r="M1211">
        <v>0</v>
      </c>
      <c r="N1211">
        <v>0</v>
      </c>
      <c r="O1211">
        <v>0</v>
      </c>
      <c r="P1211">
        <v>0</v>
      </c>
      <c r="Q1211">
        <v>0</v>
      </c>
      <c r="R1211">
        <v>0</v>
      </c>
      <c r="S1211">
        <v>0</v>
      </c>
      <c r="T1211">
        <v>0</v>
      </c>
      <c r="U1211">
        <v>0</v>
      </c>
      <c r="V1211">
        <v>0</v>
      </c>
      <c r="W1211">
        <v>0</v>
      </c>
      <c r="X1211">
        <v>0</v>
      </c>
      <c r="Y1211">
        <v>1</v>
      </c>
      <c r="Z1211">
        <v>1</v>
      </c>
      <c r="AA1211">
        <v>0</v>
      </c>
    </row>
    <row r="1212" spans="1:27" x14ac:dyDescent="0.25">
      <c r="A1212" t="s">
        <v>61</v>
      </c>
      <c r="B1212" t="s">
        <v>22</v>
      </c>
      <c r="C1212" t="s">
        <v>84</v>
      </c>
      <c r="D1212">
        <v>11</v>
      </c>
      <c r="E1212">
        <v>0</v>
      </c>
      <c r="F1212">
        <v>0</v>
      </c>
      <c r="G1212">
        <v>0</v>
      </c>
      <c r="H1212">
        <v>0</v>
      </c>
      <c r="I1212">
        <v>0</v>
      </c>
      <c r="J1212">
        <v>0</v>
      </c>
      <c r="K1212">
        <v>0</v>
      </c>
      <c r="L1212">
        <v>0</v>
      </c>
      <c r="M1212">
        <v>0</v>
      </c>
      <c r="N1212">
        <v>0</v>
      </c>
      <c r="O1212">
        <v>0</v>
      </c>
      <c r="P1212">
        <v>0</v>
      </c>
      <c r="Q1212">
        <v>0</v>
      </c>
      <c r="R1212">
        <v>0</v>
      </c>
      <c r="S1212">
        <v>0</v>
      </c>
      <c r="T1212">
        <v>0</v>
      </c>
      <c r="U1212">
        <v>0</v>
      </c>
      <c r="V1212">
        <v>0</v>
      </c>
      <c r="W1212">
        <v>0</v>
      </c>
      <c r="X1212">
        <v>0</v>
      </c>
      <c r="Y1212">
        <v>1</v>
      </c>
      <c r="Z1212">
        <v>1</v>
      </c>
      <c r="AA1212">
        <v>0</v>
      </c>
    </row>
    <row r="1213" spans="1:27" x14ac:dyDescent="0.25">
      <c r="A1213" t="s">
        <v>61</v>
      </c>
      <c r="B1213" t="s">
        <v>22</v>
      </c>
      <c r="C1213" t="s">
        <v>84</v>
      </c>
      <c r="D1213">
        <v>12</v>
      </c>
      <c r="E1213">
        <v>0</v>
      </c>
      <c r="F1213">
        <v>0</v>
      </c>
      <c r="G1213">
        <v>0</v>
      </c>
      <c r="H1213">
        <v>0</v>
      </c>
      <c r="I1213">
        <v>0</v>
      </c>
      <c r="J1213">
        <v>0</v>
      </c>
      <c r="K1213">
        <v>0</v>
      </c>
      <c r="L1213">
        <v>0</v>
      </c>
      <c r="M1213">
        <v>0</v>
      </c>
      <c r="N1213">
        <v>0</v>
      </c>
      <c r="O1213">
        <v>0</v>
      </c>
      <c r="P1213">
        <v>0</v>
      </c>
      <c r="Q1213">
        <v>0</v>
      </c>
      <c r="R1213">
        <v>0</v>
      </c>
      <c r="S1213">
        <v>0</v>
      </c>
      <c r="T1213">
        <v>0</v>
      </c>
      <c r="U1213">
        <v>0</v>
      </c>
      <c r="V1213">
        <v>0</v>
      </c>
      <c r="W1213">
        <v>0</v>
      </c>
      <c r="X1213">
        <v>0</v>
      </c>
      <c r="Y1213">
        <v>1</v>
      </c>
      <c r="Z1213">
        <v>1</v>
      </c>
      <c r="AA1213">
        <v>0</v>
      </c>
    </row>
    <row r="1214" spans="1:27" x14ac:dyDescent="0.25">
      <c r="A1214" t="s">
        <v>61</v>
      </c>
      <c r="B1214" t="s">
        <v>22</v>
      </c>
      <c r="C1214" t="s">
        <v>84</v>
      </c>
      <c r="D1214">
        <v>13</v>
      </c>
      <c r="E1214">
        <v>0</v>
      </c>
      <c r="F1214">
        <v>0</v>
      </c>
      <c r="G1214">
        <v>0</v>
      </c>
      <c r="H1214">
        <v>0</v>
      </c>
      <c r="I1214">
        <v>0</v>
      </c>
      <c r="J1214">
        <v>0</v>
      </c>
      <c r="K1214">
        <v>0</v>
      </c>
      <c r="L1214">
        <v>0</v>
      </c>
      <c r="M1214">
        <v>0</v>
      </c>
      <c r="N1214">
        <v>0</v>
      </c>
      <c r="O1214">
        <v>0</v>
      </c>
      <c r="P1214">
        <v>0</v>
      </c>
      <c r="Q1214">
        <v>0</v>
      </c>
      <c r="R1214">
        <v>0</v>
      </c>
      <c r="S1214">
        <v>0</v>
      </c>
      <c r="T1214">
        <v>0</v>
      </c>
      <c r="U1214">
        <v>0</v>
      </c>
      <c r="V1214">
        <v>0</v>
      </c>
      <c r="W1214">
        <v>0</v>
      </c>
      <c r="X1214">
        <v>0</v>
      </c>
      <c r="Y1214">
        <v>1</v>
      </c>
      <c r="Z1214">
        <v>1</v>
      </c>
      <c r="AA1214">
        <v>0</v>
      </c>
    </row>
    <row r="1215" spans="1:27" x14ac:dyDescent="0.25">
      <c r="A1215" t="s">
        <v>61</v>
      </c>
      <c r="B1215" t="s">
        <v>22</v>
      </c>
      <c r="C1215" t="s">
        <v>84</v>
      </c>
      <c r="D1215">
        <v>14</v>
      </c>
      <c r="E1215">
        <v>0</v>
      </c>
      <c r="F1215">
        <v>0</v>
      </c>
      <c r="G1215">
        <v>0</v>
      </c>
      <c r="H1215">
        <v>0</v>
      </c>
      <c r="I1215">
        <v>0</v>
      </c>
      <c r="J1215">
        <v>0</v>
      </c>
      <c r="K1215">
        <v>0</v>
      </c>
      <c r="L1215">
        <v>0</v>
      </c>
      <c r="M1215">
        <v>0</v>
      </c>
      <c r="N1215">
        <v>0</v>
      </c>
      <c r="O1215">
        <v>0</v>
      </c>
      <c r="P1215">
        <v>0</v>
      </c>
      <c r="Q1215">
        <v>0</v>
      </c>
      <c r="R1215">
        <v>0</v>
      </c>
      <c r="S1215">
        <v>0</v>
      </c>
      <c r="T1215">
        <v>0</v>
      </c>
      <c r="U1215">
        <v>0</v>
      </c>
      <c r="V1215">
        <v>0</v>
      </c>
      <c r="W1215">
        <v>0</v>
      </c>
      <c r="X1215">
        <v>0</v>
      </c>
      <c r="Y1215">
        <v>1</v>
      </c>
      <c r="Z1215">
        <v>1</v>
      </c>
      <c r="AA1215">
        <v>0</v>
      </c>
    </row>
    <row r="1216" spans="1:27" x14ac:dyDescent="0.25">
      <c r="A1216" t="s">
        <v>61</v>
      </c>
      <c r="B1216" t="s">
        <v>22</v>
      </c>
      <c r="C1216" t="s">
        <v>84</v>
      </c>
      <c r="D1216">
        <v>15</v>
      </c>
      <c r="E1216">
        <v>0</v>
      </c>
      <c r="F1216">
        <v>0</v>
      </c>
      <c r="G1216">
        <v>0</v>
      </c>
      <c r="H1216">
        <v>0</v>
      </c>
      <c r="I1216">
        <v>0</v>
      </c>
      <c r="J1216">
        <v>0</v>
      </c>
      <c r="K1216">
        <v>0</v>
      </c>
      <c r="L1216">
        <v>0</v>
      </c>
      <c r="M1216">
        <v>0</v>
      </c>
      <c r="N1216">
        <v>0</v>
      </c>
      <c r="O1216">
        <v>0</v>
      </c>
      <c r="P1216">
        <v>0</v>
      </c>
      <c r="Q1216">
        <v>0</v>
      </c>
      <c r="R1216">
        <v>0</v>
      </c>
      <c r="S1216">
        <v>0</v>
      </c>
      <c r="T1216">
        <v>0</v>
      </c>
      <c r="U1216">
        <v>0</v>
      </c>
      <c r="V1216">
        <v>0</v>
      </c>
      <c r="W1216">
        <v>0</v>
      </c>
      <c r="X1216">
        <v>0</v>
      </c>
      <c r="Y1216">
        <v>1</v>
      </c>
      <c r="Z1216">
        <v>1</v>
      </c>
      <c r="AA1216">
        <v>0</v>
      </c>
    </row>
    <row r="1217" spans="1:27" x14ac:dyDescent="0.25">
      <c r="A1217" t="s">
        <v>61</v>
      </c>
      <c r="B1217" t="s">
        <v>22</v>
      </c>
      <c r="C1217" t="s">
        <v>84</v>
      </c>
      <c r="D1217">
        <v>16</v>
      </c>
      <c r="E1217">
        <v>0</v>
      </c>
      <c r="F1217">
        <v>0</v>
      </c>
      <c r="G1217">
        <v>0</v>
      </c>
      <c r="H1217">
        <v>0</v>
      </c>
      <c r="I1217">
        <v>0</v>
      </c>
      <c r="J1217">
        <v>0</v>
      </c>
      <c r="K1217">
        <v>0</v>
      </c>
      <c r="L1217">
        <v>0</v>
      </c>
      <c r="M1217">
        <v>0</v>
      </c>
      <c r="N1217">
        <v>0</v>
      </c>
      <c r="O1217">
        <v>0</v>
      </c>
      <c r="P1217">
        <v>0</v>
      </c>
      <c r="Q1217">
        <v>0</v>
      </c>
      <c r="R1217">
        <v>0</v>
      </c>
      <c r="S1217">
        <v>0</v>
      </c>
      <c r="T1217">
        <v>0</v>
      </c>
      <c r="U1217">
        <v>0</v>
      </c>
      <c r="V1217">
        <v>0</v>
      </c>
      <c r="W1217">
        <v>0</v>
      </c>
      <c r="X1217">
        <v>0</v>
      </c>
      <c r="Y1217">
        <v>1</v>
      </c>
      <c r="Z1217">
        <v>1</v>
      </c>
      <c r="AA1217">
        <v>0</v>
      </c>
    </row>
    <row r="1218" spans="1:27" x14ac:dyDescent="0.25">
      <c r="A1218" t="s">
        <v>61</v>
      </c>
      <c r="B1218" t="s">
        <v>22</v>
      </c>
      <c r="C1218" t="s">
        <v>84</v>
      </c>
      <c r="D1218">
        <v>17</v>
      </c>
      <c r="E1218">
        <v>0</v>
      </c>
      <c r="F1218">
        <v>0</v>
      </c>
      <c r="G1218">
        <v>0</v>
      </c>
      <c r="H1218">
        <v>0</v>
      </c>
      <c r="I1218">
        <v>0</v>
      </c>
      <c r="J1218">
        <v>0</v>
      </c>
      <c r="K1218">
        <v>0</v>
      </c>
      <c r="L1218">
        <v>0</v>
      </c>
      <c r="M1218">
        <v>0</v>
      </c>
      <c r="N1218">
        <v>0</v>
      </c>
      <c r="O1218">
        <v>0</v>
      </c>
      <c r="P1218">
        <v>0</v>
      </c>
      <c r="Q1218">
        <v>0</v>
      </c>
      <c r="R1218">
        <v>0</v>
      </c>
      <c r="S1218">
        <v>0</v>
      </c>
      <c r="T1218">
        <v>0</v>
      </c>
      <c r="U1218">
        <v>0</v>
      </c>
      <c r="V1218">
        <v>0</v>
      </c>
      <c r="W1218">
        <v>0</v>
      </c>
      <c r="X1218">
        <v>0</v>
      </c>
      <c r="Y1218">
        <v>1</v>
      </c>
      <c r="Z1218">
        <v>1</v>
      </c>
      <c r="AA1218">
        <v>0</v>
      </c>
    </row>
    <row r="1219" spans="1:27" x14ac:dyDescent="0.25">
      <c r="A1219" t="s">
        <v>61</v>
      </c>
      <c r="B1219" t="s">
        <v>22</v>
      </c>
      <c r="C1219" t="s">
        <v>84</v>
      </c>
      <c r="D1219">
        <v>18</v>
      </c>
      <c r="E1219">
        <v>0</v>
      </c>
      <c r="F1219">
        <v>0</v>
      </c>
      <c r="G1219">
        <v>0</v>
      </c>
      <c r="H1219">
        <v>0</v>
      </c>
      <c r="I1219">
        <v>0</v>
      </c>
      <c r="J1219">
        <v>0</v>
      </c>
      <c r="K1219">
        <v>0</v>
      </c>
      <c r="L1219">
        <v>0</v>
      </c>
      <c r="M1219">
        <v>0</v>
      </c>
      <c r="N1219">
        <v>0</v>
      </c>
      <c r="O1219">
        <v>0</v>
      </c>
      <c r="P1219">
        <v>0</v>
      </c>
      <c r="Q1219">
        <v>0</v>
      </c>
      <c r="R1219">
        <v>0</v>
      </c>
      <c r="S1219">
        <v>0</v>
      </c>
      <c r="T1219">
        <v>0</v>
      </c>
      <c r="U1219">
        <v>0</v>
      </c>
      <c r="V1219">
        <v>0</v>
      </c>
      <c r="W1219">
        <v>0</v>
      </c>
      <c r="X1219">
        <v>0</v>
      </c>
      <c r="Y1219">
        <v>1</v>
      </c>
      <c r="Z1219">
        <v>1</v>
      </c>
      <c r="AA1219">
        <v>0</v>
      </c>
    </row>
    <row r="1220" spans="1:27" x14ac:dyDescent="0.25">
      <c r="A1220" t="s">
        <v>61</v>
      </c>
      <c r="B1220" t="s">
        <v>22</v>
      </c>
      <c r="C1220" t="s">
        <v>84</v>
      </c>
      <c r="D1220">
        <v>19</v>
      </c>
      <c r="E1220">
        <v>0</v>
      </c>
      <c r="F1220">
        <v>0</v>
      </c>
      <c r="G1220">
        <v>0</v>
      </c>
      <c r="H1220">
        <v>0</v>
      </c>
      <c r="I1220">
        <v>0</v>
      </c>
      <c r="J1220">
        <v>0</v>
      </c>
      <c r="K1220">
        <v>0</v>
      </c>
      <c r="L1220">
        <v>0</v>
      </c>
      <c r="M1220">
        <v>0</v>
      </c>
      <c r="N1220">
        <v>0</v>
      </c>
      <c r="O1220">
        <v>0</v>
      </c>
      <c r="P1220">
        <v>0</v>
      </c>
      <c r="Q1220">
        <v>0</v>
      </c>
      <c r="R1220">
        <v>0</v>
      </c>
      <c r="S1220">
        <v>0</v>
      </c>
      <c r="T1220">
        <v>0</v>
      </c>
      <c r="U1220">
        <v>0</v>
      </c>
      <c r="V1220">
        <v>0</v>
      </c>
      <c r="W1220">
        <v>0</v>
      </c>
      <c r="X1220">
        <v>0</v>
      </c>
      <c r="Y1220">
        <v>1</v>
      </c>
      <c r="Z1220">
        <v>1</v>
      </c>
      <c r="AA1220">
        <v>0</v>
      </c>
    </row>
    <row r="1221" spans="1:27" x14ac:dyDescent="0.25">
      <c r="A1221" t="s">
        <v>61</v>
      </c>
      <c r="B1221" t="s">
        <v>22</v>
      </c>
      <c r="C1221" t="s">
        <v>84</v>
      </c>
      <c r="D1221">
        <v>20</v>
      </c>
      <c r="E1221">
        <v>0</v>
      </c>
      <c r="F1221">
        <v>0</v>
      </c>
      <c r="G1221">
        <v>0</v>
      </c>
      <c r="H1221">
        <v>0</v>
      </c>
      <c r="I1221">
        <v>0</v>
      </c>
      <c r="J1221">
        <v>0</v>
      </c>
      <c r="K1221">
        <v>0</v>
      </c>
      <c r="L1221">
        <v>0</v>
      </c>
      <c r="M1221">
        <v>0</v>
      </c>
      <c r="N1221">
        <v>0</v>
      </c>
      <c r="O1221">
        <v>0</v>
      </c>
      <c r="P1221">
        <v>0</v>
      </c>
      <c r="Q1221">
        <v>0</v>
      </c>
      <c r="R1221">
        <v>0</v>
      </c>
      <c r="S1221">
        <v>0</v>
      </c>
      <c r="T1221">
        <v>0</v>
      </c>
      <c r="U1221">
        <v>0</v>
      </c>
      <c r="V1221">
        <v>0</v>
      </c>
      <c r="W1221">
        <v>0</v>
      </c>
      <c r="X1221">
        <v>0</v>
      </c>
      <c r="Y1221">
        <v>1</v>
      </c>
      <c r="Z1221">
        <v>1</v>
      </c>
      <c r="AA1221">
        <v>0</v>
      </c>
    </row>
    <row r="1222" spans="1:27" x14ac:dyDescent="0.25">
      <c r="A1222" t="s">
        <v>61</v>
      </c>
      <c r="B1222" t="s">
        <v>22</v>
      </c>
      <c r="C1222" t="s">
        <v>84</v>
      </c>
      <c r="D1222">
        <v>21</v>
      </c>
      <c r="E1222">
        <v>0</v>
      </c>
      <c r="F1222">
        <v>0</v>
      </c>
      <c r="G1222">
        <v>0</v>
      </c>
      <c r="H1222">
        <v>0</v>
      </c>
      <c r="I1222">
        <v>0</v>
      </c>
      <c r="J1222">
        <v>0</v>
      </c>
      <c r="K1222">
        <v>0</v>
      </c>
      <c r="L1222">
        <v>0</v>
      </c>
      <c r="M1222">
        <v>0</v>
      </c>
      <c r="N1222">
        <v>0</v>
      </c>
      <c r="O1222">
        <v>0</v>
      </c>
      <c r="P1222">
        <v>0</v>
      </c>
      <c r="Q1222">
        <v>0</v>
      </c>
      <c r="R1222">
        <v>0</v>
      </c>
      <c r="S1222">
        <v>0</v>
      </c>
      <c r="T1222">
        <v>0</v>
      </c>
      <c r="U1222">
        <v>0</v>
      </c>
      <c r="V1222">
        <v>0</v>
      </c>
      <c r="W1222">
        <v>0</v>
      </c>
      <c r="X1222">
        <v>0</v>
      </c>
      <c r="Y1222">
        <v>1</v>
      </c>
      <c r="Z1222">
        <v>1</v>
      </c>
      <c r="AA1222">
        <v>0</v>
      </c>
    </row>
    <row r="1223" spans="1:27" x14ac:dyDescent="0.25">
      <c r="A1223" t="s">
        <v>61</v>
      </c>
      <c r="B1223" t="s">
        <v>22</v>
      </c>
      <c r="C1223" t="s">
        <v>84</v>
      </c>
      <c r="D1223">
        <v>22</v>
      </c>
      <c r="E1223">
        <v>0</v>
      </c>
      <c r="F1223">
        <v>0</v>
      </c>
      <c r="G1223">
        <v>0</v>
      </c>
      <c r="H1223">
        <v>0</v>
      </c>
      <c r="I1223">
        <v>0</v>
      </c>
      <c r="J1223">
        <v>0</v>
      </c>
      <c r="K1223">
        <v>0</v>
      </c>
      <c r="L1223">
        <v>0</v>
      </c>
      <c r="M1223">
        <v>0</v>
      </c>
      <c r="N1223">
        <v>0</v>
      </c>
      <c r="O1223">
        <v>0</v>
      </c>
      <c r="P1223">
        <v>0</v>
      </c>
      <c r="Q1223">
        <v>0</v>
      </c>
      <c r="R1223">
        <v>0</v>
      </c>
      <c r="S1223">
        <v>0</v>
      </c>
      <c r="T1223">
        <v>0</v>
      </c>
      <c r="U1223">
        <v>0</v>
      </c>
      <c r="V1223">
        <v>0</v>
      </c>
      <c r="W1223">
        <v>0</v>
      </c>
      <c r="X1223">
        <v>0</v>
      </c>
      <c r="Y1223">
        <v>1</v>
      </c>
      <c r="Z1223">
        <v>1</v>
      </c>
      <c r="AA1223">
        <v>0</v>
      </c>
    </row>
    <row r="1224" spans="1:27" x14ac:dyDescent="0.25">
      <c r="A1224" t="s">
        <v>61</v>
      </c>
      <c r="B1224" t="s">
        <v>22</v>
      </c>
      <c r="C1224" t="s">
        <v>84</v>
      </c>
      <c r="D1224">
        <v>23</v>
      </c>
      <c r="E1224">
        <v>0</v>
      </c>
      <c r="F1224">
        <v>0</v>
      </c>
      <c r="G1224">
        <v>0</v>
      </c>
      <c r="H1224">
        <v>0</v>
      </c>
      <c r="I1224">
        <v>0</v>
      </c>
      <c r="J1224">
        <v>0</v>
      </c>
      <c r="K1224">
        <v>0</v>
      </c>
      <c r="L1224">
        <v>0</v>
      </c>
      <c r="M1224">
        <v>0</v>
      </c>
      <c r="N1224">
        <v>0</v>
      </c>
      <c r="O1224">
        <v>0</v>
      </c>
      <c r="P1224">
        <v>0</v>
      </c>
      <c r="Q1224">
        <v>0</v>
      </c>
      <c r="R1224">
        <v>0</v>
      </c>
      <c r="S1224">
        <v>0</v>
      </c>
      <c r="T1224">
        <v>0</v>
      </c>
      <c r="U1224">
        <v>0</v>
      </c>
      <c r="V1224">
        <v>0</v>
      </c>
      <c r="W1224">
        <v>0</v>
      </c>
      <c r="X1224">
        <v>0</v>
      </c>
      <c r="Y1224">
        <v>1</v>
      </c>
      <c r="Z1224">
        <v>1</v>
      </c>
      <c r="AA1224">
        <v>0</v>
      </c>
    </row>
    <row r="1225" spans="1:27" x14ac:dyDescent="0.25">
      <c r="A1225" t="s">
        <v>61</v>
      </c>
      <c r="B1225" t="s">
        <v>22</v>
      </c>
      <c r="C1225" t="s">
        <v>84</v>
      </c>
      <c r="D1225">
        <v>24</v>
      </c>
      <c r="E1225">
        <v>0</v>
      </c>
      <c r="F1225">
        <v>0</v>
      </c>
      <c r="G1225">
        <v>0</v>
      </c>
      <c r="H1225">
        <v>0</v>
      </c>
      <c r="I1225">
        <v>0</v>
      </c>
      <c r="J1225">
        <v>0</v>
      </c>
      <c r="K1225">
        <v>0</v>
      </c>
      <c r="L1225">
        <v>0</v>
      </c>
      <c r="M1225">
        <v>0</v>
      </c>
      <c r="N1225">
        <v>0</v>
      </c>
      <c r="O1225">
        <v>0</v>
      </c>
      <c r="P1225">
        <v>0</v>
      </c>
      <c r="Q1225">
        <v>0</v>
      </c>
      <c r="R1225">
        <v>0</v>
      </c>
      <c r="S1225">
        <v>0</v>
      </c>
      <c r="T1225">
        <v>0</v>
      </c>
      <c r="U1225">
        <v>0</v>
      </c>
      <c r="V1225">
        <v>0</v>
      </c>
      <c r="W1225">
        <v>0</v>
      </c>
      <c r="X1225">
        <v>0</v>
      </c>
      <c r="Y1225">
        <v>1</v>
      </c>
      <c r="Z1225">
        <v>1</v>
      </c>
      <c r="AA1225">
        <v>0</v>
      </c>
    </row>
    <row r="1226" spans="1:27" x14ac:dyDescent="0.25">
      <c r="A1226" t="s">
        <v>61</v>
      </c>
      <c r="B1226" t="s">
        <v>22</v>
      </c>
      <c r="C1226" t="s">
        <v>85</v>
      </c>
      <c r="D1226">
        <v>1</v>
      </c>
      <c r="E1226">
        <v>0</v>
      </c>
      <c r="F1226">
        <v>0</v>
      </c>
      <c r="G1226">
        <v>0</v>
      </c>
      <c r="H1226">
        <v>0</v>
      </c>
      <c r="I1226">
        <v>0</v>
      </c>
      <c r="J1226">
        <v>0</v>
      </c>
      <c r="K1226">
        <v>0</v>
      </c>
      <c r="L1226">
        <v>0</v>
      </c>
      <c r="M1226">
        <v>0</v>
      </c>
      <c r="N1226">
        <v>0</v>
      </c>
      <c r="O1226">
        <v>0</v>
      </c>
      <c r="P1226">
        <v>0</v>
      </c>
      <c r="Q1226">
        <v>0</v>
      </c>
      <c r="R1226">
        <v>0</v>
      </c>
      <c r="S1226">
        <v>0</v>
      </c>
      <c r="T1226">
        <v>0</v>
      </c>
      <c r="U1226">
        <v>0</v>
      </c>
      <c r="V1226">
        <v>0</v>
      </c>
      <c r="W1226">
        <v>0</v>
      </c>
      <c r="X1226">
        <v>0</v>
      </c>
      <c r="Y1226">
        <v>1</v>
      </c>
      <c r="Z1226">
        <v>1</v>
      </c>
      <c r="AA1226">
        <v>0</v>
      </c>
    </row>
    <row r="1227" spans="1:27" x14ac:dyDescent="0.25">
      <c r="A1227" t="s">
        <v>61</v>
      </c>
      <c r="B1227" t="s">
        <v>22</v>
      </c>
      <c r="C1227" t="s">
        <v>85</v>
      </c>
      <c r="D1227">
        <v>2</v>
      </c>
      <c r="E1227">
        <v>0</v>
      </c>
      <c r="F1227">
        <v>0</v>
      </c>
      <c r="G1227">
        <v>0</v>
      </c>
      <c r="H1227">
        <v>0</v>
      </c>
      <c r="I1227">
        <v>0</v>
      </c>
      <c r="J1227">
        <v>0</v>
      </c>
      <c r="K1227">
        <v>0</v>
      </c>
      <c r="L1227">
        <v>0</v>
      </c>
      <c r="M1227">
        <v>0</v>
      </c>
      <c r="N1227">
        <v>0</v>
      </c>
      <c r="O1227">
        <v>0</v>
      </c>
      <c r="P1227">
        <v>0</v>
      </c>
      <c r="Q1227">
        <v>0</v>
      </c>
      <c r="R1227">
        <v>0</v>
      </c>
      <c r="S1227">
        <v>0</v>
      </c>
      <c r="T1227">
        <v>0</v>
      </c>
      <c r="U1227">
        <v>0</v>
      </c>
      <c r="V1227">
        <v>0</v>
      </c>
      <c r="W1227">
        <v>0</v>
      </c>
      <c r="X1227">
        <v>0</v>
      </c>
      <c r="Y1227">
        <v>1</v>
      </c>
      <c r="Z1227">
        <v>1</v>
      </c>
      <c r="AA1227">
        <v>0</v>
      </c>
    </row>
    <row r="1228" spans="1:27" x14ac:dyDescent="0.25">
      <c r="A1228" t="s">
        <v>61</v>
      </c>
      <c r="B1228" t="s">
        <v>22</v>
      </c>
      <c r="C1228" t="s">
        <v>85</v>
      </c>
      <c r="D1228">
        <v>3</v>
      </c>
      <c r="E1228">
        <v>0</v>
      </c>
      <c r="F1228">
        <v>0</v>
      </c>
      <c r="G1228">
        <v>0</v>
      </c>
      <c r="H1228">
        <v>0</v>
      </c>
      <c r="I1228">
        <v>0</v>
      </c>
      <c r="J1228">
        <v>0</v>
      </c>
      <c r="K1228">
        <v>0</v>
      </c>
      <c r="L1228">
        <v>0</v>
      </c>
      <c r="M1228">
        <v>0</v>
      </c>
      <c r="N1228">
        <v>0</v>
      </c>
      <c r="O1228">
        <v>0</v>
      </c>
      <c r="P1228">
        <v>0</v>
      </c>
      <c r="Q1228">
        <v>0</v>
      </c>
      <c r="R1228">
        <v>0</v>
      </c>
      <c r="S1228">
        <v>0</v>
      </c>
      <c r="T1228">
        <v>0</v>
      </c>
      <c r="U1228">
        <v>0</v>
      </c>
      <c r="V1228">
        <v>0</v>
      </c>
      <c r="W1228">
        <v>0</v>
      </c>
      <c r="X1228">
        <v>0</v>
      </c>
      <c r="Y1228">
        <v>1</v>
      </c>
      <c r="Z1228">
        <v>1</v>
      </c>
      <c r="AA1228">
        <v>0</v>
      </c>
    </row>
    <row r="1229" spans="1:27" x14ac:dyDescent="0.25">
      <c r="A1229" t="s">
        <v>61</v>
      </c>
      <c r="B1229" t="s">
        <v>22</v>
      </c>
      <c r="C1229" t="s">
        <v>85</v>
      </c>
      <c r="D1229">
        <v>4</v>
      </c>
      <c r="E1229">
        <v>0</v>
      </c>
      <c r="F1229">
        <v>0</v>
      </c>
      <c r="G1229">
        <v>0</v>
      </c>
      <c r="H1229">
        <v>0</v>
      </c>
      <c r="I1229">
        <v>0</v>
      </c>
      <c r="J1229">
        <v>0</v>
      </c>
      <c r="K1229">
        <v>0</v>
      </c>
      <c r="L1229">
        <v>0</v>
      </c>
      <c r="M1229">
        <v>0</v>
      </c>
      <c r="N1229">
        <v>0</v>
      </c>
      <c r="O1229">
        <v>0</v>
      </c>
      <c r="P1229">
        <v>0</v>
      </c>
      <c r="Q1229">
        <v>0</v>
      </c>
      <c r="R1229">
        <v>0</v>
      </c>
      <c r="S1229">
        <v>0</v>
      </c>
      <c r="T1229">
        <v>0</v>
      </c>
      <c r="U1229">
        <v>0</v>
      </c>
      <c r="V1229">
        <v>0</v>
      </c>
      <c r="W1229">
        <v>0</v>
      </c>
      <c r="X1229">
        <v>0</v>
      </c>
      <c r="Y1229">
        <v>1</v>
      </c>
      <c r="Z1229">
        <v>1</v>
      </c>
      <c r="AA1229">
        <v>0</v>
      </c>
    </row>
    <row r="1230" spans="1:27" x14ac:dyDescent="0.25">
      <c r="A1230" t="s">
        <v>61</v>
      </c>
      <c r="B1230" t="s">
        <v>22</v>
      </c>
      <c r="C1230" t="s">
        <v>85</v>
      </c>
      <c r="D1230">
        <v>5</v>
      </c>
      <c r="E1230">
        <v>0</v>
      </c>
      <c r="F1230">
        <v>0</v>
      </c>
      <c r="G1230">
        <v>0</v>
      </c>
      <c r="H1230">
        <v>0</v>
      </c>
      <c r="I1230">
        <v>0</v>
      </c>
      <c r="J1230">
        <v>0</v>
      </c>
      <c r="K1230">
        <v>0</v>
      </c>
      <c r="L1230">
        <v>0</v>
      </c>
      <c r="M1230">
        <v>0</v>
      </c>
      <c r="N1230">
        <v>0</v>
      </c>
      <c r="O1230">
        <v>0</v>
      </c>
      <c r="P1230">
        <v>0</v>
      </c>
      <c r="Q1230">
        <v>0</v>
      </c>
      <c r="R1230">
        <v>0</v>
      </c>
      <c r="S1230">
        <v>0</v>
      </c>
      <c r="T1230">
        <v>0</v>
      </c>
      <c r="U1230">
        <v>0</v>
      </c>
      <c r="V1230">
        <v>0</v>
      </c>
      <c r="W1230">
        <v>0</v>
      </c>
      <c r="X1230">
        <v>0</v>
      </c>
      <c r="Y1230">
        <v>1</v>
      </c>
      <c r="Z1230">
        <v>1</v>
      </c>
      <c r="AA1230">
        <v>0</v>
      </c>
    </row>
    <row r="1231" spans="1:27" x14ac:dyDescent="0.25">
      <c r="A1231" t="s">
        <v>61</v>
      </c>
      <c r="B1231" t="s">
        <v>22</v>
      </c>
      <c r="C1231" t="s">
        <v>85</v>
      </c>
      <c r="D1231">
        <v>6</v>
      </c>
      <c r="E1231">
        <v>0</v>
      </c>
      <c r="F1231">
        <v>0</v>
      </c>
      <c r="G1231">
        <v>0</v>
      </c>
      <c r="H1231">
        <v>0</v>
      </c>
      <c r="I1231">
        <v>0</v>
      </c>
      <c r="J1231">
        <v>0</v>
      </c>
      <c r="K1231">
        <v>0</v>
      </c>
      <c r="L1231">
        <v>0</v>
      </c>
      <c r="M1231">
        <v>0</v>
      </c>
      <c r="N1231">
        <v>0</v>
      </c>
      <c r="O1231">
        <v>0</v>
      </c>
      <c r="P1231">
        <v>0</v>
      </c>
      <c r="Q1231">
        <v>0</v>
      </c>
      <c r="R1231">
        <v>0</v>
      </c>
      <c r="S1231">
        <v>0</v>
      </c>
      <c r="T1231">
        <v>0</v>
      </c>
      <c r="U1231">
        <v>0</v>
      </c>
      <c r="V1231">
        <v>0</v>
      </c>
      <c r="W1231">
        <v>0</v>
      </c>
      <c r="X1231">
        <v>0</v>
      </c>
      <c r="Y1231">
        <v>1</v>
      </c>
      <c r="Z1231">
        <v>1</v>
      </c>
      <c r="AA1231">
        <v>0</v>
      </c>
    </row>
    <row r="1232" spans="1:27" x14ac:dyDescent="0.25">
      <c r="A1232" t="s">
        <v>61</v>
      </c>
      <c r="B1232" t="s">
        <v>22</v>
      </c>
      <c r="C1232" t="s">
        <v>85</v>
      </c>
      <c r="D1232">
        <v>7</v>
      </c>
      <c r="E1232">
        <v>0</v>
      </c>
      <c r="F1232">
        <v>0</v>
      </c>
      <c r="G1232">
        <v>0</v>
      </c>
      <c r="H1232">
        <v>0</v>
      </c>
      <c r="I1232">
        <v>0</v>
      </c>
      <c r="J1232">
        <v>0</v>
      </c>
      <c r="K1232">
        <v>0</v>
      </c>
      <c r="L1232">
        <v>0</v>
      </c>
      <c r="M1232">
        <v>0</v>
      </c>
      <c r="N1232">
        <v>0</v>
      </c>
      <c r="O1232">
        <v>0</v>
      </c>
      <c r="P1232">
        <v>0</v>
      </c>
      <c r="Q1232">
        <v>0</v>
      </c>
      <c r="R1232">
        <v>0</v>
      </c>
      <c r="S1232">
        <v>0</v>
      </c>
      <c r="T1232">
        <v>0</v>
      </c>
      <c r="U1232">
        <v>0</v>
      </c>
      <c r="V1232">
        <v>0</v>
      </c>
      <c r="W1232">
        <v>0</v>
      </c>
      <c r="X1232">
        <v>0</v>
      </c>
      <c r="Y1232">
        <v>1</v>
      </c>
      <c r="Z1232">
        <v>1</v>
      </c>
      <c r="AA1232">
        <v>0</v>
      </c>
    </row>
    <row r="1233" spans="1:27" x14ac:dyDescent="0.25">
      <c r="A1233" t="s">
        <v>61</v>
      </c>
      <c r="B1233" t="s">
        <v>22</v>
      </c>
      <c r="C1233" t="s">
        <v>85</v>
      </c>
      <c r="D1233">
        <v>8</v>
      </c>
      <c r="E1233">
        <v>0</v>
      </c>
      <c r="F1233">
        <v>0</v>
      </c>
      <c r="G1233">
        <v>0</v>
      </c>
      <c r="H1233">
        <v>0</v>
      </c>
      <c r="I1233">
        <v>0</v>
      </c>
      <c r="J1233">
        <v>0</v>
      </c>
      <c r="K1233">
        <v>0</v>
      </c>
      <c r="L1233">
        <v>0</v>
      </c>
      <c r="M1233">
        <v>0</v>
      </c>
      <c r="N1233">
        <v>0</v>
      </c>
      <c r="O1233">
        <v>0</v>
      </c>
      <c r="P1233">
        <v>0</v>
      </c>
      <c r="Q1233">
        <v>0</v>
      </c>
      <c r="R1233">
        <v>0</v>
      </c>
      <c r="S1233">
        <v>0</v>
      </c>
      <c r="T1233">
        <v>0</v>
      </c>
      <c r="U1233">
        <v>0</v>
      </c>
      <c r="V1233">
        <v>0</v>
      </c>
      <c r="W1233">
        <v>0</v>
      </c>
      <c r="X1233">
        <v>0</v>
      </c>
      <c r="Y1233">
        <v>1</v>
      </c>
      <c r="Z1233">
        <v>1</v>
      </c>
      <c r="AA1233">
        <v>0</v>
      </c>
    </row>
    <row r="1234" spans="1:27" x14ac:dyDescent="0.25">
      <c r="A1234" t="s">
        <v>61</v>
      </c>
      <c r="B1234" t="s">
        <v>22</v>
      </c>
      <c r="C1234" t="s">
        <v>85</v>
      </c>
      <c r="D1234">
        <v>9</v>
      </c>
      <c r="E1234">
        <v>0</v>
      </c>
      <c r="F1234">
        <v>0</v>
      </c>
      <c r="G1234">
        <v>0</v>
      </c>
      <c r="H1234">
        <v>0</v>
      </c>
      <c r="I1234">
        <v>0</v>
      </c>
      <c r="J1234">
        <v>0</v>
      </c>
      <c r="K1234">
        <v>0</v>
      </c>
      <c r="L1234">
        <v>0</v>
      </c>
      <c r="M1234">
        <v>0</v>
      </c>
      <c r="N1234">
        <v>0</v>
      </c>
      <c r="O1234">
        <v>0</v>
      </c>
      <c r="P1234">
        <v>0</v>
      </c>
      <c r="Q1234">
        <v>0</v>
      </c>
      <c r="R1234">
        <v>0</v>
      </c>
      <c r="S1234">
        <v>0</v>
      </c>
      <c r="T1234">
        <v>0</v>
      </c>
      <c r="U1234">
        <v>0</v>
      </c>
      <c r="V1234">
        <v>0</v>
      </c>
      <c r="W1234">
        <v>0</v>
      </c>
      <c r="X1234">
        <v>0</v>
      </c>
      <c r="Y1234">
        <v>1</v>
      </c>
      <c r="Z1234">
        <v>1</v>
      </c>
      <c r="AA1234">
        <v>0</v>
      </c>
    </row>
    <row r="1235" spans="1:27" x14ac:dyDescent="0.25">
      <c r="A1235" t="s">
        <v>61</v>
      </c>
      <c r="B1235" t="s">
        <v>22</v>
      </c>
      <c r="C1235" t="s">
        <v>85</v>
      </c>
      <c r="D1235">
        <v>10</v>
      </c>
      <c r="E1235">
        <v>0</v>
      </c>
      <c r="F1235">
        <v>0</v>
      </c>
      <c r="G1235">
        <v>0</v>
      </c>
      <c r="H1235">
        <v>0</v>
      </c>
      <c r="I1235">
        <v>0</v>
      </c>
      <c r="J1235">
        <v>0</v>
      </c>
      <c r="K1235">
        <v>0</v>
      </c>
      <c r="L1235">
        <v>0</v>
      </c>
      <c r="M1235">
        <v>0</v>
      </c>
      <c r="N1235">
        <v>0</v>
      </c>
      <c r="O1235">
        <v>0</v>
      </c>
      <c r="P1235">
        <v>0</v>
      </c>
      <c r="Q1235">
        <v>0</v>
      </c>
      <c r="R1235">
        <v>0</v>
      </c>
      <c r="S1235">
        <v>0</v>
      </c>
      <c r="T1235">
        <v>0</v>
      </c>
      <c r="U1235">
        <v>0</v>
      </c>
      <c r="V1235">
        <v>0</v>
      </c>
      <c r="W1235">
        <v>0</v>
      </c>
      <c r="X1235">
        <v>0</v>
      </c>
      <c r="Y1235">
        <v>1</v>
      </c>
      <c r="Z1235">
        <v>1</v>
      </c>
      <c r="AA1235">
        <v>0</v>
      </c>
    </row>
    <row r="1236" spans="1:27" x14ac:dyDescent="0.25">
      <c r="A1236" t="s">
        <v>61</v>
      </c>
      <c r="B1236" t="s">
        <v>22</v>
      </c>
      <c r="C1236" t="s">
        <v>85</v>
      </c>
      <c r="D1236">
        <v>11</v>
      </c>
      <c r="E1236">
        <v>0</v>
      </c>
      <c r="F1236">
        <v>0</v>
      </c>
      <c r="G1236">
        <v>0</v>
      </c>
      <c r="H1236">
        <v>0</v>
      </c>
      <c r="I1236">
        <v>0</v>
      </c>
      <c r="J1236">
        <v>0</v>
      </c>
      <c r="K1236">
        <v>0</v>
      </c>
      <c r="L1236">
        <v>0</v>
      </c>
      <c r="M1236">
        <v>0</v>
      </c>
      <c r="N1236">
        <v>0</v>
      </c>
      <c r="O1236">
        <v>0</v>
      </c>
      <c r="P1236">
        <v>0</v>
      </c>
      <c r="Q1236">
        <v>0</v>
      </c>
      <c r="R1236">
        <v>0</v>
      </c>
      <c r="S1236">
        <v>0</v>
      </c>
      <c r="T1236">
        <v>0</v>
      </c>
      <c r="U1236">
        <v>0</v>
      </c>
      <c r="V1236">
        <v>0</v>
      </c>
      <c r="W1236">
        <v>0</v>
      </c>
      <c r="X1236">
        <v>0</v>
      </c>
      <c r="Y1236">
        <v>1</v>
      </c>
      <c r="Z1236">
        <v>1</v>
      </c>
      <c r="AA1236">
        <v>0</v>
      </c>
    </row>
    <row r="1237" spans="1:27" x14ac:dyDescent="0.25">
      <c r="A1237" t="s">
        <v>61</v>
      </c>
      <c r="B1237" t="s">
        <v>22</v>
      </c>
      <c r="C1237" t="s">
        <v>85</v>
      </c>
      <c r="D1237">
        <v>12</v>
      </c>
      <c r="E1237">
        <v>0</v>
      </c>
      <c r="F1237">
        <v>0</v>
      </c>
      <c r="G1237">
        <v>0</v>
      </c>
      <c r="H1237">
        <v>0</v>
      </c>
      <c r="I1237">
        <v>0</v>
      </c>
      <c r="J1237">
        <v>0</v>
      </c>
      <c r="K1237">
        <v>0</v>
      </c>
      <c r="L1237">
        <v>0</v>
      </c>
      <c r="M1237">
        <v>0</v>
      </c>
      <c r="N1237">
        <v>0</v>
      </c>
      <c r="O1237">
        <v>0</v>
      </c>
      <c r="P1237">
        <v>0</v>
      </c>
      <c r="Q1237">
        <v>0</v>
      </c>
      <c r="R1237">
        <v>0</v>
      </c>
      <c r="S1237">
        <v>0</v>
      </c>
      <c r="T1237">
        <v>0</v>
      </c>
      <c r="U1237">
        <v>0</v>
      </c>
      <c r="V1237">
        <v>0</v>
      </c>
      <c r="W1237">
        <v>0</v>
      </c>
      <c r="X1237">
        <v>0</v>
      </c>
      <c r="Y1237">
        <v>1</v>
      </c>
      <c r="Z1237">
        <v>1</v>
      </c>
      <c r="AA1237">
        <v>0</v>
      </c>
    </row>
    <row r="1238" spans="1:27" x14ac:dyDescent="0.25">
      <c r="A1238" t="s">
        <v>61</v>
      </c>
      <c r="B1238" t="s">
        <v>22</v>
      </c>
      <c r="C1238" t="s">
        <v>85</v>
      </c>
      <c r="D1238">
        <v>13</v>
      </c>
      <c r="E1238">
        <v>0</v>
      </c>
      <c r="F1238">
        <v>0</v>
      </c>
      <c r="G1238">
        <v>0</v>
      </c>
      <c r="H1238">
        <v>0</v>
      </c>
      <c r="I1238">
        <v>0</v>
      </c>
      <c r="J1238">
        <v>0</v>
      </c>
      <c r="K1238">
        <v>0</v>
      </c>
      <c r="L1238">
        <v>0</v>
      </c>
      <c r="M1238">
        <v>0</v>
      </c>
      <c r="N1238">
        <v>0</v>
      </c>
      <c r="O1238">
        <v>0</v>
      </c>
      <c r="P1238">
        <v>0</v>
      </c>
      <c r="Q1238">
        <v>0</v>
      </c>
      <c r="R1238">
        <v>0</v>
      </c>
      <c r="S1238">
        <v>0</v>
      </c>
      <c r="T1238">
        <v>0</v>
      </c>
      <c r="U1238">
        <v>0</v>
      </c>
      <c r="V1238">
        <v>0</v>
      </c>
      <c r="W1238">
        <v>0</v>
      </c>
      <c r="X1238">
        <v>0</v>
      </c>
      <c r="Y1238">
        <v>1</v>
      </c>
      <c r="Z1238">
        <v>1</v>
      </c>
      <c r="AA1238">
        <v>0</v>
      </c>
    </row>
    <row r="1239" spans="1:27" x14ac:dyDescent="0.25">
      <c r="A1239" t="s">
        <v>61</v>
      </c>
      <c r="B1239" t="s">
        <v>22</v>
      </c>
      <c r="C1239" t="s">
        <v>85</v>
      </c>
      <c r="D1239">
        <v>14</v>
      </c>
      <c r="E1239">
        <v>0</v>
      </c>
      <c r="F1239">
        <v>0</v>
      </c>
      <c r="G1239">
        <v>0</v>
      </c>
      <c r="H1239">
        <v>0</v>
      </c>
      <c r="I1239">
        <v>0</v>
      </c>
      <c r="J1239">
        <v>0</v>
      </c>
      <c r="K1239">
        <v>0</v>
      </c>
      <c r="L1239">
        <v>0</v>
      </c>
      <c r="M1239">
        <v>0</v>
      </c>
      <c r="N1239">
        <v>0</v>
      </c>
      <c r="O1239">
        <v>0</v>
      </c>
      <c r="P1239">
        <v>0</v>
      </c>
      <c r="Q1239">
        <v>0</v>
      </c>
      <c r="R1239">
        <v>0</v>
      </c>
      <c r="S1239">
        <v>0</v>
      </c>
      <c r="T1239">
        <v>0</v>
      </c>
      <c r="U1239">
        <v>0</v>
      </c>
      <c r="V1239">
        <v>0</v>
      </c>
      <c r="W1239">
        <v>0</v>
      </c>
      <c r="X1239">
        <v>0</v>
      </c>
      <c r="Y1239">
        <v>1</v>
      </c>
      <c r="Z1239">
        <v>1</v>
      </c>
      <c r="AA1239">
        <v>0</v>
      </c>
    </row>
    <row r="1240" spans="1:27" x14ac:dyDescent="0.25">
      <c r="A1240" t="s">
        <v>61</v>
      </c>
      <c r="B1240" t="s">
        <v>22</v>
      </c>
      <c r="C1240" t="s">
        <v>85</v>
      </c>
      <c r="D1240">
        <v>15</v>
      </c>
      <c r="E1240">
        <v>0</v>
      </c>
      <c r="F1240">
        <v>0</v>
      </c>
      <c r="G1240">
        <v>0</v>
      </c>
      <c r="H1240">
        <v>0</v>
      </c>
      <c r="I1240">
        <v>0</v>
      </c>
      <c r="J1240">
        <v>0</v>
      </c>
      <c r="K1240">
        <v>0</v>
      </c>
      <c r="L1240">
        <v>0</v>
      </c>
      <c r="M1240">
        <v>0</v>
      </c>
      <c r="N1240">
        <v>0</v>
      </c>
      <c r="O1240">
        <v>0</v>
      </c>
      <c r="P1240">
        <v>0</v>
      </c>
      <c r="Q1240">
        <v>0</v>
      </c>
      <c r="R1240">
        <v>0</v>
      </c>
      <c r="S1240">
        <v>0</v>
      </c>
      <c r="T1240">
        <v>0</v>
      </c>
      <c r="U1240">
        <v>0</v>
      </c>
      <c r="V1240">
        <v>0</v>
      </c>
      <c r="W1240">
        <v>0</v>
      </c>
      <c r="X1240">
        <v>0</v>
      </c>
      <c r="Y1240">
        <v>1</v>
      </c>
      <c r="Z1240">
        <v>1</v>
      </c>
      <c r="AA1240">
        <v>0</v>
      </c>
    </row>
    <row r="1241" spans="1:27" x14ac:dyDescent="0.25">
      <c r="A1241" t="s">
        <v>61</v>
      </c>
      <c r="B1241" t="s">
        <v>22</v>
      </c>
      <c r="C1241" t="s">
        <v>85</v>
      </c>
      <c r="D1241">
        <v>16</v>
      </c>
      <c r="E1241">
        <v>0</v>
      </c>
      <c r="F1241">
        <v>0</v>
      </c>
      <c r="G1241">
        <v>0</v>
      </c>
      <c r="H1241">
        <v>0</v>
      </c>
      <c r="I1241">
        <v>0</v>
      </c>
      <c r="J1241">
        <v>0</v>
      </c>
      <c r="K1241">
        <v>0</v>
      </c>
      <c r="L1241">
        <v>0</v>
      </c>
      <c r="M1241">
        <v>0</v>
      </c>
      <c r="N1241">
        <v>0</v>
      </c>
      <c r="O1241">
        <v>0</v>
      </c>
      <c r="P1241">
        <v>0</v>
      </c>
      <c r="Q1241">
        <v>0</v>
      </c>
      <c r="R1241">
        <v>0</v>
      </c>
      <c r="S1241">
        <v>0</v>
      </c>
      <c r="T1241">
        <v>0</v>
      </c>
      <c r="U1241">
        <v>0</v>
      </c>
      <c r="V1241">
        <v>0</v>
      </c>
      <c r="W1241">
        <v>0</v>
      </c>
      <c r="X1241">
        <v>0</v>
      </c>
      <c r="Y1241">
        <v>1</v>
      </c>
      <c r="Z1241">
        <v>1</v>
      </c>
      <c r="AA1241">
        <v>0</v>
      </c>
    </row>
    <row r="1242" spans="1:27" x14ac:dyDescent="0.25">
      <c r="A1242" t="s">
        <v>61</v>
      </c>
      <c r="B1242" t="s">
        <v>22</v>
      </c>
      <c r="C1242" t="s">
        <v>85</v>
      </c>
      <c r="D1242">
        <v>17</v>
      </c>
      <c r="E1242">
        <v>0</v>
      </c>
      <c r="F1242">
        <v>0</v>
      </c>
      <c r="G1242">
        <v>0</v>
      </c>
      <c r="H1242">
        <v>0</v>
      </c>
      <c r="I1242">
        <v>0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0</v>
      </c>
      <c r="P1242">
        <v>0</v>
      </c>
      <c r="Q1242">
        <v>0</v>
      </c>
      <c r="R1242">
        <v>0</v>
      </c>
      <c r="S1242">
        <v>0</v>
      </c>
      <c r="T1242">
        <v>0</v>
      </c>
      <c r="U1242">
        <v>0</v>
      </c>
      <c r="V1242">
        <v>0</v>
      </c>
      <c r="W1242">
        <v>0</v>
      </c>
      <c r="X1242">
        <v>0</v>
      </c>
      <c r="Y1242">
        <v>1</v>
      </c>
      <c r="Z1242">
        <v>1</v>
      </c>
      <c r="AA1242">
        <v>0</v>
      </c>
    </row>
    <row r="1243" spans="1:27" x14ac:dyDescent="0.25">
      <c r="A1243" t="s">
        <v>61</v>
      </c>
      <c r="B1243" t="s">
        <v>22</v>
      </c>
      <c r="C1243" t="s">
        <v>85</v>
      </c>
      <c r="D1243">
        <v>18</v>
      </c>
      <c r="E1243">
        <v>0</v>
      </c>
      <c r="F1243">
        <v>0</v>
      </c>
      <c r="G1243">
        <v>0</v>
      </c>
      <c r="H1243">
        <v>0</v>
      </c>
      <c r="I1243">
        <v>0</v>
      </c>
      <c r="J1243">
        <v>0</v>
      </c>
      <c r="K1243">
        <v>0</v>
      </c>
      <c r="L1243">
        <v>0</v>
      </c>
      <c r="M1243">
        <v>0</v>
      </c>
      <c r="N1243">
        <v>0</v>
      </c>
      <c r="O1243">
        <v>0</v>
      </c>
      <c r="P1243">
        <v>0</v>
      </c>
      <c r="Q1243">
        <v>0</v>
      </c>
      <c r="R1243">
        <v>0</v>
      </c>
      <c r="S1243">
        <v>0</v>
      </c>
      <c r="T1243">
        <v>0</v>
      </c>
      <c r="U1243">
        <v>0</v>
      </c>
      <c r="V1243">
        <v>0</v>
      </c>
      <c r="W1243">
        <v>0</v>
      </c>
      <c r="X1243">
        <v>0</v>
      </c>
      <c r="Y1243">
        <v>1</v>
      </c>
      <c r="Z1243">
        <v>1</v>
      </c>
      <c r="AA1243">
        <v>0</v>
      </c>
    </row>
    <row r="1244" spans="1:27" x14ac:dyDescent="0.25">
      <c r="A1244" t="s">
        <v>61</v>
      </c>
      <c r="B1244" t="s">
        <v>22</v>
      </c>
      <c r="C1244" t="s">
        <v>85</v>
      </c>
      <c r="D1244">
        <v>19</v>
      </c>
      <c r="E1244">
        <v>0</v>
      </c>
      <c r="F1244">
        <v>0</v>
      </c>
      <c r="G1244">
        <v>0</v>
      </c>
      <c r="H1244">
        <v>0</v>
      </c>
      <c r="I1244">
        <v>0</v>
      </c>
      <c r="J1244">
        <v>0</v>
      </c>
      <c r="K1244">
        <v>0</v>
      </c>
      <c r="L1244">
        <v>0</v>
      </c>
      <c r="M1244">
        <v>0</v>
      </c>
      <c r="N1244">
        <v>0</v>
      </c>
      <c r="O1244">
        <v>0</v>
      </c>
      <c r="P1244">
        <v>0</v>
      </c>
      <c r="Q1244">
        <v>0</v>
      </c>
      <c r="R1244">
        <v>0</v>
      </c>
      <c r="S1244">
        <v>0</v>
      </c>
      <c r="T1244">
        <v>0</v>
      </c>
      <c r="U1244">
        <v>0</v>
      </c>
      <c r="V1244">
        <v>0</v>
      </c>
      <c r="W1244">
        <v>0</v>
      </c>
      <c r="X1244">
        <v>0</v>
      </c>
      <c r="Y1244">
        <v>1</v>
      </c>
      <c r="Z1244">
        <v>1</v>
      </c>
      <c r="AA1244">
        <v>0</v>
      </c>
    </row>
    <row r="1245" spans="1:27" x14ac:dyDescent="0.25">
      <c r="A1245" t="s">
        <v>61</v>
      </c>
      <c r="B1245" t="s">
        <v>22</v>
      </c>
      <c r="C1245" t="s">
        <v>85</v>
      </c>
      <c r="D1245">
        <v>20</v>
      </c>
      <c r="E1245">
        <v>0</v>
      </c>
      <c r="F1245">
        <v>0</v>
      </c>
      <c r="G1245">
        <v>0</v>
      </c>
      <c r="H1245">
        <v>0</v>
      </c>
      <c r="I1245">
        <v>0</v>
      </c>
      <c r="J1245">
        <v>0</v>
      </c>
      <c r="K1245">
        <v>0</v>
      </c>
      <c r="L1245">
        <v>0</v>
      </c>
      <c r="M1245">
        <v>0</v>
      </c>
      <c r="N1245">
        <v>0</v>
      </c>
      <c r="O1245">
        <v>0</v>
      </c>
      <c r="P1245">
        <v>0</v>
      </c>
      <c r="Q1245">
        <v>0</v>
      </c>
      <c r="R1245">
        <v>0</v>
      </c>
      <c r="S1245">
        <v>0</v>
      </c>
      <c r="T1245">
        <v>0</v>
      </c>
      <c r="U1245">
        <v>0</v>
      </c>
      <c r="V1245">
        <v>0</v>
      </c>
      <c r="W1245">
        <v>0</v>
      </c>
      <c r="X1245">
        <v>0</v>
      </c>
      <c r="Y1245">
        <v>1</v>
      </c>
      <c r="Z1245">
        <v>1</v>
      </c>
      <c r="AA1245">
        <v>0</v>
      </c>
    </row>
    <row r="1246" spans="1:27" x14ac:dyDescent="0.25">
      <c r="A1246" t="s">
        <v>61</v>
      </c>
      <c r="B1246" t="s">
        <v>22</v>
      </c>
      <c r="C1246" t="s">
        <v>85</v>
      </c>
      <c r="D1246">
        <v>21</v>
      </c>
      <c r="E1246">
        <v>0</v>
      </c>
      <c r="F1246">
        <v>0</v>
      </c>
      <c r="G1246">
        <v>0</v>
      </c>
      <c r="H1246">
        <v>0</v>
      </c>
      <c r="I1246">
        <v>0</v>
      </c>
      <c r="J1246">
        <v>0</v>
      </c>
      <c r="K1246">
        <v>0</v>
      </c>
      <c r="L1246">
        <v>0</v>
      </c>
      <c r="M1246">
        <v>0</v>
      </c>
      <c r="N1246">
        <v>0</v>
      </c>
      <c r="O1246">
        <v>0</v>
      </c>
      <c r="P1246">
        <v>0</v>
      </c>
      <c r="Q1246">
        <v>0</v>
      </c>
      <c r="R1246">
        <v>0</v>
      </c>
      <c r="S1246">
        <v>0</v>
      </c>
      <c r="T1246">
        <v>0</v>
      </c>
      <c r="U1246">
        <v>0</v>
      </c>
      <c r="V1246">
        <v>0</v>
      </c>
      <c r="W1246">
        <v>0</v>
      </c>
      <c r="X1246">
        <v>0</v>
      </c>
      <c r="Y1246">
        <v>1</v>
      </c>
      <c r="Z1246">
        <v>1</v>
      </c>
      <c r="AA1246">
        <v>0</v>
      </c>
    </row>
    <row r="1247" spans="1:27" x14ac:dyDescent="0.25">
      <c r="A1247" t="s">
        <v>61</v>
      </c>
      <c r="B1247" t="s">
        <v>22</v>
      </c>
      <c r="C1247" t="s">
        <v>85</v>
      </c>
      <c r="D1247">
        <v>22</v>
      </c>
      <c r="E1247">
        <v>0</v>
      </c>
      <c r="F1247">
        <v>0</v>
      </c>
      <c r="G1247">
        <v>0</v>
      </c>
      <c r="H1247">
        <v>0</v>
      </c>
      <c r="I1247">
        <v>0</v>
      </c>
      <c r="J1247">
        <v>0</v>
      </c>
      <c r="K1247">
        <v>0</v>
      </c>
      <c r="L1247">
        <v>0</v>
      </c>
      <c r="M1247">
        <v>0</v>
      </c>
      <c r="N1247">
        <v>0</v>
      </c>
      <c r="O1247">
        <v>0</v>
      </c>
      <c r="P1247">
        <v>0</v>
      </c>
      <c r="Q1247">
        <v>0</v>
      </c>
      <c r="R1247">
        <v>0</v>
      </c>
      <c r="S1247">
        <v>0</v>
      </c>
      <c r="T1247">
        <v>0</v>
      </c>
      <c r="U1247">
        <v>0</v>
      </c>
      <c r="V1247">
        <v>0</v>
      </c>
      <c r="W1247">
        <v>0</v>
      </c>
      <c r="X1247">
        <v>0</v>
      </c>
      <c r="Y1247">
        <v>1</v>
      </c>
      <c r="Z1247">
        <v>1</v>
      </c>
      <c r="AA1247">
        <v>0</v>
      </c>
    </row>
    <row r="1248" spans="1:27" x14ac:dyDescent="0.25">
      <c r="A1248" t="s">
        <v>61</v>
      </c>
      <c r="B1248" t="s">
        <v>22</v>
      </c>
      <c r="C1248" t="s">
        <v>85</v>
      </c>
      <c r="D1248">
        <v>23</v>
      </c>
      <c r="E1248">
        <v>0</v>
      </c>
      <c r="F1248">
        <v>0</v>
      </c>
      <c r="G1248">
        <v>0</v>
      </c>
      <c r="H1248">
        <v>0</v>
      </c>
      <c r="I1248">
        <v>0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0</v>
      </c>
      <c r="P1248">
        <v>0</v>
      </c>
      <c r="Q1248">
        <v>0</v>
      </c>
      <c r="R1248">
        <v>0</v>
      </c>
      <c r="S1248">
        <v>0</v>
      </c>
      <c r="T1248">
        <v>0</v>
      </c>
      <c r="U1248">
        <v>0</v>
      </c>
      <c r="V1248">
        <v>0</v>
      </c>
      <c r="W1248">
        <v>0</v>
      </c>
      <c r="X1248">
        <v>0</v>
      </c>
      <c r="Y1248">
        <v>1</v>
      </c>
      <c r="Z1248">
        <v>1</v>
      </c>
      <c r="AA1248">
        <v>0</v>
      </c>
    </row>
    <row r="1249" spans="1:27" x14ac:dyDescent="0.25">
      <c r="A1249" t="s">
        <v>61</v>
      </c>
      <c r="B1249" t="s">
        <v>22</v>
      </c>
      <c r="C1249" t="s">
        <v>85</v>
      </c>
      <c r="D1249">
        <v>24</v>
      </c>
      <c r="E1249">
        <v>0</v>
      </c>
      <c r="F1249">
        <v>0</v>
      </c>
      <c r="G1249">
        <v>0</v>
      </c>
      <c r="H1249">
        <v>0</v>
      </c>
      <c r="I1249">
        <v>0</v>
      </c>
      <c r="J1249">
        <v>0</v>
      </c>
      <c r="K1249">
        <v>0</v>
      </c>
      <c r="L1249">
        <v>0</v>
      </c>
      <c r="M1249">
        <v>0</v>
      </c>
      <c r="N1249">
        <v>0</v>
      </c>
      <c r="O1249">
        <v>0</v>
      </c>
      <c r="P1249">
        <v>0</v>
      </c>
      <c r="Q1249">
        <v>0</v>
      </c>
      <c r="R1249">
        <v>0</v>
      </c>
      <c r="S1249">
        <v>0</v>
      </c>
      <c r="T1249">
        <v>0</v>
      </c>
      <c r="U1249">
        <v>0</v>
      </c>
      <c r="V1249">
        <v>0</v>
      </c>
      <c r="W1249">
        <v>0</v>
      </c>
      <c r="X1249">
        <v>0</v>
      </c>
      <c r="Y1249">
        <v>1</v>
      </c>
      <c r="Z1249">
        <v>1</v>
      </c>
      <c r="AA1249">
        <v>0</v>
      </c>
    </row>
    <row r="1250" spans="1:27" x14ac:dyDescent="0.25">
      <c r="A1250" t="s">
        <v>61</v>
      </c>
      <c r="B1250" t="s">
        <v>22</v>
      </c>
      <c r="C1250" t="s">
        <v>86</v>
      </c>
      <c r="D1250">
        <v>1</v>
      </c>
      <c r="E1250">
        <v>0</v>
      </c>
      <c r="F1250">
        <v>0</v>
      </c>
      <c r="G1250">
        <v>0</v>
      </c>
      <c r="H1250">
        <v>0</v>
      </c>
      <c r="I1250">
        <v>0</v>
      </c>
      <c r="J1250">
        <v>0</v>
      </c>
      <c r="K1250">
        <v>0</v>
      </c>
      <c r="L1250">
        <v>0</v>
      </c>
      <c r="M1250">
        <v>0</v>
      </c>
      <c r="N1250">
        <v>0</v>
      </c>
      <c r="O1250">
        <v>0</v>
      </c>
      <c r="P1250">
        <v>0</v>
      </c>
      <c r="Q1250">
        <v>0</v>
      </c>
      <c r="R1250">
        <v>0</v>
      </c>
      <c r="S1250">
        <v>0</v>
      </c>
      <c r="T1250">
        <v>0</v>
      </c>
      <c r="U1250">
        <v>0</v>
      </c>
      <c r="V1250">
        <v>0</v>
      </c>
      <c r="W1250">
        <v>0</v>
      </c>
      <c r="X1250">
        <v>0</v>
      </c>
      <c r="Y1250">
        <v>1</v>
      </c>
      <c r="Z1250">
        <v>1</v>
      </c>
      <c r="AA1250">
        <v>0</v>
      </c>
    </row>
    <row r="1251" spans="1:27" x14ac:dyDescent="0.25">
      <c r="A1251" t="s">
        <v>61</v>
      </c>
      <c r="B1251" t="s">
        <v>22</v>
      </c>
      <c r="C1251" t="s">
        <v>86</v>
      </c>
      <c r="D1251">
        <v>2</v>
      </c>
      <c r="E1251">
        <v>0</v>
      </c>
      <c r="F1251">
        <v>0</v>
      </c>
      <c r="G1251">
        <v>0</v>
      </c>
      <c r="H1251">
        <v>0</v>
      </c>
      <c r="I1251">
        <v>0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0</v>
      </c>
      <c r="P1251">
        <v>0</v>
      </c>
      <c r="Q1251">
        <v>0</v>
      </c>
      <c r="R1251">
        <v>0</v>
      </c>
      <c r="S1251">
        <v>0</v>
      </c>
      <c r="T1251">
        <v>0</v>
      </c>
      <c r="U1251">
        <v>0</v>
      </c>
      <c r="V1251">
        <v>0</v>
      </c>
      <c r="W1251">
        <v>0</v>
      </c>
      <c r="X1251">
        <v>0</v>
      </c>
      <c r="Y1251">
        <v>1</v>
      </c>
      <c r="Z1251">
        <v>1</v>
      </c>
      <c r="AA1251">
        <v>0</v>
      </c>
    </row>
    <row r="1252" spans="1:27" x14ac:dyDescent="0.25">
      <c r="A1252" t="s">
        <v>61</v>
      </c>
      <c r="B1252" t="s">
        <v>22</v>
      </c>
      <c r="C1252" t="s">
        <v>86</v>
      </c>
      <c r="D1252">
        <v>3</v>
      </c>
      <c r="E1252">
        <v>0</v>
      </c>
      <c r="F1252">
        <v>0</v>
      </c>
      <c r="G1252">
        <v>0</v>
      </c>
      <c r="H1252">
        <v>0</v>
      </c>
      <c r="I1252">
        <v>0</v>
      </c>
      <c r="J1252">
        <v>0</v>
      </c>
      <c r="K1252">
        <v>0</v>
      </c>
      <c r="L1252">
        <v>0</v>
      </c>
      <c r="M1252">
        <v>0</v>
      </c>
      <c r="N1252">
        <v>0</v>
      </c>
      <c r="O1252">
        <v>0</v>
      </c>
      <c r="P1252">
        <v>0</v>
      </c>
      <c r="Q1252">
        <v>0</v>
      </c>
      <c r="R1252">
        <v>0</v>
      </c>
      <c r="S1252">
        <v>0</v>
      </c>
      <c r="T1252">
        <v>0</v>
      </c>
      <c r="U1252">
        <v>0</v>
      </c>
      <c r="V1252">
        <v>0</v>
      </c>
      <c r="W1252">
        <v>0</v>
      </c>
      <c r="X1252">
        <v>0</v>
      </c>
      <c r="Y1252">
        <v>1</v>
      </c>
      <c r="Z1252">
        <v>1</v>
      </c>
      <c r="AA1252">
        <v>0</v>
      </c>
    </row>
    <row r="1253" spans="1:27" x14ac:dyDescent="0.25">
      <c r="A1253" t="s">
        <v>61</v>
      </c>
      <c r="B1253" t="s">
        <v>22</v>
      </c>
      <c r="C1253" t="s">
        <v>86</v>
      </c>
      <c r="D1253">
        <v>4</v>
      </c>
      <c r="E1253">
        <v>0</v>
      </c>
      <c r="F1253">
        <v>0</v>
      </c>
      <c r="G1253">
        <v>0</v>
      </c>
      <c r="H1253">
        <v>0</v>
      </c>
      <c r="I1253">
        <v>0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0</v>
      </c>
      <c r="P1253">
        <v>0</v>
      </c>
      <c r="Q1253">
        <v>0</v>
      </c>
      <c r="R1253">
        <v>0</v>
      </c>
      <c r="S1253">
        <v>0</v>
      </c>
      <c r="T1253">
        <v>0</v>
      </c>
      <c r="U1253">
        <v>0</v>
      </c>
      <c r="V1253">
        <v>0</v>
      </c>
      <c r="W1253">
        <v>0</v>
      </c>
      <c r="X1253">
        <v>0</v>
      </c>
      <c r="Y1253">
        <v>1</v>
      </c>
      <c r="Z1253">
        <v>1</v>
      </c>
      <c r="AA1253">
        <v>0</v>
      </c>
    </row>
    <row r="1254" spans="1:27" x14ac:dyDescent="0.25">
      <c r="A1254" t="s">
        <v>61</v>
      </c>
      <c r="B1254" t="s">
        <v>22</v>
      </c>
      <c r="C1254" t="s">
        <v>86</v>
      </c>
      <c r="D1254">
        <v>5</v>
      </c>
      <c r="E1254">
        <v>0</v>
      </c>
      <c r="F1254">
        <v>0</v>
      </c>
      <c r="G1254">
        <v>0</v>
      </c>
      <c r="H1254">
        <v>0</v>
      </c>
      <c r="I1254">
        <v>0</v>
      </c>
      <c r="J1254">
        <v>0</v>
      </c>
      <c r="K1254">
        <v>0</v>
      </c>
      <c r="L1254">
        <v>0</v>
      </c>
      <c r="M1254">
        <v>0</v>
      </c>
      <c r="N1254">
        <v>0</v>
      </c>
      <c r="O1254">
        <v>0</v>
      </c>
      <c r="P1254">
        <v>0</v>
      </c>
      <c r="Q1254">
        <v>0</v>
      </c>
      <c r="R1254">
        <v>0</v>
      </c>
      <c r="S1254">
        <v>0</v>
      </c>
      <c r="T1254">
        <v>0</v>
      </c>
      <c r="U1254">
        <v>0</v>
      </c>
      <c r="V1254">
        <v>0</v>
      </c>
      <c r="W1254">
        <v>0</v>
      </c>
      <c r="X1254">
        <v>0</v>
      </c>
      <c r="Y1254">
        <v>1</v>
      </c>
      <c r="Z1254">
        <v>1</v>
      </c>
      <c r="AA1254">
        <v>0</v>
      </c>
    </row>
    <row r="1255" spans="1:27" x14ac:dyDescent="0.25">
      <c r="A1255" t="s">
        <v>61</v>
      </c>
      <c r="B1255" t="s">
        <v>22</v>
      </c>
      <c r="C1255" t="s">
        <v>86</v>
      </c>
      <c r="D1255">
        <v>6</v>
      </c>
      <c r="E1255">
        <v>0</v>
      </c>
      <c r="F1255">
        <v>0</v>
      </c>
      <c r="G1255">
        <v>0</v>
      </c>
      <c r="H1255">
        <v>0</v>
      </c>
      <c r="I1255">
        <v>0</v>
      </c>
      <c r="J1255">
        <v>0</v>
      </c>
      <c r="K1255">
        <v>0</v>
      </c>
      <c r="L1255">
        <v>0</v>
      </c>
      <c r="M1255">
        <v>0</v>
      </c>
      <c r="N1255">
        <v>0</v>
      </c>
      <c r="O1255">
        <v>0</v>
      </c>
      <c r="P1255">
        <v>0</v>
      </c>
      <c r="Q1255">
        <v>0</v>
      </c>
      <c r="R1255">
        <v>0</v>
      </c>
      <c r="S1255">
        <v>0</v>
      </c>
      <c r="T1255">
        <v>0</v>
      </c>
      <c r="U1255">
        <v>0</v>
      </c>
      <c r="V1255">
        <v>0</v>
      </c>
      <c r="W1255">
        <v>0</v>
      </c>
      <c r="X1255">
        <v>0</v>
      </c>
      <c r="Y1255">
        <v>1</v>
      </c>
      <c r="Z1255">
        <v>1</v>
      </c>
      <c r="AA1255">
        <v>0</v>
      </c>
    </row>
    <row r="1256" spans="1:27" x14ac:dyDescent="0.25">
      <c r="A1256" t="s">
        <v>61</v>
      </c>
      <c r="B1256" t="s">
        <v>22</v>
      </c>
      <c r="C1256" t="s">
        <v>86</v>
      </c>
      <c r="D1256">
        <v>7</v>
      </c>
      <c r="E1256">
        <v>0</v>
      </c>
      <c r="F1256">
        <v>0</v>
      </c>
      <c r="G1256">
        <v>0</v>
      </c>
      <c r="H1256">
        <v>0</v>
      </c>
      <c r="I1256">
        <v>0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0</v>
      </c>
      <c r="P1256">
        <v>0</v>
      </c>
      <c r="Q1256">
        <v>0</v>
      </c>
      <c r="R1256">
        <v>0</v>
      </c>
      <c r="S1256">
        <v>0</v>
      </c>
      <c r="T1256">
        <v>0</v>
      </c>
      <c r="U1256">
        <v>0</v>
      </c>
      <c r="V1256">
        <v>0</v>
      </c>
      <c r="W1256">
        <v>0</v>
      </c>
      <c r="X1256">
        <v>0</v>
      </c>
      <c r="Y1256">
        <v>1</v>
      </c>
      <c r="Z1256">
        <v>1</v>
      </c>
      <c r="AA1256">
        <v>0</v>
      </c>
    </row>
    <row r="1257" spans="1:27" x14ac:dyDescent="0.25">
      <c r="A1257" t="s">
        <v>61</v>
      </c>
      <c r="B1257" t="s">
        <v>22</v>
      </c>
      <c r="C1257" t="s">
        <v>86</v>
      </c>
      <c r="D1257">
        <v>8</v>
      </c>
      <c r="E1257">
        <v>0</v>
      </c>
      <c r="F1257">
        <v>0</v>
      </c>
      <c r="G1257">
        <v>0</v>
      </c>
      <c r="H1257">
        <v>0</v>
      </c>
      <c r="I1257">
        <v>0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0</v>
      </c>
      <c r="P1257">
        <v>0</v>
      </c>
      <c r="Q1257">
        <v>0</v>
      </c>
      <c r="R1257">
        <v>0</v>
      </c>
      <c r="S1257">
        <v>0</v>
      </c>
      <c r="T1257">
        <v>0</v>
      </c>
      <c r="U1257">
        <v>0</v>
      </c>
      <c r="V1257">
        <v>0</v>
      </c>
      <c r="W1257">
        <v>0</v>
      </c>
      <c r="X1257">
        <v>0</v>
      </c>
      <c r="Y1257">
        <v>1</v>
      </c>
      <c r="Z1257">
        <v>1</v>
      </c>
      <c r="AA1257">
        <v>0</v>
      </c>
    </row>
    <row r="1258" spans="1:27" x14ac:dyDescent="0.25">
      <c r="A1258" t="s">
        <v>61</v>
      </c>
      <c r="B1258" t="s">
        <v>22</v>
      </c>
      <c r="C1258" t="s">
        <v>86</v>
      </c>
      <c r="D1258">
        <v>9</v>
      </c>
      <c r="E1258">
        <v>0</v>
      </c>
      <c r="F1258">
        <v>0</v>
      </c>
      <c r="G1258">
        <v>0</v>
      </c>
      <c r="H1258">
        <v>0</v>
      </c>
      <c r="I1258">
        <v>0</v>
      </c>
      <c r="J1258">
        <v>0</v>
      </c>
      <c r="K1258">
        <v>0</v>
      </c>
      <c r="L1258">
        <v>0</v>
      </c>
      <c r="M1258">
        <v>0</v>
      </c>
      <c r="N1258">
        <v>0</v>
      </c>
      <c r="O1258">
        <v>0</v>
      </c>
      <c r="P1258">
        <v>0</v>
      </c>
      <c r="Q1258">
        <v>0</v>
      </c>
      <c r="R1258">
        <v>0</v>
      </c>
      <c r="S1258">
        <v>0</v>
      </c>
      <c r="T1258">
        <v>0</v>
      </c>
      <c r="U1258">
        <v>0</v>
      </c>
      <c r="V1258">
        <v>0</v>
      </c>
      <c r="W1258">
        <v>0</v>
      </c>
      <c r="X1258">
        <v>0</v>
      </c>
      <c r="Y1258">
        <v>1</v>
      </c>
      <c r="Z1258">
        <v>1</v>
      </c>
      <c r="AA1258">
        <v>0</v>
      </c>
    </row>
    <row r="1259" spans="1:27" x14ac:dyDescent="0.25">
      <c r="A1259" t="s">
        <v>61</v>
      </c>
      <c r="B1259" t="s">
        <v>22</v>
      </c>
      <c r="C1259" t="s">
        <v>86</v>
      </c>
      <c r="D1259">
        <v>10</v>
      </c>
      <c r="E1259">
        <v>0</v>
      </c>
      <c r="F1259">
        <v>0</v>
      </c>
      <c r="G1259">
        <v>0</v>
      </c>
      <c r="H1259">
        <v>0</v>
      </c>
      <c r="I1259">
        <v>0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0</v>
      </c>
      <c r="P1259">
        <v>0</v>
      </c>
      <c r="Q1259">
        <v>0</v>
      </c>
      <c r="R1259">
        <v>0</v>
      </c>
      <c r="S1259">
        <v>0</v>
      </c>
      <c r="T1259">
        <v>0</v>
      </c>
      <c r="U1259">
        <v>0</v>
      </c>
      <c r="V1259">
        <v>0</v>
      </c>
      <c r="W1259">
        <v>0</v>
      </c>
      <c r="X1259">
        <v>0</v>
      </c>
      <c r="Y1259">
        <v>1</v>
      </c>
      <c r="Z1259">
        <v>1</v>
      </c>
      <c r="AA1259">
        <v>0</v>
      </c>
    </row>
    <row r="1260" spans="1:27" x14ac:dyDescent="0.25">
      <c r="A1260" t="s">
        <v>61</v>
      </c>
      <c r="B1260" t="s">
        <v>22</v>
      </c>
      <c r="C1260" t="s">
        <v>86</v>
      </c>
      <c r="D1260">
        <v>11</v>
      </c>
      <c r="E1260">
        <v>0</v>
      </c>
      <c r="F1260">
        <v>0</v>
      </c>
      <c r="G1260">
        <v>0</v>
      </c>
      <c r="H1260">
        <v>0</v>
      </c>
      <c r="I1260">
        <v>0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0</v>
      </c>
      <c r="P1260">
        <v>0</v>
      </c>
      <c r="Q1260">
        <v>0</v>
      </c>
      <c r="R1260">
        <v>0</v>
      </c>
      <c r="S1260">
        <v>0</v>
      </c>
      <c r="T1260">
        <v>0</v>
      </c>
      <c r="U1260">
        <v>0</v>
      </c>
      <c r="V1260">
        <v>0</v>
      </c>
      <c r="W1260">
        <v>0</v>
      </c>
      <c r="X1260">
        <v>0</v>
      </c>
      <c r="Y1260">
        <v>1</v>
      </c>
      <c r="Z1260">
        <v>1</v>
      </c>
      <c r="AA1260">
        <v>0</v>
      </c>
    </row>
    <row r="1261" spans="1:27" x14ac:dyDescent="0.25">
      <c r="A1261" t="s">
        <v>61</v>
      </c>
      <c r="B1261" t="s">
        <v>22</v>
      </c>
      <c r="C1261" t="s">
        <v>86</v>
      </c>
      <c r="D1261">
        <v>12</v>
      </c>
      <c r="E1261">
        <v>0</v>
      </c>
      <c r="F1261">
        <v>0</v>
      </c>
      <c r="G1261">
        <v>0</v>
      </c>
      <c r="H1261">
        <v>0</v>
      </c>
      <c r="I1261">
        <v>0</v>
      </c>
      <c r="J1261">
        <v>0</v>
      </c>
      <c r="K1261">
        <v>0</v>
      </c>
      <c r="L1261">
        <v>0</v>
      </c>
      <c r="M1261">
        <v>0</v>
      </c>
      <c r="N1261">
        <v>0</v>
      </c>
      <c r="O1261">
        <v>0</v>
      </c>
      <c r="P1261">
        <v>0</v>
      </c>
      <c r="Q1261">
        <v>0</v>
      </c>
      <c r="R1261">
        <v>0</v>
      </c>
      <c r="S1261">
        <v>0</v>
      </c>
      <c r="T1261">
        <v>0</v>
      </c>
      <c r="U1261">
        <v>0</v>
      </c>
      <c r="V1261">
        <v>0</v>
      </c>
      <c r="W1261">
        <v>0</v>
      </c>
      <c r="X1261">
        <v>0</v>
      </c>
      <c r="Y1261">
        <v>1</v>
      </c>
      <c r="Z1261">
        <v>1</v>
      </c>
      <c r="AA1261">
        <v>0</v>
      </c>
    </row>
    <row r="1262" spans="1:27" x14ac:dyDescent="0.25">
      <c r="A1262" t="s">
        <v>61</v>
      </c>
      <c r="B1262" t="s">
        <v>22</v>
      </c>
      <c r="C1262" t="s">
        <v>86</v>
      </c>
      <c r="D1262">
        <v>13</v>
      </c>
      <c r="E1262">
        <v>0</v>
      </c>
      <c r="F1262">
        <v>0</v>
      </c>
      <c r="G1262">
        <v>0</v>
      </c>
      <c r="H1262">
        <v>0</v>
      </c>
      <c r="I1262">
        <v>0</v>
      </c>
      <c r="J1262">
        <v>0</v>
      </c>
      <c r="K1262">
        <v>0</v>
      </c>
      <c r="L1262">
        <v>0</v>
      </c>
      <c r="M1262">
        <v>0</v>
      </c>
      <c r="N1262">
        <v>0</v>
      </c>
      <c r="O1262">
        <v>0</v>
      </c>
      <c r="P1262">
        <v>0</v>
      </c>
      <c r="Q1262">
        <v>0</v>
      </c>
      <c r="R1262">
        <v>0</v>
      </c>
      <c r="S1262">
        <v>0</v>
      </c>
      <c r="T1262">
        <v>0</v>
      </c>
      <c r="U1262">
        <v>0</v>
      </c>
      <c r="V1262">
        <v>0</v>
      </c>
      <c r="W1262">
        <v>0</v>
      </c>
      <c r="X1262">
        <v>0</v>
      </c>
      <c r="Y1262">
        <v>1</v>
      </c>
      <c r="Z1262">
        <v>1</v>
      </c>
      <c r="AA1262">
        <v>0</v>
      </c>
    </row>
    <row r="1263" spans="1:27" x14ac:dyDescent="0.25">
      <c r="A1263" t="s">
        <v>61</v>
      </c>
      <c r="B1263" t="s">
        <v>22</v>
      </c>
      <c r="C1263" t="s">
        <v>86</v>
      </c>
      <c r="D1263">
        <v>14</v>
      </c>
      <c r="E1263">
        <v>0</v>
      </c>
      <c r="F1263">
        <v>0</v>
      </c>
      <c r="G1263">
        <v>0</v>
      </c>
      <c r="H1263">
        <v>0</v>
      </c>
      <c r="I1263">
        <v>0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0</v>
      </c>
      <c r="P1263">
        <v>0</v>
      </c>
      <c r="Q1263">
        <v>0</v>
      </c>
      <c r="R1263">
        <v>0</v>
      </c>
      <c r="S1263">
        <v>0</v>
      </c>
      <c r="T1263">
        <v>0</v>
      </c>
      <c r="U1263">
        <v>0</v>
      </c>
      <c r="V1263">
        <v>0</v>
      </c>
      <c r="W1263">
        <v>0</v>
      </c>
      <c r="X1263">
        <v>0</v>
      </c>
      <c r="Y1263">
        <v>1</v>
      </c>
      <c r="Z1263">
        <v>1</v>
      </c>
      <c r="AA1263">
        <v>0</v>
      </c>
    </row>
    <row r="1264" spans="1:27" x14ac:dyDescent="0.25">
      <c r="A1264" t="s">
        <v>61</v>
      </c>
      <c r="B1264" t="s">
        <v>22</v>
      </c>
      <c r="C1264" t="s">
        <v>86</v>
      </c>
      <c r="D1264">
        <v>15</v>
      </c>
      <c r="E1264">
        <v>0</v>
      </c>
      <c r="F1264">
        <v>0</v>
      </c>
      <c r="G1264">
        <v>0</v>
      </c>
      <c r="H1264">
        <v>0</v>
      </c>
      <c r="I1264">
        <v>0</v>
      </c>
      <c r="J1264">
        <v>0</v>
      </c>
      <c r="K1264">
        <v>0</v>
      </c>
      <c r="L1264">
        <v>0</v>
      </c>
      <c r="M1264">
        <v>0</v>
      </c>
      <c r="N1264">
        <v>0</v>
      </c>
      <c r="O1264">
        <v>0</v>
      </c>
      <c r="P1264">
        <v>0</v>
      </c>
      <c r="Q1264">
        <v>0</v>
      </c>
      <c r="R1264">
        <v>0</v>
      </c>
      <c r="S1264">
        <v>0</v>
      </c>
      <c r="T1264">
        <v>0</v>
      </c>
      <c r="U1264">
        <v>0</v>
      </c>
      <c r="V1264">
        <v>0</v>
      </c>
      <c r="W1264">
        <v>0</v>
      </c>
      <c r="X1264">
        <v>0</v>
      </c>
      <c r="Y1264">
        <v>1</v>
      </c>
      <c r="Z1264">
        <v>1</v>
      </c>
      <c r="AA1264">
        <v>0</v>
      </c>
    </row>
    <row r="1265" spans="1:27" x14ac:dyDescent="0.25">
      <c r="A1265" t="s">
        <v>61</v>
      </c>
      <c r="B1265" t="s">
        <v>22</v>
      </c>
      <c r="C1265" t="s">
        <v>86</v>
      </c>
      <c r="D1265">
        <v>16</v>
      </c>
      <c r="E1265">
        <v>0</v>
      </c>
      <c r="F1265">
        <v>0</v>
      </c>
      <c r="G1265">
        <v>0</v>
      </c>
      <c r="H1265">
        <v>0</v>
      </c>
      <c r="I1265">
        <v>0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0</v>
      </c>
      <c r="Q1265">
        <v>0</v>
      </c>
      <c r="R1265">
        <v>0</v>
      </c>
      <c r="S1265">
        <v>0</v>
      </c>
      <c r="T1265">
        <v>0</v>
      </c>
      <c r="U1265">
        <v>0</v>
      </c>
      <c r="V1265">
        <v>0</v>
      </c>
      <c r="W1265">
        <v>0</v>
      </c>
      <c r="X1265">
        <v>0</v>
      </c>
      <c r="Y1265">
        <v>1</v>
      </c>
      <c r="Z1265">
        <v>1</v>
      </c>
      <c r="AA1265">
        <v>0</v>
      </c>
    </row>
    <row r="1266" spans="1:27" x14ac:dyDescent="0.25">
      <c r="A1266" t="s">
        <v>61</v>
      </c>
      <c r="B1266" t="s">
        <v>22</v>
      </c>
      <c r="C1266" t="s">
        <v>86</v>
      </c>
      <c r="D1266">
        <v>17</v>
      </c>
      <c r="E1266">
        <v>0</v>
      </c>
      <c r="F1266">
        <v>0</v>
      </c>
      <c r="G1266">
        <v>0</v>
      </c>
      <c r="H1266">
        <v>0</v>
      </c>
      <c r="I1266">
        <v>0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0</v>
      </c>
      <c r="P1266">
        <v>0</v>
      </c>
      <c r="Q1266">
        <v>0</v>
      </c>
      <c r="R1266">
        <v>0</v>
      </c>
      <c r="S1266">
        <v>0</v>
      </c>
      <c r="T1266">
        <v>0</v>
      </c>
      <c r="U1266">
        <v>0</v>
      </c>
      <c r="V1266">
        <v>0</v>
      </c>
      <c r="W1266">
        <v>0</v>
      </c>
      <c r="X1266">
        <v>0</v>
      </c>
      <c r="Y1266">
        <v>1</v>
      </c>
      <c r="Z1266">
        <v>1</v>
      </c>
      <c r="AA1266">
        <v>0</v>
      </c>
    </row>
    <row r="1267" spans="1:27" x14ac:dyDescent="0.25">
      <c r="A1267" t="s">
        <v>61</v>
      </c>
      <c r="B1267" t="s">
        <v>22</v>
      </c>
      <c r="C1267" t="s">
        <v>86</v>
      </c>
      <c r="D1267">
        <v>18</v>
      </c>
      <c r="E1267">
        <v>0</v>
      </c>
      <c r="F1267">
        <v>0</v>
      </c>
      <c r="G1267">
        <v>0</v>
      </c>
      <c r="H1267">
        <v>0</v>
      </c>
      <c r="I1267">
        <v>0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0</v>
      </c>
      <c r="P1267">
        <v>0</v>
      </c>
      <c r="Q1267">
        <v>0</v>
      </c>
      <c r="R1267">
        <v>0</v>
      </c>
      <c r="S1267">
        <v>0</v>
      </c>
      <c r="T1267">
        <v>0</v>
      </c>
      <c r="U1267">
        <v>0</v>
      </c>
      <c r="V1267">
        <v>0</v>
      </c>
      <c r="W1267">
        <v>0</v>
      </c>
      <c r="X1267">
        <v>0</v>
      </c>
      <c r="Y1267">
        <v>1</v>
      </c>
      <c r="Z1267">
        <v>1</v>
      </c>
      <c r="AA1267">
        <v>0</v>
      </c>
    </row>
    <row r="1268" spans="1:27" x14ac:dyDescent="0.25">
      <c r="A1268" t="s">
        <v>61</v>
      </c>
      <c r="B1268" t="s">
        <v>22</v>
      </c>
      <c r="C1268" t="s">
        <v>86</v>
      </c>
      <c r="D1268">
        <v>19</v>
      </c>
      <c r="E1268">
        <v>0</v>
      </c>
      <c r="F1268">
        <v>0</v>
      </c>
      <c r="G1268">
        <v>0</v>
      </c>
      <c r="H1268">
        <v>0</v>
      </c>
      <c r="I1268">
        <v>0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0</v>
      </c>
      <c r="P1268">
        <v>0</v>
      </c>
      <c r="Q1268">
        <v>0</v>
      </c>
      <c r="R1268">
        <v>0</v>
      </c>
      <c r="S1268">
        <v>0</v>
      </c>
      <c r="T1268">
        <v>0</v>
      </c>
      <c r="U1268">
        <v>0</v>
      </c>
      <c r="V1268">
        <v>0</v>
      </c>
      <c r="W1268">
        <v>0</v>
      </c>
      <c r="X1268">
        <v>0</v>
      </c>
      <c r="Y1268">
        <v>1</v>
      </c>
      <c r="Z1268">
        <v>1</v>
      </c>
      <c r="AA1268">
        <v>0</v>
      </c>
    </row>
    <row r="1269" spans="1:27" x14ac:dyDescent="0.25">
      <c r="A1269" t="s">
        <v>61</v>
      </c>
      <c r="B1269" t="s">
        <v>22</v>
      </c>
      <c r="C1269" t="s">
        <v>86</v>
      </c>
      <c r="D1269">
        <v>20</v>
      </c>
      <c r="E1269">
        <v>0</v>
      </c>
      <c r="F1269">
        <v>0</v>
      </c>
      <c r="G1269">
        <v>0</v>
      </c>
      <c r="H1269">
        <v>0</v>
      </c>
      <c r="I1269">
        <v>0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0</v>
      </c>
      <c r="P1269">
        <v>0</v>
      </c>
      <c r="Q1269">
        <v>0</v>
      </c>
      <c r="R1269">
        <v>0</v>
      </c>
      <c r="S1269">
        <v>0</v>
      </c>
      <c r="T1269">
        <v>0</v>
      </c>
      <c r="U1269">
        <v>0</v>
      </c>
      <c r="V1269">
        <v>0</v>
      </c>
      <c r="W1269">
        <v>0</v>
      </c>
      <c r="X1269">
        <v>0</v>
      </c>
      <c r="Y1269">
        <v>1</v>
      </c>
      <c r="Z1269">
        <v>1</v>
      </c>
      <c r="AA1269">
        <v>0</v>
      </c>
    </row>
    <row r="1270" spans="1:27" x14ac:dyDescent="0.25">
      <c r="A1270" t="s">
        <v>61</v>
      </c>
      <c r="B1270" t="s">
        <v>22</v>
      </c>
      <c r="C1270" t="s">
        <v>86</v>
      </c>
      <c r="D1270">
        <v>21</v>
      </c>
      <c r="E1270">
        <v>0</v>
      </c>
      <c r="F1270">
        <v>0</v>
      </c>
      <c r="G1270">
        <v>0</v>
      </c>
      <c r="H1270">
        <v>0</v>
      </c>
      <c r="I1270">
        <v>0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0</v>
      </c>
      <c r="P1270">
        <v>0</v>
      </c>
      <c r="Q1270">
        <v>0</v>
      </c>
      <c r="R1270">
        <v>0</v>
      </c>
      <c r="S1270">
        <v>0</v>
      </c>
      <c r="T1270">
        <v>0</v>
      </c>
      <c r="U1270">
        <v>0</v>
      </c>
      <c r="V1270">
        <v>0</v>
      </c>
      <c r="W1270">
        <v>0</v>
      </c>
      <c r="X1270">
        <v>0</v>
      </c>
      <c r="Y1270">
        <v>1</v>
      </c>
      <c r="Z1270">
        <v>1</v>
      </c>
      <c r="AA1270">
        <v>0</v>
      </c>
    </row>
    <row r="1271" spans="1:27" x14ac:dyDescent="0.25">
      <c r="A1271" t="s">
        <v>61</v>
      </c>
      <c r="B1271" t="s">
        <v>22</v>
      </c>
      <c r="C1271" t="s">
        <v>86</v>
      </c>
      <c r="D1271">
        <v>22</v>
      </c>
      <c r="E1271">
        <v>0</v>
      </c>
      <c r="F1271">
        <v>0</v>
      </c>
      <c r="G1271">
        <v>0</v>
      </c>
      <c r="H1271">
        <v>0</v>
      </c>
      <c r="I1271">
        <v>0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0</v>
      </c>
      <c r="P1271">
        <v>0</v>
      </c>
      <c r="Q1271">
        <v>0</v>
      </c>
      <c r="R1271">
        <v>0</v>
      </c>
      <c r="S1271">
        <v>0</v>
      </c>
      <c r="T1271">
        <v>0</v>
      </c>
      <c r="U1271">
        <v>0</v>
      </c>
      <c r="V1271">
        <v>0</v>
      </c>
      <c r="W1271">
        <v>0</v>
      </c>
      <c r="X1271">
        <v>0</v>
      </c>
      <c r="Y1271">
        <v>1</v>
      </c>
      <c r="Z1271">
        <v>1</v>
      </c>
      <c r="AA1271">
        <v>0</v>
      </c>
    </row>
    <row r="1272" spans="1:27" x14ac:dyDescent="0.25">
      <c r="A1272" t="s">
        <v>61</v>
      </c>
      <c r="B1272" t="s">
        <v>22</v>
      </c>
      <c r="C1272" t="s">
        <v>86</v>
      </c>
      <c r="D1272">
        <v>23</v>
      </c>
      <c r="E1272">
        <v>0</v>
      </c>
      <c r="F1272">
        <v>0</v>
      </c>
      <c r="G1272">
        <v>0</v>
      </c>
      <c r="H1272">
        <v>0</v>
      </c>
      <c r="I1272">
        <v>0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0</v>
      </c>
      <c r="P1272">
        <v>0</v>
      </c>
      <c r="Q1272">
        <v>0</v>
      </c>
      <c r="R1272">
        <v>0</v>
      </c>
      <c r="S1272">
        <v>0</v>
      </c>
      <c r="T1272">
        <v>0</v>
      </c>
      <c r="U1272">
        <v>0</v>
      </c>
      <c r="V1272">
        <v>0</v>
      </c>
      <c r="W1272">
        <v>0</v>
      </c>
      <c r="X1272">
        <v>0</v>
      </c>
      <c r="Y1272">
        <v>1</v>
      </c>
      <c r="Z1272">
        <v>1</v>
      </c>
      <c r="AA1272">
        <v>0</v>
      </c>
    </row>
    <row r="1273" spans="1:27" x14ac:dyDescent="0.25">
      <c r="A1273" t="s">
        <v>61</v>
      </c>
      <c r="B1273" t="s">
        <v>22</v>
      </c>
      <c r="C1273" t="s">
        <v>86</v>
      </c>
      <c r="D1273">
        <v>24</v>
      </c>
      <c r="E1273">
        <v>0</v>
      </c>
      <c r="F1273">
        <v>0</v>
      </c>
      <c r="G1273">
        <v>0</v>
      </c>
      <c r="H1273">
        <v>0</v>
      </c>
      <c r="I1273">
        <v>0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0</v>
      </c>
      <c r="P1273">
        <v>0</v>
      </c>
      <c r="Q1273">
        <v>0</v>
      </c>
      <c r="R1273">
        <v>0</v>
      </c>
      <c r="S1273">
        <v>0</v>
      </c>
      <c r="T1273">
        <v>0</v>
      </c>
      <c r="U1273">
        <v>0</v>
      </c>
      <c r="V1273">
        <v>0</v>
      </c>
      <c r="W1273">
        <v>0</v>
      </c>
      <c r="X1273">
        <v>0</v>
      </c>
      <c r="Y1273">
        <v>1</v>
      </c>
      <c r="Z1273">
        <v>1</v>
      </c>
      <c r="AA1273">
        <v>0</v>
      </c>
    </row>
    <row r="1274" spans="1:27" x14ac:dyDescent="0.25">
      <c r="A1274" t="s">
        <v>61</v>
      </c>
      <c r="B1274" t="s">
        <v>22</v>
      </c>
      <c r="C1274" t="s">
        <v>87</v>
      </c>
      <c r="D1274">
        <v>1</v>
      </c>
      <c r="E1274">
        <v>0</v>
      </c>
      <c r="F1274">
        <v>0</v>
      </c>
      <c r="G1274">
        <v>0</v>
      </c>
      <c r="H1274">
        <v>0</v>
      </c>
      <c r="I1274">
        <v>0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0</v>
      </c>
      <c r="Q1274">
        <v>0</v>
      </c>
      <c r="R1274">
        <v>0</v>
      </c>
      <c r="S1274">
        <v>0</v>
      </c>
      <c r="T1274">
        <v>0</v>
      </c>
      <c r="U1274">
        <v>0</v>
      </c>
      <c r="V1274">
        <v>0</v>
      </c>
      <c r="W1274">
        <v>0</v>
      </c>
      <c r="X1274">
        <v>0</v>
      </c>
      <c r="Y1274">
        <v>1</v>
      </c>
      <c r="Z1274">
        <v>1</v>
      </c>
      <c r="AA1274">
        <v>0</v>
      </c>
    </row>
    <row r="1275" spans="1:27" x14ac:dyDescent="0.25">
      <c r="A1275" t="s">
        <v>61</v>
      </c>
      <c r="B1275" t="s">
        <v>22</v>
      </c>
      <c r="C1275" t="s">
        <v>87</v>
      </c>
      <c r="D1275">
        <v>2</v>
      </c>
      <c r="E1275">
        <v>0</v>
      </c>
      <c r="F1275">
        <v>0</v>
      </c>
      <c r="G1275">
        <v>0</v>
      </c>
      <c r="H1275">
        <v>0</v>
      </c>
      <c r="I1275">
        <v>0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0</v>
      </c>
      <c r="P1275">
        <v>0</v>
      </c>
      <c r="Q1275">
        <v>0</v>
      </c>
      <c r="R1275">
        <v>0</v>
      </c>
      <c r="S1275">
        <v>0</v>
      </c>
      <c r="T1275">
        <v>0</v>
      </c>
      <c r="U1275">
        <v>0</v>
      </c>
      <c r="V1275">
        <v>0</v>
      </c>
      <c r="W1275">
        <v>0</v>
      </c>
      <c r="X1275">
        <v>0</v>
      </c>
      <c r="Y1275">
        <v>1</v>
      </c>
      <c r="Z1275">
        <v>1</v>
      </c>
      <c r="AA1275">
        <v>0</v>
      </c>
    </row>
    <row r="1276" spans="1:27" x14ac:dyDescent="0.25">
      <c r="A1276" t="s">
        <v>61</v>
      </c>
      <c r="B1276" t="s">
        <v>22</v>
      </c>
      <c r="C1276" t="s">
        <v>87</v>
      </c>
      <c r="D1276">
        <v>3</v>
      </c>
      <c r="E1276">
        <v>0</v>
      </c>
      <c r="F1276">
        <v>0</v>
      </c>
      <c r="G1276">
        <v>0</v>
      </c>
      <c r="H1276">
        <v>0</v>
      </c>
      <c r="I1276">
        <v>0</v>
      </c>
      <c r="J1276">
        <v>0</v>
      </c>
      <c r="K1276">
        <v>0</v>
      </c>
      <c r="L1276">
        <v>0</v>
      </c>
      <c r="M1276">
        <v>0</v>
      </c>
      <c r="N1276">
        <v>0</v>
      </c>
      <c r="O1276">
        <v>0</v>
      </c>
      <c r="P1276">
        <v>0</v>
      </c>
      <c r="Q1276">
        <v>0</v>
      </c>
      <c r="R1276">
        <v>0</v>
      </c>
      <c r="S1276">
        <v>0</v>
      </c>
      <c r="T1276">
        <v>0</v>
      </c>
      <c r="U1276">
        <v>0</v>
      </c>
      <c r="V1276">
        <v>0</v>
      </c>
      <c r="W1276">
        <v>0</v>
      </c>
      <c r="X1276">
        <v>0</v>
      </c>
      <c r="Y1276">
        <v>1</v>
      </c>
      <c r="Z1276">
        <v>1</v>
      </c>
      <c r="AA1276">
        <v>0</v>
      </c>
    </row>
    <row r="1277" spans="1:27" x14ac:dyDescent="0.25">
      <c r="A1277" t="s">
        <v>61</v>
      </c>
      <c r="B1277" t="s">
        <v>22</v>
      </c>
      <c r="C1277" t="s">
        <v>87</v>
      </c>
      <c r="D1277">
        <v>4</v>
      </c>
      <c r="E1277">
        <v>0</v>
      </c>
      <c r="F1277">
        <v>0</v>
      </c>
      <c r="G1277">
        <v>0</v>
      </c>
      <c r="H1277">
        <v>0</v>
      </c>
      <c r="I1277">
        <v>0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0</v>
      </c>
      <c r="P1277">
        <v>0</v>
      </c>
      <c r="Q1277">
        <v>0</v>
      </c>
      <c r="R1277">
        <v>0</v>
      </c>
      <c r="S1277">
        <v>0</v>
      </c>
      <c r="T1277">
        <v>0</v>
      </c>
      <c r="U1277">
        <v>0</v>
      </c>
      <c r="V1277">
        <v>0</v>
      </c>
      <c r="W1277">
        <v>0</v>
      </c>
      <c r="X1277">
        <v>0</v>
      </c>
      <c r="Y1277">
        <v>1</v>
      </c>
      <c r="Z1277">
        <v>1</v>
      </c>
      <c r="AA1277">
        <v>0</v>
      </c>
    </row>
    <row r="1278" spans="1:27" x14ac:dyDescent="0.25">
      <c r="A1278" t="s">
        <v>61</v>
      </c>
      <c r="B1278" t="s">
        <v>22</v>
      </c>
      <c r="C1278" t="s">
        <v>87</v>
      </c>
      <c r="D1278">
        <v>5</v>
      </c>
      <c r="E1278">
        <v>0</v>
      </c>
      <c r="F1278">
        <v>0</v>
      </c>
      <c r="G1278">
        <v>0</v>
      </c>
      <c r="H1278">
        <v>0</v>
      </c>
      <c r="I1278">
        <v>0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0</v>
      </c>
      <c r="P1278">
        <v>0</v>
      </c>
      <c r="Q1278">
        <v>0</v>
      </c>
      <c r="R1278">
        <v>0</v>
      </c>
      <c r="S1278">
        <v>0</v>
      </c>
      <c r="T1278">
        <v>0</v>
      </c>
      <c r="U1278">
        <v>0</v>
      </c>
      <c r="V1278">
        <v>0</v>
      </c>
      <c r="W1278">
        <v>0</v>
      </c>
      <c r="X1278">
        <v>0</v>
      </c>
      <c r="Y1278">
        <v>1</v>
      </c>
      <c r="Z1278">
        <v>1</v>
      </c>
      <c r="AA1278">
        <v>0</v>
      </c>
    </row>
    <row r="1279" spans="1:27" x14ac:dyDescent="0.25">
      <c r="A1279" t="s">
        <v>61</v>
      </c>
      <c r="B1279" t="s">
        <v>22</v>
      </c>
      <c r="C1279" t="s">
        <v>87</v>
      </c>
      <c r="D1279">
        <v>6</v>
      </c>
      <c r="E1279">
        <v>0</v>
      </c>
      <c r="F1279">
        <v>0</v>
      </c>
      <c r="G1279">
        <v>0</v>
      </c>
      <c r="H1279">
        <v>0</v>
      </c>
      <c r="I1279">
        <v>0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0</v>
      </c>
      <c r="P1279">
        <v>0</v>
      </c>
      <c r="Q1279">
        <v>0</v>
      </c>
      <c r="R1279">
        <v>0</v>
      </c>
      <c r="S1279">
        <v>0</v>
      </c>
      <c r="T1279">
        <v>0</v>
      </c>
      <c r="U1279">
        <v>0</v>
      </c>
      <c r="V1279">
        <v>0</v>
      </c>
      <c r="W1279">
        <v>0</v>
      </c>
      <c r="X1279">
        <v>0</v>
      </c>
      <c r="Y1279">
        <v>1</v>
      </c>
      <c r="Z1279">
        <v>1</v>
      </c>
      <c r="AA1279">
        <v>0</v>
      </c>
    </row>
    <row r="1280" spans="1:27" x14ac:dyDescent="0.25">
      <c r="A1280" t="s">
        <v>61</v>
      </c>
      <c r="B1280" t="s">
        <v>22</v>
      </c>
      <c r="C1280" t="s">
        <v>87</v>
      </c>
      <c r="D1280">
        <v>7</v>
      </c>
      <c r="E1280">
        <v>0</v>
      </c>
      <c r="F1280">
        <v>0</v>
      </c>
      <c r="G1280">
        <v>0</v>
      </c>
      <c r="H1280">
        <v>0</v>
      </c>
      <c r="I1280">
        <v>0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0</v>
      </c>
      <c r="Q1280">
        <v>0</v>
      </c>
      <c r="R1280">
        <v>0</v>
      </c>
      <c r="S1280">
        <v>0</v>
      </c>
      <c r="T1280">
        <v>0</v>
      </c>
      <c r="U1280">
        <v>0</v>
      </c>
      <c r="V1280">
        <v>0</v>
      </c>
      <c r="W1280">
        <v>0</v>
      </c>
      <c r="X1280">
        <v>0</v>
      </c>
      <c r="Y1280">
        <v>1</v>
      </c>
      <c r="Z1280">
        <v>1</v>
      </c>
      <c r="AA1280">
        <v>0</v>
      </c>
    </row>
    <row r="1281" spans="1:27" x14ac:dyDescent="0.25">
      <c r="A1281" t="s">
        <v>61</v>
      </c>
      <c r="B1281" t="s">
        <v>22</v>
      </c>
      <c r="C1281" t="s">
        <v>87</v>
      </c>
      <c r="D1281">
        <v>8</v>
      </c>
      <c r="E1281">
        <v>0</v>
      </c>
      <c r="F1281">
        <v>0</v>
      </c>
      <c r="G1281">
        <v>0</v>
      </c>
      <c r="H1281">
        <v>0</v>
      </c>
      <c r="I1281">
        <v>0</v>
      </c>
      <c r="J1281">
        <v>0</v>
      </c>
      <c r="K1281">
        <v>0</v>
      </c>
      <c r="L1281">
        <v>0</v>
      </c>
      <c r="M1281">
        <v>0</v>
      </c>
      <c r="N1281">
        <v>0</v>
      </c>
      <c r="O1281">
        <v>0</v>
      </c>
      <c r="P1281">
        <v>0</v>
      </c>
      <c r="Q1281">
        <v>0</v>
      </c>
      <c r="R1281">
        <v>0</v>
      </c>
      <c r="S1281">
        <v>0</v>
      </c>
      <c r="T1281">
        <v>0</v>
      </c>
      <c r="U1281">
        <v>0</v>
      </c>
      <c r="V1281">
        <v>0</v>
      </c>
      <c r="W1281">
        <v>0</v>
      </c>
      <c r="X1281">
        <v>0</v>
      </c>
      <c r="Y1281">
        <v>1</v>
      </c>
      <c r="Z1281">
        <v>1</v>
      </c>
      <c r="AA1281">
        <v>0</v>
      </c>
    </row>
    <row r="1282" spans="1:27" x14ac:dyDescent="0.25">
      <c r="A1282" t="s">
        <v>61</v>
      </c>
      <c r="B1282" t="s">
        <v>22</v>
      </c>
      <c r="C1282" t="s">
        <v>87</v>
      </c>
      <c r="D1282">
        <v>9</v>
      </c>
      <c r="E1282">
        <v>0</v>
      </c>
      <c r="F1282">
        <v>0</v>
      </c>
      <c r="G1282">
        <v>0</v>
      </c>
      <c r="H1282">
        <v>0</v>
      </c>
      <c r="I1282">
        <v>0</v>
      </c>
      <c r="J1282">
        <v>0</v>
      </c>
      <c r="K1282">
        <v>0</v>
      </c>
      <c r="L1282">
        <v>0</v>
      </c>
      <c r="M1282">
        <v>0</v>
      </c>
      <c r="N1282">
        <v>0</v>
      </c>
      <c r="O1282">
        <v>0</v>
      </c>
      <c r="P1282">
        <v>0</v>
      </c>
      <c r="Q1282">
        <v>0</v>
      </c>
      <c r="R1282">
        <v>0</v>
      </c>
      <c r="S1282">
        <v>0</v>
      </c>
      <c r="T1282">
        <v>0</v>
      </c>
      <c r="U1282">
        <v>0</v>
      </c>
      <c r="V1282">
        <v>0</v>
      </c>
      <c r="W1282">
        <v>0</v>
      </c>
      <c r="X1282">
        <v>0</v>
      </c>
      <c r="Y1282">
        <v>1</v>
      </c>
      <c r="Z1282">
        <v>1</v>
      </c>
      <c r="AA1282">
        <v>0</v>
      </c>
    </row>
    <row r="1283" spans="1:27" x14ac:dyDescent="0.25">
      <c r="A1283" t="s">
        <v>61</v>
      </c>
      <c r="B1283" t="s">
        <v>22</v>
      </c>
      <c r="C1283" t="s">
        <v>87</v>
      </c>
      <c r="D1283">
        <v>10</v>
      </c>
      <c r="E1283">
        <v>0</v>
      </c>
      <c r="F1283">
        <v>0</v>
      </c>
      <c r="G1283">
        <v>0</v>
      </c>
      <c r="H1283">
        <v>0</v>
      </c>
      <c r="I1283">
        <v>0</v>
      </c>
      <c r="J1283">
        <v>0</v>
      </c>
      <c r="K1283">
        <v>0</v>
      </c>
      <c r="L1283">
        <v>0</v>
      </c>
      <c r="M1283">
        <v>0</v>
      </c>
      <c r="N1283">
        <v>0</v>
      </c>
      <c r="O1283">
        <v>0</v>
      </c>
      <c r="P1283">
        <v>0</v>
      </c>
      <c r="Q1283">
        <v>0</v>
      </c>
      <c r="R1283">
        <v>0</v>
      </c>
      <c r="S1283">
        <v>0</v>
      </c>
      <c r="T1283">
        <v>0</v>
      </c>
      <c r="U1283">
        <v>0</v>
      </c>
      <c r="V1283">
        <v>0</v>
      </c>
      <c r="W1283">
        <v>0</v>
      </c>
      <c r="X1283">
        <v>0</v>
      </c>
      <c r="Y1283">
        <v>1</v>
      </c>
      <c r="Z1283">
        <v>1</v>
      </c>
      <c r="AA1283">
        <v>0</v>
      </c>
    </row>
    <row r="1284" spans="1:27" x14ac:dyDescent="0.25">
      <c r="A1284" t="s">
        <v>61</v>
      </c>
      <c r="B1284" t="s">
        <v>22</v>
      </c>
      <c r="C1284" t="s">
        <v>87</v>
      </c>
      <c r="D1284">
        <v>11</v>
      </c>
      <c r="E1284">
        <v>0</v>
      </c>
      <c r="F1284">
        <v>0</v>
      </c>
      <c r="G1284">
        <v>0</v>
      </c>
      <c r="H1284">
        <v>0</v>
      </c>
      <c r="I1284">
        <v>0</v>
      </c>
      <c r="J1284">
        <v>0</v>
      </c>
      <c r="K1284">
        <v>0</v>
      </c>
      <c r="L1284">
        <v>0</v>
      </c>
      <c r="M1284">
        <v>0</v>
      </c>
      <c r="N1284">
        <v>0</v>
      </c>
      <c r="O1284">
        <v>0</v>
      </c>
      <c r="P1284">
        <v>0</v>
      </c>
      <c r="Q1284">
        <v>0</v>
      </c>
      <c r="R1284">
        <v>0</v>
      </c>
      <c r="S1284">
        <v>0</v>
      </c>
      <c r="T1284">
        <v>0</v>
      </c>
      <c r="U1284">
        <v>0</v>
      </c>
      <c r="V1284">
        <v>0</v>
      </c>
      <c r="W1284">
        <v>0</v>
      </c>
      <c r="X1284">
        <v>0</v>
      </c>
      <c r="Y1284">
        <v>1</v>
      </c>
      <c r="Z1284">
        <v>1</v>
      </c>
      <c r="AA1284">
        <v>0</v>
      </c>
    </row>
    <row r="1285" spans="1:27" x14ac:dyDescent="0.25">
      <c r="A1285" t="s">
        <v>61</v>
      </c>
      <c r="B1285" t="s">
        <v>22</v>
      </c>
      <c r="C1285" t="s">
        <v>87</v>
      </c>
      <c r="D1285">
        <v>12</v>
      </c>
      <c r="E1285">
        <v>0</v>
      </c>
      <c r="F1285">
        <v>0</v>
      </c>
      <c r="G1285">
        <v>0</v>
      </c>
      <c r="H1285">
        <v>0</v>
      </c>
      <c r="I1285">
        <v>0</v>
      </c>
      <c r="J1285">
        <v>0</v>
      </c>
      <c r="K1285">
        <v>0</v>
      </c>
      <c r="L1285">
        <v>0</v>
      </c>
      <c r="M1285">
        <v>0</v>
      </c>
      <c r="N1285">
        <v>0</v>
      </c>
      <c r="O1285">
        <v>0</v>
      </c>
      <c r="P1285">
        <v>0</v>
      </c>
      <c r="Q1285">
        <v>0</v>
      </c>
      <c r="R1285">
        <v>0</v>
      </c>
      <c r="S1285">
        <v>0</v>
      </c>
      <c r="T1285">
        <v>0</v>
      </c>
      <c r="U1285">
        <v>0</v>
      </c>
      <c r="V1285">
        <v>0</v>
      </c>
      <c r="W1285">
        <v>0</v>
      </c>
      <c r="X1285">
        <v>0</v>
      </c>
      <c r="Y1285">
        <v>1</v>
      </c>
      <c r="Z1285">
        <v>1</v>
      </c>
      <c r="AA1285">
        <v>0</v>
      </c>
    </row>
    <row r="1286" spans="1:27" x14ac:dyDescent="0.25">
      <c r="A1286" t="s">
        <v>61</v>
      </c>
      <c r="B1286" t="s">
        <v>22</v>
      </c>
      <c r="C1286" t="s">
        <v>87</v>
      </c>
      <c r="D1286">
        <v>13</v>
      </c>
      <c r="E1286">
        <v>0</v>
      </c>
      <c r="F1286">
        <v>0</v>
      </c>
      <c r="G1286">
        <v>0</v>
      </c>
      <c r="H1286">
        <v>0</v>
      </c>
      <c r="I1286">
        <v>0</v>
      </c>
      <c r="J1286">
        <v>0</v>
      </c>
      <c r="K1286">
        <v>0</v>
      </c>
      <c r="L1286">
        <v>0</v>
      </c>
      <c r="M1286">
        <v>0</v>
      </c>
      <c r="N1286">
        <v>0</v>
      </c>
      <c r="O1286">
        <v>0</v>
      </c>
      <c r="P1286">
        <v>0</v>
      </c>
      <c r="Q1286">
        <v>0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v>0</v>
      </c>
      <c r="X1286">
        <v>0</v>
      </c>
      <c r="Y1286">
        <v>1</v>
      </c>
      <c r="Z1286">
        <v>1</v>
      </c>
      <c r="AA1286">
        <v>0</v>
      </c>
    </row>
    <row r="1287" spans="1:27" x14ac:dyDescent="0.25">
      <c r="A1287" t="s">
        <v>61</v>
      </c>
      <c r="B1287" t="s">
        <v>22</v>
      </c>
      <c r="C1287" t="s">
        <v>87</v>
      </c>
      <c r="D1287">
        <v>14</v>
      </c>
      <c r="E1287">
        <v>0</v>
      </c>
      <c r="F1287">
        <v>0</v>
      </c>
      <c r="G1287">
        <v>0</v>
      </c>
      <c r="H1287">
        <v>0</v>
      </c>
      <c r="I1287">
        <v>0</v>
      </c>
      <c r="J1287">
        <v>0</v>
      </c>
      <c r="K1287">
        <v>0</v>
      </c>
      <c r="L1287">
        <v>0</v>
      </c>
      <c r="M1287">
        <v>0</v>
      </c>
      <c r="N1287">
        <v>0</v>
      </c>
      <c r="O1287">
        <v>0</v>
      </c>
      <c r="P1287">
        <v>0</v>
      </c>
      <c r="Q1287">
        <v>0</v>
      </c>
      <c r="R1287">
        <v>0</v>
      </c>
      <c r="S1287">
        <v>0</v>
      </c>
      <c r="T1287">
        <v>0</v>
      </c>
      <c r="U1287">
        <v>0</v>
      </c>
      <c r="V1287">
        <v>0</v>
      </c>
      <c r="W1287">
        <v>0</v>
      </c>
      <c r="X1287">
        <v>0</v>
      </c>
      <c r="Y1287">
        <v>1</v>
      </c>
      <c r="Z1287">
        <v>1</v>
      </c>
      <c r="AA1287">
        <v>0</v>
      </c>
    </row>
    <row r="1288" spans="1:27" x14ac:dyDescent="0.25">
      <c r="A1288" t="s">
        <v>61</v>
      </c>
      <c r="B1288" t="s">
        <v>22</v>
      </c>
      <c r="C1288" t="s">
        <v>87</v>
      </c>
      <c r="D1288">
        <v>15</v>
      </c>
      <c r="E1288">
        <v>0</v>
      </c>
      <c r="F1288">
        <v>0</v>
      </c>
      <c r="G1288">
        <v>0</v>
      </c>
      <c r="H1288">
        <v>0</v>
      </c>
      <c r="I1288">
        <v>0</v>
      </c>
      <c r="J1288">
        <v>0</v>
      </c>
      <c r="K1288">
        <v>0</v>
      </c>
      <c r="L1288">
        <v>0</v>
      </c>
      <c r="M1288">
        <v>0</v>
      </c>
      <c r="N1288">
        <v>0</v>
      </c>
      <c r="O1288">
        <v>0</v>
      </c>
      <c r="P1288">
        <v>0</v>
      </c>
      <c r="Q1288">
        <v>0</v>
      </c>
      <c r="R1288">
        <v>0</v>
      </c>
      <c r="S1288">
        <v>0</v>
      </c>
      <c r="T1288">
        <v>0</v>
      </c>
      <c r="U1288">
        <v>0</v>
      </c>
      <c r="V1288">
        <v>0</v>
      </c>
      <c r="W1288">
        <v>0</v>
      </c>
      <c r="X1288">
        <v>0</v>
      </c>
      <c r="Y1288">
        <v>1</v>
      </c>
      <c r="Z1288">
        <v>1</v>
      </c>
      <c r="AA1288">
        <v>0</v>
      </c>
    </row>
    <row r="1289" spans="1:27" x14ac:dyDescent="0.25">
      <c r="A1289" t="s">
        <v>61</v>
      </c>
      <c r="B1289" t="s">
        <v>22</v>
      </c>
      <c r="C1289" t="s">
        <v>87</v>
      </c>
      <c r="D1289">
        <v>16</v>
      </c>
      <c r="E1289">
        <v>0</v>
      </c>
      <c r="F1289">
        <v>0</v>
      </c>
      <c r="G1289">
        <v>0</v>
      </c>
      <c r="H1289">
        <v>0</v>
      </c>
      <c r="I1289">
        <v>0</v>
      </c>
      <c r="J1289">
        <v>0</v>
      </c>
      <c r="K1289">
        <v>0</v>
      </c>
      <c r="L1289">
        <v>0</v>
      </c>
      <c r="M1289">
        <v>0</v>
      </c>
      <c r="N1289">
        <v>0</v>
      </c>
      <c r="O1289">
        <v>0</v>
      </c>
      <c r="P1289">
        <v>0</v>
      </c>
      <c r="Q1289">
        <v>0</v>
      </c>
      <c r="R1289">
        <v>0</v>
      </c>
      <c r="S1289">
        <v>0</v>
      </c>
      <c r="T1289">
        <v>0</v>
      </c>
      <c r="U1289">
        <v>0</v>
      </c>
      <c r="V1289">
        <v>0</v>
      </c>
      <c r="W1289">
        <v>0</v>
      </c>
      <c r="X1289">
        <v>0</v>
      </c>
      <c r="Y1289">
        <v>1</v>
      </c>
      <c r="Z1289">
        <v>1</v>
      </c>
      <c r="AA1289">
        <v>0</v>
      </c>
    </row>
    <row r="1290" spans="1:27" x14ac:dyDescent="0.25">
      <c r="A1290" t="s">
        <v>61</v>
      </c>
      <c r="B1290" t="s">
        <v>22</v>
      </c>
      <c r="C1290" t="s">
        <v>87</v>
      </c>
      <c r="D1290">
        <v>17</v>
      </c>
      <c r="E1290">
        <v>0</v>
      </c>
      <c r="F1290">
        <v>0</v>
      </c>
      <c r="G1290">
        <v>0</v>
      </c>
      <c r="H1290">
        <v>0</v>
      </c>
      <c r="I1290">
        <v>0</v>
      </c>
      <c r="J1290">
        <v>0</v>
      </c>
      <c r="K1290">
        <v>0</v>
      </c>
      <c r="L1290">
        <v>0</v>
      </c>
      <c r="M1290">
        <v>0</v>
      </c>
      <c r="N1290">
        <v>0</v>
      </c>
      <c r="O1290">
        <v>0</v>
      </c>
      <c r="P1290">
        <v>0</v>
      </c>
      <c r="Q1290">
        <v>0</v>
      </c>
      <c r="R1290">
        <v>0</v>
      </c>
      <c r="S1290">
        <v>0</v>
      </c>
      <c r="T1290">
        <v>0</v>
      </c>
      <c r="U1290">
        <v>0</v>
      </c>
      <c r="V1290">
        <v>0</v>
      </c>
      <c r="W1290">
        <v>0</v>
      </c>
      <c r="X1290">
        <v>0</v>
      </c>
      <c r="Y1290">
        <v>1</v>
      </c>
      <c r="Z1290">
        <v>1</v>
      </c>
      <c r="AA1290">
        <v>0</v>
      </c>
    </row>
    <row r="1291" spans="1:27" x14ac:dyDescent="0.25">
      <c r="A1291" t="s">
        <v>61</v>
      </c>
      <c r="B1291" t="s">
        <v>22</v>
      </c>
      <c r="C1291" t="s">
        <v>87</v>
      </c>
      <c r="D1291">
        <v>18</v>
      </c>
      <c r="E1291">
        <v>0</v>
      </c>
      <c r="F1291">
        <v>0</v>
      </c>
      <c r="G1291">
        <v>0</v>
      </c>
      <c r="H1291">
        <v>0</v>
      </c>
      <c r="I1291">
        <v>0</v>
      </c>
      <c r="J1291">
        <v>0</v>
      </c>
      <c r="K1291">
        <v>0</v>
      </c>
      <c r="L1291">
        <v>0</v>
      </c>
      <c r="M1291">
        <v>0</v>
      </c>
      <c r="N1291">
        <v>0</v>
      </c>
      <c r="O1291">
        <v>0</v>
      </c>
      <c r="P1291">
        <v>0</v>
      </c>
      <c r="Q1291">
        <v>0</v>
      </c>
      <c r="R1291">
        <v>0</v>
      </c>
      <c r="S1291">
        <v>0</v>
      </c>
      <c r="T1291">
        <v>0</v>
      </c>
      <c r="U1291">
        <v>0</v>
      </c>
      <c r="V1291">
        <v>0</v>
      </c>
      <c r="W1291">
        <v>0</v>
      </c>
      <c r="X1291">
        <v>0</v>
      </c>
      <c r="Y1291">
        <v>1</v>
      </c>
      <c r="Z1291">
        <v>1</v>
      </c>
      <c r="AA1291">
        <v>0</v>
      </c>
    </row>
    <row r="1292" spans="1:27" x14ac:dyDescent="0.25">
      <c r="A1292" t="s">
        <v>61</v>
      </c>
      <c r="B1292" t="s">
        <v>22</v>
      </c>
      <c r="C1292" t="s">
        <v>87</v>
      </c>
      <c r="D1292">
        <v>19</v>
      </c>
      <c r="E1292">
        <v>0</v>
      </c>
      <c r="F1292">
        <v>0</v>
      </c>
      <c r="G1292">
        <v>0</v>
      </c>
      <c r="H1292">
        <v>0</v>
      </c>
      <c r="I1292">
        <v>0</v>
      </c>
      <c r="J1292">
        <v>0</v>
      </c>
      <c r="K1292">
        <v>0</v>
      </c>
      <c r="L1292">
        <v>0</v>
      </c>
      <c r="M1292">
        <v>0</v>
      </c>
      <c r="N1292">
        <v>0</v>
      </c>
      <c r="O1292">
        <v>0</v>
      </c>
      <c r="P1292">
        <v>0</v>
      </c>
      <c r="Q1292">
        <v>0</v>
      </c>
      <c r="R1292">
        <v>0</v>
      </c>
      <c r="S1292">
        <v>0</v>
      </c>
      <c r="T1292">
        <v>0</v>
      </c>
      <c r="U1292">
        <v>0</v>
      </c>
      <c r="V1292">
        <v>0</v>
      </c>
      <c r="W1292">
        <v>0</v>
      </c>
      <c r="X1292">
        <v>0</v>
      </c>
      <c r="Y1292">
        <v>1</v>
      </c>
      <c r="Z1292">
        <v>1</v>
      </c>
      <c r="AA1292">
        <v>0</v>
      </c>
    </row>
    <row r="1293" spans="1:27" x14ac:dyDescent="0.25">
      <c r="A1293" t="s">
        <v>61</v>
      </c>
      <c r="B1293" t="s">
        <v>22</v>
      </c>
      <c r="C1293" t="s">
        <v>87</v>
      </c>
      <c r="D1293">
        <v>20</v>
      </c>
      <c r="E1293">
        <v>0</v>
      </c>
      <c r="F1293">
        <v>0</v>
      </c>
      <c r="G1293">
        <v>0</v>
      </c>
      <c r="H1293">
        <v>0</v>
      </c>
      <c r="I1293">
        <v>0</v>
      </c>
      <c r="J1293">
        <v>0</v>
      </c>
      <c r="K1293">
        <v>0</v>
      </c>
      <c r="L1293">
        <v>0</v>
      </c>
      <c r="M1293">
        <v>0</v>
      </c>
      <c r="N1293">
        <v>0</v>
      </c>
      <c r="O1293">
        <v>0</v>
      </c>
      <c r="P1293">
        <v>0</v>
      </c>
      <c r="Q1293">
        <v>0</v>
      </c>
      <c r="R1293">
        <v>0</v>
      </c>
      <c r="S1293">
        <v>0</v>
      </c>
      <c r="T1293">
        <v>0</v>
      </c>
      <c r="U1293">
        <v>0</v>
      </c>
      <c r="V1293">
        <v>0</v>
      </c>
      <c r="W1293">
        <v>0</v>
      </c>
      <c r="X1293">
        <v>0</v>
      </c>
      <c r="Y1293">
        <v>1</v>
      </c>
      <c r="Z1293">
        <v>1</v>
      </c>
      <c r="AA1293">
        <v>0</v>
      </c>
    </row>
    <row r="1294" spans="1:27" x14ac:dyDescent="0.25">
      <c r="A1294" t="s">
        <v>61</v>
      </c>
      <c r="B1294" t="s">
        <v>22</v>
      </c>
      <c r="C1294" t="s">
        <v>87</v>
      </c>
      <c r="D1294">
        <v>21</v>
      </c>
      <c r="E1294">
        <v>0</v>
      </c>
      <c r="F1294">
        <v>0</v>
      </c>
      <c r="G1294">
        <v>0</v>
      </c>
      <c r="H1294">
        <v>0</v>
      </c>
      <c r="I1294">
        <v>0</v>
      </c>
      <c r="J1294">
        <v>0</v>
      </c>
      <c r="K1294">
        <v>0</v>
      </c>
      <c r="L1294">
        <v>0</v>
      </c>
      <c r="M1294">
        <v>0</v>
      </c>
      <c r="N1294">
        <v>0</v>
      </c>
      <c r="O1294">
        <v>0</v>
      </c>
      <c r="P1294">
        <v>0</v>
      </c>
      <c r="Q1294">
        <v>0</v>
      </c>
      <c r="R1294">
        <v>0</v>
      </c>
      <c r="S1294">
        <v>0</v>
      </c>
      <c r="T1294">
        <v>0</v>
      </c>
      <c r="U1294">
        <v>0</v>
      </c>
      <c r="V1294">
        <v>0</v>
      </c>
      <c r="W1294">
        <v>0</v>
      </c>
      <c r="X1294">
        <v>0</v>
      </c>
      <c r="Y1294">
        <v>1</v>
      </c>
      <c r="Z1294">
        <v>1</v>
      </c>
      <c r="AA1294">
        <v>0</v>
      </c>
    </row>
    <row r="1295" spans="1:27" x14ac:dyDescent="0.25">
      <c r="A1295" t="s">
        <v>61</v>
      </c>
      <c r="B1295" t="s">
        <v>22</v>
      </c>
      <c r="C1295" t="s">
        <v>87</v>
      </c>
      <c r="D1295">
        <v>22</v>
      </c>
      <c r="E1295">
        <v>0</v>
      </c>
      <c r="F1295">
        <v>0</v>
      </c>
      <c r="G1295">
        <v>0</v>
      </c>
      <c r="H1295">
        <v>0</v>
      </c>
      <c r="I1295">
        <v>0</v>
      </c>
      <c r="J1295">
        <v>0</v>
      </c>
      <c r="K1295">
        <v>0</v>
      </c>
      <c r="L1295">
        <v>0</v>
      </c>
      <c r="M1295">
        <v>0</v>
      </c>
      <c r="N1295">
        <v>0</v>
      </c>
      <c r="O1295">
        <v>0</v>
      </c>
      <c r="P1295">
        <v>0</v>
      </c>
      <c r="Q1295">
        <v>0</v>
      </c>
      <c r="R1295">
        <v>0</v>
      </c>
      <c r="S1295">
        <v>0</v>
      </c>
      <c r="T1295">
        <v>0</v>
      </c>
      <c r="U1295">
        <v>0</v>
      </c>
      <c r="V1295">
        <v>0</v>
      </c>
      <c r="W1295">
        <v>0</v>
      </c>
      <c r="X1295">
        <v>0</v>
      </c>
      <c r="Y1295">
        <v>1</v>
      </c>
      <c r="Z1295">
        <v>1</v>
      </c>
      <c r="AA1295">
        <v>0</v>
      </c>
    </row>
    <row r="1296" spans="1:27" x14ac:dyDescent="0.25">
      <c r="A1296" t="s">
        <v>61</v>
      </c>
      <c r="B1296" t="s">
        <v>22</v>
      </c>
      <c r="C1296" t="s">
        <v>87</v>
      </c>
      <c r="D1296">
        <v>23</v>
      </c>
      <c r="E1296">
        <v>0</v>
      </c>
      <c r="F1296">
        <v>0</v>
      </c>
      <c r="G1296">
        <v>0</v>
      </c>
      <c r="H1296">
        <v>0</v>
      </c>
      <c r="I1296">
        <v>0</v>
      </c>
      <c r="J1296">
        <v>0</v>
      </c>
      <c r="K1296">
        <v>0</v>
      </c>
      <c r="L1296">
        <v>0</v>
      </c>
      <c r="M1296">
        <v>0</v>
      </c>
      <c r="N1296">
        <v>0</v>
      </c>
      <c r="O1296">
        <v>0</v>
      </c>
      <c r="P1296">
        <v>0</v>
      </c>
      <c r="Q1296">
        <v>0</v>
      </c>
      <c r="R1296">
        <v>0</v>
      </c>
      <c r="S1296">
        <v>0</v>
      </c>
      <c r="T1296">
        <v>0</v>
      </c>
      <c r="U1296">
        <v>0</v>
      </c>
      <c r="V1296">
        <v>0</v>
      </c>
      <c r="W1296">
        <v>0</v>
      </c>
      <c r="X1296">
        <v>0</v>
      </c>
      <c r="Y1296">
        <v>1</v>
      </c>
      <c r="Z1296">
        <v>1</v>
      </c>
      <c r="AA1296">
        <v>0</v>
      </c>
    </row>
    <row r="1297" spans="1:27" x14ac:dyDescent="0.25">
      <c r="A1297" t="s">
        <v>61</v>
      </c>
      <c r="B1297" t="s">
        <v>22</v>
      </c>
      <c r="C1297" t="s">
        <v>87</v>
      </c>
      <c r="D1297">
        <v>24</v>
      </c>
      <c r="E1297">
        <v>0</v>
      </c>
      <c r="F1297">
        <v>0</v>
      </c>
      <c r="G1297">
        <v>0</v>
      </c>
      <c r="H1297">
        <v>0</v>
      </c>
      <c r="I1297">
        <v>0</v>
      </c>
      <c r="J1297">
        <v>0</v>
      </c>
      <c r="K1297">
        <v>0</v>
      </c>
      <c r="L1297">
        <v>0</v>
      </c>
      <c r="M1297">
        <v>0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v>0</v>
      </c>
      <c r="U1297">
        <v>0</v>
      </c>
      <c r="V1297">
        <v>0</v>
      </c>
      <c r="W1297">
        <v>0</v>
      </c>
      <c r="X1297">
        <v>0</v>
      </c>
      <c r="Y1297">
        <v>1</v>
      </c>
      <c r="Z1297">
        <v>1</v>
      </c>
      <c r="AA1297">
        <v>0</v>
      </c>
    </row>
    <row r="1298" spans="1:27" x14ac:dyDescent="0.25">
      <c r="A1298" t="s">
        <v>61</v>
      </c>
      <c r="B1298" t="s">
        <v>22</v>
      </c>
      <c r="C1298" t="s">
        <v>88</v>
      </c>
      <c r="D1298">
        <v>1</v>
      </c>
      <c r="E1298">
        <v>0</v>
      </c>
      <c r="F1298">
        <v>0</v>
      </c>
      <c r="G1298">
        <v>0</v>
      </c>
      <c r="H1298">
        <v>0</v>
      </c>
      <c r="I1298">
        <v>0</v>
      </c>
      <c r="J1298">
        <v>0</v>
      </c>
      <c r="K1298">
        <v>0</v>
      </c>
      <c r="L1298">
        <v>0</v>
      </c>
      <c r="M1298">
        <v>0</v>
      </c>
      <c r="N1298">
        <v>0</v>
      </c>
      <c r="O1298">
        <v>0</v>
      </c>
      <c r="P1298">
        <v>0</v>
      </c>
      <c r="Q1298">
        <v>0</v>
      </c>
      <c r="R1298">
        <v>0</v>
      </c>
      <c r="S1298">
        <v>0</v>
      </c>
      <c r="T1298">
        <v>0</v>
      </c>
      <c r="U1298">
        <v>0</v>
      </c>
      <c r="V1298">
        <v>0</v>
      </c>
      <c r="W1298">
        <v>0</v>
      </c>
      <c r="X1298">
        <v>0</v>
      </c>
      <c r="Y1298">
        <v>1</v>
      </c>
      <c r="Z1298">
        <v>1</v>
      </c>
      <c r="AA1298">
        <v>0</v>
      </c>
    </row>
    <row r="1299" spans="1:27" x14ac:dyDescent="0.25">
      <c r="A1299" t="s">
        <v>61</v>
      </c>
      <c r="B1299" t="s">
        <v>22</v>
      </c>
      <c r="C1299" t="s">
        <v>88</v>
      </c>
      <c r="D1299">
        <v>2</v>
      </c>
      <c r="E1299">
        <v>0</v>
      </c>
      <c r="F1299">
        <v>0</v>
      </c>
      <c r="G1299">
        <v>0</v>
      </c>
      <c r="H1299">
        <v>0</v>
      </c>
      <c r="I1299">
        <v>0</v>
      </c>
      <c r="J1299">
        <v>0</v>
      </c>
      <c r="K1299">
        <v>0</v>
      </c>
      <c r="L1299">
        <v>0</v>
      </c>
      <c r="M1299">
        <v>0</v>
      </c>
      <c r="N1299">
        <v>0</v>
      </c>
      <c r="O1299">
        <v>0</v>
      </c>
      <c r="P1299">
        <v>0</v>
      </c>
      <c r="Q1299">
        <v>0</v>
      </c>
      <c r="R1299">
        <v>0</v>
      </c>
      <c r="S1299">
        <v>0</v>
      </c>
      <c r="T1299">
        <v>0</v>
      </c>
      <c r="U1299">
        <v>0</v>
      </c>
      <c r="V1299">
        <v>0</v>
      </c>
      <c r="W1299">
        <v>0</v>
      </c>
      <c r="X1299">
        <v>0</v>
      </c>
      <c r="Y1299">
        <v>1</v>
      </c>
      <c r="Z1299">
        <v>1</v>
      </c>
      <c r="AA1299">
        <v>0</v>
      </c>
    </row>
    <row r="1300" spans="1:27" x14ac:dyDescent="0.25">
      <c r="A1300" t="s">
        <v>61</v>
      </c>
      <c r="B1300" t="s">
        <v>22</v>
      </c>
      <c r="C1300" t="s">
        <v>88</v>
      </c>
      <c r="D1300">
        <v>3</v>
      </c>
      <c r="E1300">
        <v>0</v>
      </c>
      <c r="F1300">
        <v>0</v>
      </c>
      <c r="G1300">
        <v>0</v>
      </c>
      <c r="H1300">
        <v>0</v>
      </c>
      <c r="I1300">
        <v>0</v>
      </c>
      <c r="J1300">
        <v>0</v>
      </c>
      <c r="K1300">
        <v>0</v>
      </c>
      <c r="L1300">
        <v>0</v>
      </c>
      <c r="M1300">
        <v>0</v>
      </c>
      <c r="N1300">
        <v>0</v>
      </c>
      <c r="O1300">
        <v>0</v>
      </c>
      <c r="P1300">
        <v>0</v>
      </c>
      <c r="Q1300">
        <v>0</v>
      </c>
      <c r="R1300">
        <v>0</v>
      </c>
      <c r="S1300">
        <v>0</v>
      </c>
      <c r="T1300">
        <v>0</v>
      </c>
      <c r="U1300">
        <v>0</v>
      </c>
      <c r="V1300">
        <v>0</v>
      </c>
      <c r="W1300">
        <v>0</v>
      </c>
      <c r="X1300">
        <v>0</v>
      </c>
      <c r="Y1300">
        <v>1</v>
      </c>
      <c r="Z1300">
        <v>1</v>
      </c>
      <c r="AA1300">
        <v>0</v>
      </c>
    </row>
    <row r="1301" spans="1:27" x14ac:dyDescent="0.25">
      <c r="A1301" t="s">
        <v>61</v>
      </c>
      <c r="B1301" t="s">
        <v>22</v>
      </c>
      <c r="C1301" t="s">
        <v>88</v>
      </c>
      <c r="D1301">
        <v>4</v>
      </c>
      <c r="E1301">
        <v>0</v>
      </c>
      <c r="F1301">
        <v>0</v>
      </c>
      <c r="G1301">
        <v>0</v>
      </c>
      <c r="H1301">
        <v>0</v>
      </c>
      <c r="I1301">
        <v>0</v>
      </c>
      <c r="J1301">
        <v>0</v>
      </c>
      <c r="K1301">
        <v>0</v>
      </c>
      <c r="L1301">
        <v>0</v>
      </c>
      <c r="M1301">
        <v>0</v>
      </c>
      <c r="N1301">
        <v>0</v>
      </c>
      <c r="O1301">
        <v>0</v>
      </c>
      <c r="P1301">
        <v>0</v>
      </c>
      <c r="Q1301">
        <v>0</v>
      </c>
      <c r="R1301">
        <v>0</v>
      </c>
      <c r="S1301">
        <v>0</v>
      </c>
      <c r="T1301">
        <v>0</v>
      </c>
      <c r="U1301">
        <v>0</v>
      </c>
      <c r="V1301">
        <v>0</v>
      </c>
      <c r="W1301">
        <v>0</v>
      </c>
      <c r="X1301">
        <v>0</v>
      </c>
      <c r="Y1301">
        <v>1</v>
      </c>
      <c r="Z1301">
        <v>1</v>
      </c>
      <c r="AA1301">
        <v>0</v>
      </c>
    </row>
    <row r="1302" spans="1:27" x14ac:dyDescent="0.25">
      <c r="A1302" t="s">
        <v>61</v>
      </c>
      <c r="B1302" t="s">
        <v>22</v>
      </c>
      <c r="C1302" t="s">
        <v>88</v>
      </c>
      <c r="D1302">
        <v>5</v>
      </c>
      <c r="E1302">
        <v>0</v>
      </c>
      <c r="F1302">
        <v>0</v>
      </c>
      <c r="G1302">
        <v>0</v>
      </c>
      <c r="H1302">
        <v>0</v>
      </c>
      <c r="I1302">
        <v>0</v>
      </c>
      <c r="J1302">
        <v>0</v>
      </c>
      <c r="K1302">
        <v>0</v>
      </c>
      <c r="L1302">
        <v>0</v>
      </c>
      <c r="M1302">
        <v>0</v>
      </c>
      <c r="N1302">
        <v>0</v>
      </c>
      <c r="O1302">
        <v>0</v>
      </c>
      <c r="P1302">
        <v>0</v>
      </c>
      <c r="Q1302">
        <v>0</v>
      </c>
      <c r="R1302">
        <v>0</v>
      </c>
      <c r="S1302">
        <v>0</v>
      </c>
      <c r="T1302">
        <v>0</v>
      </c>
      <c r="U1302">
        <v>0</v>
      </c>
      <c r="V1302">
        <v>0</v>
      </c>
      <c r="W1302">
        <v>0</v>
      </c>
      <c r="X1302">
        <v>0</v>
      </c>
      <c r="Y1302">
        <v>1</v>
      </c>
      <c r="Z1302">
        <v>1</v>
      </c>
      <c r="AA1302">
        <v>0</v>
      </c>
    </row>
    <row r="1303" spans="1:27" x14ac:dyDescent="0.25">
      <c r="A1303" t="s">
        <v>61</v>
      </c>
      <c r="B1303" t="s">
        <v>22</v>
      </c>
      <c r="C1303" t="s">
        <v>88</v>
      </c>
      <c r="D1303">
        <v>6</v>
      </c>
      <c r="E1303">
        <v>0</v>
      </c>
      <c r="F1303">
        <v>0</v>
      </c>
      <c r="G1303">
        <v>0</v>
      </c>
      <c r="H1303">
        <v>0</v>
      </c>
      <c r="I1303">
        <v>0</v>
      </c>
      <c r="J1303">
        <v>0</v>
      </c>
      <c r="K1303">
        <v>0</v>
      </c>
      <c r="L1303">
        <v>0</v>
      </c>
      <c r="M1303">
        <v>0</v>
      </c>
      <c r="N1303">
        <v>0</v>
      </c>
      <c r="O1303">
        <v>0</v>
      </c>
      <c r="P1303">
        <v>0</v>
      </c>
      <c r="Q1303">
        <v>0</v>
      </c>
      <c r="R1303">
        <v>0</v>
      </c>
      <c r="S1303">
        <v>0</v>
      </c>
      <c r="T1303">
        <v>0</v>
      </c>
      <c r="U1303">
        <v>0</v>
      </c>
      <c r="V1303">
        <v>0</v>
      </c>
      <c r="W1303">
        <v>0</v>
      </c>
      <c r="X1303">
        <v>0</v>
      </c>
      <c r="Y1303">
        <v>1</v>
      </c>
      <c r="Z1303">
        <v>1</v>
      </c>
      <c r="AA1303">
        <v>0</v>
      </c>
    </row>
    <row r="1304" spans="1:27" x14ac:dyDescent="0.25">
      <c r="A1304" t="s">
        <v>61</v>
      </c>
      <c r="B1304" t="s">
        <v>22</v>
      </c>
      <c r="C1304" t="s">
        <v>88</v>
      </c>
      <c r="D1304">
        <v>7</v>
      </c>
      <c r="E1304">
        <v>0</v>
      </c>
      <c r="F1304">
        <v>0</v>
      </c>
      <c r="G1304">
        <v>0</v>
      </c>
      <c r="H1304">
        <v>0</v>
      </c>
      <c r="I1304">
        <v>0</v>
      </c>
      <c r="J1304">
        <v>0</v>
      </c>
      <c r="K1304">
        <v>0</v>
      </c>
      <c r="L1304">
        <v>0</v>
      </c>
      <c r="M1304">
        <v>0</v>
      </c>
      <c r="N1304">
        <v>0</v>
      </c>
      <c r="O1304">
        <v>0</v>
      </c>
      <c r="P1304">
        <v>0</v>
      </c>
      <c r="Q1304">
        <v>0</v>
      </c>
      <c r="R1304">
        <v>0</v>
      </c>
      <c r="S1304">
        <v>0</v>
      </c>
      <c r="T1304">
        <v>0</v>
      </c>
      <c r="U1304">
        <v>0</v>
      </c>
      <c r="V1304">
        <v>0</v>
      </c>
      <c r="W1304">
        <v>0</v>
      </c>
      <c r="X1304">
        <v>0</v>
      </c>
      <c r="Y1304">
        <v>1</v>
      </c>
      <c r="Z1304">
        <v>1</v>
      </c>
      <c r="AA1304">
        <v>0</v>
      </c>
    </row>
    <row r="1305" spans="1:27" x14ac:dyDescent="0.25">
      <c r="A1305" t="s">
        <v>61</v>
      </c>
      <c r="B1305" t="s">
        <v>22</v>
      </c>
      <c r="C1305" t="s">
        <v>88</v>
      </c>
      <c r="D1305">
        <v>8</v>
      </c>
      <c r="E1305">
        <v>0</v>
      </c>
      <c r="F1305">
        <v>0</v>
      </c>
      <c r="G1305">
        <v>0</v>
      </c>
      <c r="H1305">
        <v>0</v>
      </c>
      <c r="I1305">
        <v>0</v>
      </c>
      <c r="J1305">
        <v>0</v>
      </c>
      <c r="K1305">
        <v>0</v>
      </c>
      <c r="L1305">
        <v>0</v>
      </c>
      <c r="M1305">
        <v>0</v>
      </c>
      <c r="N1305">
        <v>0</v>
      </c>
      <c r="O1305">
        <v>0</v>
      </c>
      <c r="P1305">
        <v>0</v>
      </c>
      <c r="Q1305">
        <v>0</v>
      </c>
      <c r="R1305">
        <v>0</v>
      </c>
      <c r="S1305">
        <v>0</v>
      </c>
      <c r="T1305">
        <v>0</v>
      </c>
      <c r="U1305">
        <v>0</v>
      </c>
      <c r="V1305">
        <v>0</v>
      </c>
      <c r="W1305">
        <v>0</v>
      </c>
      <c r="X1305">
        <v>0</v>
      </c>
      <c r="Y1305">
        <v>1</v>
      </c>
      <c r="Z1305">
        <v>1</v>
      </c>
      <c r="AA1305">
        <v>0</v>
      </c>
    </row>
    <row r="1306" spans="1:27" x14ac:dyDescent="0.25">
      <c r="A1306" t="s">
        <v>61</v>
      </c>
      <c r="B1306" t="s">
        <v>22</v>
      </c>
      <c r="C1306" t="s">
        <v>88</v>
      </c>
      <c r="D1306">
        <v>9</v>
      </c>
      <c r="E1306">
        <v>0</v>
      </c>
      <c r="F1306">
        <v>0</v>
      </c>
      <c r="G1306">
        <v>0</v>
      </c>
      <c r="H1306">
        <v>0</v>
      </c>
      <c r="I1306">
        <v>0</v>
      </c>
      <c r="J1306">
        <v>0</v>
      </c>
      <c r="K1306">
        <v>0</v>
      </c>
      <c r="L1306">
        <v>0</v>
      </c>
      <c r="M1306">
        <v>0</v>
      </c>
      <c r="N1306">
        <v>0</v>
      </c>
      <c r="O1306">
        <v>0</v>
      </c>
      <c r="P1306">
        <v>0</v>
      </c>
      <c r="Q1306">
        <v>0</v>
      </c>
      <c r="R1306">
        <v>0</v>
      </c>
      <c r="S1306">
        <v>0</v>
      </c>
      <c r="T1306">
        <v>0</v>
      </c>
      <c r="U1306">
        <v>0</v>
      </c>
      <c r="V1306">
        <v>0</v>
      </c>
      <c r="W1306">
        <v>0</v>
      </c>
      <c r="X1306">
        <v>0</v>
      </c>
      <c r="Y1306">
        <v>1</v>
      </c>
      <c r="Z1306">
        <v>1</v>
      </c>
      <c r="AA1306">
        <v>0</v>
      </c>
    </row>
    <row r="1307" spans="1:27" x14ac:dyDescent="0.25">
      <c r="A1307" t="s">
        <v>61</v>
      </c>
      <c r="B1307" t="s">
        <v>22</v>
      </c>
      <c r="C1307" t="s">
        <v>88</v>
      </c>
      <c r="D1307">
        <v>10</v>
      </c>
      <c r="E1307">
        <v>0</v>
      </c>
      <c r="F1307">
        <v>0</v>
      </c>
      <c r="G1307">
        <v>0</v>
      </c>
      <c r="H1307">
        <v>0</v>
      </c>
      <c r="I1307">
        <v>0</v>
      </c>
      <c r="J1307">
        <v>0</v>
      </c>
      <c r="K1307">
        <v>0</v>
      </c>
      <c r="L1307">
        <v>0</v>
      </c>
      <c r="M1307">
        <v>0</v>
      </c>
      <c r="N1307">
        <v>0</v>
      </c>
      <c r="O1307">
        <v>0</v>
      </c>
      <c r="P1307">
        <v>0</v>
      </c>
      <c r="Q1307">
        <v>0</v>
      </c>
      <c r="R1307">
        <v>0</v>
      </c>
      <c r="S1307">
        <v>0</v>
      </c>
      <c r="T1307">
        <v>0</v>
      </c>
      <c r="U1307">
        <v>0</v>
      </c>
      <c r="V1307">
        <v>0</v>
      </c>
      <c r="W1307">
        <v>0</v>
      </c>
      <c r="X1307">
        <v>0</v>
      </c>
      <c r="Y1307">
        <v>1</v>
      </c>
      <c r="Z1307">
        <v>1</v>
      </c>
      <c r="AA1307">
        <v>0</v>
      </c>
    </row>
    <row r="1308" spans="1:27" x14ac:dyDescent="0.25">
      <c r="A1308" t="s">
        <v>61</v>
      </c>
      <c r="B1308" t="s">
        <v>22</v>
      </c>
      <c r="C1308" t="s">
        <v>88</v>
      </c>
      <c r="D1308">
        <v>11</v>
      </c>
      <c r="E1308">
        <v>0</v>
      </c>
      <c r="F1308">
        <v>0</v>
      </c>
      <c r="G1308">
        <v>0</v>
      </c>
      <c r="H1308">
        <v>0</v>
      </c>
      <c r="I1308">
        <v>0</v>
      </c>
      <c r="J1308">
        <v>0</v>
      </c>
      <c r="K1308">
        <v>0</v>
      </c>
      <c r="L1308">
        <v>0</v>
      </c>
      <c r="M1308">
        <v>0</v>
      </c>
      <c r="N1308">
        <v>0</v>
      </c>
      <c r="O1308">
        <v>0</v>
      </c>
      <c r="P1308">
        <v>0</v>
      </c>
      <c r="Q1308">
        <v>0</v>
      </c>
      <c r="R1308">
        <v>0</v>
      </c>
      <c r="S1308">
        <v>0</v>
      </c>
      <c r="T1308">
        <v>0</v>
      </c>
      <c r="U1308">
        <v>0</v>
      </c>
      <c r="V1308">
        <v>0</v>
      </c>
      <c r="W1308">
        <v>0</v>
      </c>
      <c r="X1308">
        <v>0</v>
      </c>
      <c r="Y1308">
        <v>1</v>
      </c>
      <c r="Z1308">
        <v>1</v>
      </c>
      <c r="AA1308">
        <v>0</v>
      </c>
    </row>
    <row r="1309" spans="1:27" x14ac:dyDescent="0.25">
      <c r="A1309" t="s">
        <v>61</v>
      </c>
      <c r="B1309" t="s">
        <v>22</v>
      </c>
      <c r="C1309" t="s">
        <v>88</v>
      </c>
      <c r="D1309">
        <v>12</v>
      </c>
      <c r="E1309">
        <v>0</v>
      </c>
      <c r="F1309">
        <v>0</v>
      </c>
      <c r="G1309">
        <v>0</v>
      </c>
      <c r="H1309">
        <v>0</v>
      </c>
      <c r="I1309">
        <v>0</v>
      </c>
      <c r="J1309">
        <v>0</v>
      </c>
      <c r="K1309">
        <v>0</v>
      </c>
      <c r="L1309">
        <v>0</v>
      </c>
      <c r="M1309">
        <v>0</v>
      </c>
      <c r="N1309">
        <v>0</v>
      </c>
      <c r="O1309">
        <v>0</v>
      </c>
      <c r="P1309">
        <v>0</v>
      </c>
      <c r="Q1309">
        <v>0</v>
      </c>
      <c r="R1309">
        <v>0</v>
      </c>
      <c r="S1309">
        <v>0</v>
      </c>
      <c r="T1309">
        <v>0</v>
      </c>
      <c r="U1309">
        <v>0</v>
      </c>
      <c r="V1309">
        <v>0</v>
      </c>
      <c r="W1309">
        <v>0</v>
      </c>
      <c r="X1309">
        <v>0</v>
      </c>
      <c r="Y1309">
        <v>1</v>
      </c>
      <c r="Z1309">
        <v>1</v>
      </c>
      <c r="AA1309">
        <v>0</v>
      </c>
    </row>
    <row r="1310" spans="1:27" x14ac:dyDescent="0.25">
      <c r="A1310" t="s">
        <v>61</v>
      </c>
      <c r="B1310" t="s">
        <v>22</v>
      </c>
      <c r="C1310" t="s">
        <v>88</v>
      </c>
      <c r="D1310">
        <v>13</v>
      </c>
      <c r="E1310">
        <v>0</v>
      </c>
      <c r="F1310">
        <v>0</v>
      </c>
      <c r="G1310">
        <v>0</v>
      </c>
      <c r="H1310">
        <v>0</v>
      </c>
      <c r="I1310">
        <v>0</v>
      </c>
      <c r="J1310">
        <v>0</v>
      </c>
      <c r="K1310">
        <v>0</v>
      </c>
      <c r="L1310">
        <v>0</v>
      </c>
      <c r="M1310">
        <v>0</v>
      </c>
      <c r="N1310">
        <v>0</v>
      </c>
      <c r="O1310">
        <v>0</v>
      </c>
      <c r="P1310">
        <v>0</v>
      </c>
      <c r="Q1310">
        <v>0</v>
      </c>
      <c r="R1310">
        <v>0</v>
      </c>
      <c r="S1310">
        <v>0</v>
      </c>
      <c r="T1310">
        <v>0</v>
      </c>
      <c r="U1310">
        <v>0</v>
      </c>
      <c r="V1310">
        <v>0</v>
      </c>
      <c r="W1310">
        <v>0</v>
      </c>
      <c r="X1310">
        <v>0</v>
      </c>
      <c r="Y1310">
        <v>1</v>
      </c>
      <c r="Z1310">
        <v>1</v>
      </c>
      <c r="AA1310">
        <v>0</v>
      </c>
    </row>
    <row r="1311" spans="1:27" x14ac:dyDescent="0.25">
      <c r="A1311" t="s">
        <v>61</v>
      </c>
      <c r="B1311" t="s">
        <v>22</v>
      </c>
      <c r="C1311" t="s">
        <v>88</v>
      </c>
      <c r="D1311">
        <v>14</v>
      </c>
      <c r="E1311">
        <v>0</v>
      </c>
      <c r="F1311">
        <v>0</v>
      </c>
      <c r="G1311">
        <v>0</v>
      </c>
      <c r="H1311">
        <v>0</v>
      </c>
      <c r="I1311">
        <v>0</v>
      </c>
      <c r="J1311">
        <v>0</v>
      </c>
      <c r="K1311">
        <v>0</v>
      </c>
      <c r="L1311">
        <v>0</v>
      </c>
      <c r="M1311">
        <v>0</v>
      </c>
      <c r="N1311">
        <v>0</v>
      </c>
      <c r="O1311">
        <v>0</v>
      </c>
      <c r="P1311">
        <v>0</v>
      </c>
      <c r="Q1311">
        <v>0</v>
      </c>
      <c r="R1311">
        <v>0</v>
      </c>
      <c r="S1311">
        <v>0</v>
      </c>
      <c r="T1311">
        <v>0</v>
      </c>
      <c r="U1311">
        <v>0</v>
      </c>
      <c r="V1311">
        <v>0</v>
      </c>
      <c r="W1311">
        <v>0</v>
      </c>
      <c r="X1311">
        <v>0</v>
      </c>
      <c r="Y1311">
        <v>1</v>
      </c>
      <c r="Z1311">
        <v>1</v>
      </c>
      <c r="AA1311">
        <v>0</v>
      </c>
    </row>
    <row r="1312" spans="1:27" x14ac:dyDescent="0.25">
      <c r="A1312" t="s">
        <v>61</v>
      </c>
      <c r="B1312" t="s">
        <v>22</v>
      </c>
      <c r="C1312" t="s">
        <v>88</v>
      </c>
      <c r="D1312">
        <v>15</v>
      </c>
      <c r="E1312">
        <v>0</v>
      </c>
      <c r="F1312">
        <v>0</v>
      </c>
      <c r="G1312">
        <v>0</v>
      </c>
      <c r="H1312">
        <v>0</v>
      </c>
      <c r="I1312">
        <v>0</v>
      </c>
      <c r="J1312">
        <v>0</v>
      </c>
      <c r="K1312">
        <v>0</v>
      </c>
      <c r="L1312">
        <v>0</v>
      </c>
      <c r="M1312">
        <v>0</v>
      </c>
      <c r="N1312">
        <v>0</v>
      </c>
      <c r="O1312">
        <v>0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1</v>
      </c>
      <c r="Z1312">
        <v>1</v>
      </c>
      <c r="AA1312">
        <v>0</v>
      </c>
    </row>
    <row r="1313" spans="1:27" x14ac:dyDescent="0.25">
      <c r="A1313" t="s">
        <v>61</v>
      </c>
      <c r="B1313" t="s">
        <v>22</v>
      </c>
      <c r="C1313" t="s">
        <v>88</v>
      </c>
      <c r="D1313">
        <v>16</v>
      </c>
      <c r="E1313">
        <v>0</v>
      </c>
      <c r="F1313">
        <v>0</v>
      </c>
      <c r="G1313">
        <v>0</v>
      </c>
      <c r="H1313">
        <v>0</v>
      </c>
      <c r="I1313">
        <v>0</v>
      </c>
      <c r="J1313">
        <v>0</v>
      </c>
      <c r="K1313">
        <v>0</v>
      </c>
      <c r="L1313">
        <v>0</v>
      </c>
      <c r="M1313">
        <v>0</v>
      </c>
      <c r="N1313">
        <v>0</v>
      </c>
      <c r="O1313">
        <v>0</v>
      </c>
      <c r="P1313">
        <v>0</v>
      </c>
      <c r="Q1313">
        <v>0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0</v>
      </c>
      <c r="X1313">
        <v>0</v>
      </c>
      <c r="Y1313">
        <v>1</v>
      </c>
      <c r="Z1313">
        <v>1</v>
      </c>
      <c r="AA1313">
        <v>0</v>
      </c>
    </row>
    <row r="1314" spans="1:27" x14ac:dyDescent="0.25">
      <c r="A1314" t="s">
        <v>61</v>
      </c>
      <c r="B1314" t="s">
        <v>22</v>
      </c>
      <c r="C1314" t="s">
        <v>88</v>
      </c>
      <c r="D1314">
        <v>17</v>
      </c>
      <c r="E1314">
        <v>0</v>
      </c>
      <c r="F1314">
        <v>0</v>
      </c>
      <c r="G1314">
        <v>0</v>
      </c>
      <c r="H1314">
        <v>0</v>
      </c>
      <c r="I1314">
        <v>0</v>
      </c>
      <c r="J1314">
        <v>0</v>
      </c>
      <c r="K1314">
        <v>0</v>
      </c>
      <c r="L1314">
        <v>0</v>
      </c>
      <c r="M1314">
        <v>0</v>
      </c>
      <c r="N1314">
        <v>0</v>
      </c>
      <c r="O1314">
        <v>0</v>
      </c>
      <c r="P1314">
        <v>0</v>
      </c>
      <c r="Q1314">
        <v>0</v>
      </c>
      <c r="R1314">
        <v>0</v>
      </c>
      <c r="S1314">
        <v>0</v>
      </c>
      <c r="T1314">
        <v>0</v>
      </c>
      <c r="U1314">
        <v>0</v>
      </c>
      <c r="V1314">
        <v>0</v>
      </c>
      <c r="W1314">
        <v>0</v>
      </c>
      <c r="X1314">
        <v>0</v>
      </c>
      <c r="Y1314">
        <v>1</v>
      </c>
      <c r="Z1314">
        <v>1</v>
      </c>
      <c r="AA1314">
        <v>0</v>
      </c>
    </row>
    <row r="1315" spans="1:27" x14ac:dyDescent="0.25">
      <c r="A1315" t="s">
        <v>61</v>
      </c>
      <c r="B1315" t="s">
        <v>22</v>
      </c>
      <c r="C1315" t="s">
        <v>88</v>
      </c>
      <c r="D1315">
        <v>18</v>
      </c>
      <c r="E1315">
        <v>0</v>
      </c>
      <c r="F1315">
        <v>0</v>
      </c>
      <c r="G1315">
        <v>0</v>
      </c>
      <c r="H1315">
        <v>0</v>
      </c>
      <c r="I1315">
        <v>0</v>
      </c>
      <c r="J1315">
        <v>0</v>
      </c>
      <c r="K1315">
        <v>0</v>
      </c>
      <c r="L1315">
        <v>0</v>
      </c>
      <c r="M1315">
        <v>0</v>
      </c>
      <c r="N1315">
        <v>0</v>
      </c>
      <c r="O1315">
        <v>0</v>
      </c>
      <c r="P1315">
        <v>0</v>
      </c>
      <c r="Q1315">
        <v>0</v>
      </c>
      <c r="R1315">
        <v>0</v>
      </c>
      <c r="S1315">
        <v>0</v>
      </c>
      <c r="T1315">
        <v>0</v>
      </c>
      <c r="U1315">
        <v>0</v>
      </c>
      <c r="V1315">
        <v>0</v>
      </c>
      <c r="W1315">
        <v>0</v>
      </c>
      <c r="X1315">
        <v>0</v>
      </c>
      <c r="Y1315">
        <v>1</v>
      </c>
      <c r="Z1315">
        <v>1</v>
      </c>
      <c r="AA1315">
        <v>0</v>
      </c>
    </row>
    <row r="1316" spans="1:27" x14ac:dyDescent="0.25">
      <c r="A1316" t="s">
        <v>61</v>
      </c>
      <c r="B1316" t="s">
        <v>22</v>
      </c>
      <c r="C1316" t="s">
        <v>88</v>
      </c>
      <c r="D1316">
        <v>19</v>
      </c>
      <c r="E1316">
        <v>0</v>
      </c>
      <c r="F1316">
        <v>0</v>
      </c>
      <c r="G1316">
        <v>0</v>
      </c>
      <c r="H1316">
        <v>0</v>
      </c>
      <c r="I1316">
        <v>0</v>
      </c>
      <c r="J1316">
        <v>0</v>
      </c>
      <c r="K1316">
        <v>0</v>
      </c>
      <c r="L1316">
        <v>0</v>
      </c>
      <c r="M1316">
        <v>0</v>
      </c>
      <c r="N1316">
        <v>0</v>
      </c>
      <c r="O1316">
        <v>0</v>
      </c>
      <c r="P1316">
        <v>0</v>
      </c>
      <c r="Q1316">
        <v>0</v>
      </c>
      <c r="R1316">
        <v>0</v>
      </c>
      <c r="S1316">
        <v>0</v>
      </c>
      <c r="T1316">
        <v>0</v>
      </c>
      <c r="U1316">
        <v>0</v>
      </c>
      <c r="V1316">
        <v>0</v>
      </c>
      <c r="W1316">
        <v>0</v>
      </c>
      <c r="X1316">
        <v>0</v>
      </c>
      <c r="Y1316">
        <v>1</v>
      </c>
      <c r="Z1316">
        <v>1</v>
      </c>
      <c r="AA1316">
        <v>0</v>
      </c>
    </row>
    <row r="1317" spans="1:27" x14ac:dyDescent="0.25">
      <c r="A1317" t="s">
        <v>61</v>
      </c>
      <c r="B1317" t="s">
        <v>22</v>
      </c>
      <c r="C1317" t="s">
        <v>88</v>
      </c>
      <c r="D1317">
        <v>20</v>
      </c>
      <c r="E1317">
        <v>0</v>
      </c>
      <c r="F1317">
        <v>0</v>
      </c>
      <c r="G1317">
        <v>0</v>
      </c>
      <c r="H1317">
        <v>0</v>
      </c>
      <c r="I1317">
        <v>0</v>
      </c>
      <c r="J1317">
        <v>0</v>
      </c>
      <c r="K1317">
        <v>0</v>
      </c>
      <c r="L1317">
        <v>0</v>
      </c>
      <c r="M1317">
        <v>0</v>
      </c>
      <c r="N1317">
        <v>0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0</v>
      </c>
      <c r="X1317">
        <v>0</v>
      </c>
      <c r="Y1317">
        <v>1</v>
      </c>
      <c r="Z1317">
        <v>1</v>
      </c>
      <c r="AA1317">
        <v>0</v>
      </c>
    </row>
    <row r="1318" spans="1:27" x14ac:dyDescent="0.25">
      <c r="A1318" t="s">
        <v>61</v>
      </c>
      <c r="B1318" t="s">
        <v>22</v>
      </c>
      <c r="C1318" t="s">
        <v>88</v>
      </c>
      <c r="D1318">
        <v>21</v>
      </c>
      <c r="E1318">
        <v>0</v>
      </c>
      <c r="F1318">
        <v>0</v>
      </c>
      <c r="G1318">
        <v>0</v>
      </c>
      <c r="H1318">
        <v>0</v>
      </c>
      <c r="I1318">
        <v>0</v>
      </c>
      <c r="J1318">
        <v>0</v>
      </c>
      <c r="K1318">
        <v>0</v>
      </c>
      <c r="L1318">
        <v>0</v>
      </c>
      <c r="M1318">
        <v>0</v>
      </c>
      <c r="N1318">
        <v>0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0</v>
      </c>
      <c r="X1318">
        <v>0</v>
      </c>
      <c r="Y1318">
        <v>1</v>
      </c>
      <c r="Z1318">
        <v>1</v>
      </c>
      <c r="AA1318">
        <v>0</v>
      </c>
    </row>
    <row r="1319" spans="1:27" x14ac:dyDescent="0.25">
      <c r="A1319" t="s">
        <v>61</v>
      </c>
      <c r="B1319" t="s">
        <v>22</v>
      </c>
      <c r="C1319" t="s">
        <v>88</v>
      </c>
      <c r="D1319">
        <v>22</v>
      </c>
      <c r="E1319">
        <v>0</v>
      </c>
      <c r="F1319">
        <v>0</v>
      </c>
      <c r="G1319">
        <v>0</v>
      </c>
      <c r="H1319">
        <v>0</v>
      </c>
      <c r="I1319">
        <v>0</v>
      </c>
      <c r="J1319">
        <v>0</v>
      </c>
      <c r="K1319">
        <v>0</v>
      </c>
      <c r="L1319">
        <v>0</v>
      </c>
      <c r="M1319">
        <v>0</v>
      </c>
      <c r="N1319">
        <v>0</v>
      </c>
      <c r="O1319">
        <v>0</v>
      </c>
      <c r="P1319">
        <v>0</v>
      </c>
      <c r="Q1319">
        <v>0</v>
      </c>
      <c r="R1319">
        <v>0</v>
      </c>
      <c r="S1319">
        <v>0</v>
      </c>
      <c r="T1319">
        <v>0</v>
      </c>
      <c r="U1319">
        <v>0</v>
      </c>
      <c r="V1319">
        <v>0</v>
      </c>
      <c r="W1319">
        <v>0</v>
      </c>
      <c r="X1319">
        <v>0</v>
      </c>
      <c r="Y1319">
        <v>1</v>
      </c>
      <c r="Z1319">
        <v>1</v>
      </c>
      <c r="AA1319">
        <v>0</v>
      </c>
    </row>
    <row r="1320" spans="1:27" x14ac:dyDescent="0.25">
      <c r="A1320" t="s">
        <v>61</v>
      </c>
      <c r="B1320" t="s">
        <v>22</v>
      </c>
      <c r="C1320" t="s">
        <v>88</v>
      </c>
      <c r="D1320">
        <v>23</v>
      </c>
      <c r="E1320">
        <v>0</v>
      </c>
      <c r="F1320">
        <v>0</v>
      </c>
      <c r="G1320">
        <v>0</v>
      </c>
      <c r="H1320">
        <v>0</v>
      </c>
      <c r="I1320">
        <v>0</v>
      </c>
      <c r="J1320">
        <v>0</v>
      </c>
      <c r="K1320">
        <v>0</v>
      </c>
      <c r="L1320">
        <v>0</v>
      </c>
      <c r="M1320">
        <v>0</v>
      </c>
      <c r="N1320">
        <v>0</v>
      </c>
      <c r="O1320">
        <v>0</v>
      </c>
      <c r="P1320">
        <v>0</v>
      </c>
      <c r="Q1320">
        <v>0</v>
      </c>
      <c r="R1320">
        <v>0</v>
      </c>
      <c r="S1320">
        <v>0</v>
      </c>
      <c r="T1320">
        <v>0</v>
      </c>
      <c r="U1320">
        <v>0</v>
      </c>
      <c r="V1320">
        <v>0</v>
      </c>
      <c r="W1320">
        <v>0</v>
      </c>
      <c r="X1320">
        <v>0</v>
      </c>
      <c r="Y1320">
        <v>1</v>
      </c>
      <c r="Z1320">
        <v>1</v>
      </c>
      <c r="AA1320">
        <v>0</v>
      </c>
    </row>
    <row r="1321" spans="1:27" x14ac:dyDescent="0.25">
      <c r="A1321" t="s">
        <v>61</v>
      </c>
      <c r="B1321" t="s">
        <v>22</v>
      </c>
      <c r="C1321" t="s">
        <v>88</v>
      </c>
      <c r="D1321">
        <v>24</v>
      </c>
      <c r="E1321">
        <v>0</v>
      </c>
      <c r="F1321">
        <v>0</v>
      </c>
      <c r="G1321">
        <v>0</v>
      </c>
      <c r="H1321">
        <v>0</v>
      </c>
      <c r="I1321">
        <v>0</v>
      </c>
      <c r="J1321">
        <v>0</v>
      </c>
      <c r="K1321">
        <v>0</v>
      </c>
      <c r="L1321">
        <v>0</v>
      </c>
      <c r="M1321">
        <v>0</v>
      </c>
      <c r="N1321">
        <v>0</v>
      </c>
      <c r="O1321">
        <v>0</v>
      </c>
      <c r="P1321">
        <v>0</v>
      </c>
      <c r="Q1321">
        <v>0</v>
      </c>
      <c r="R1321">
        <v>0</v>
      </c>
      <c r="S1321">
        <v>0</v>
      </c>
      <c r="T1321">
        <v>0</v>
      </c>
      <c r="U1321">
        <v>0</v>
      </c>
      <c r="V1321">
        <v>0</v>
      </c>
      <c r="W1321">
        <v>0</v>
      </c>
      <c r="X1321">
        <v>0</v>
      </c>
      <c r="Y1321">
        <v>1</v>
      </c>
      <c r="Z1321">
        <v>1</v>
      </c>
      <c r="AA1321">
        <v>0</v>
      </c>
    </row>
    <row r="1322" spans="1:27" x14ac:dyDescent="0.25">
      <c r="A1322" t="s">
        <v>61</v>
      </c>
      <c r="B1322" t="s">
        <v>22</v>
      </c>
      <c r="C1322" t="s">
        <v>89</v>
      </c>
      <c r="D1322">
        <v>1</v>
      </c>
      <c r="E1322">
        <v>0</v>
      </c>
      <c r="F1322">
        <v>0</v>
      </c>
      <c r="G1322">
        <v>0</v>
      </c>
      <c r="H1322">
        <v>0</v>
      </c>
      <c r="I1322">
        <v>0</v>
      </c>
      <c r="J1322">
        <v>0</v>
      </c>
      <c r="K1322">
        <v>0</v>
      </c>
      <c r="L1322">
        <v>0</v>
      </c>
      <c r="M1322">
        <v>0</v>
      </c>
      <c r="N1322">
        <v>0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0</v>
      </c>
      <c r="X1322">
        <v>0</v>
      </c>
      <c r="Y1322">
        <v>1</v>
      </c>
      <c r="Z1322">
        <v>1</v>
      </c>
      <c r="AA1322">
        <v>0</v>
      </c>
    </row>
    <row r="1323" spans="1:27" x14ac:dyDescent="0.25">
      <c r="A1323" t="s">
        <v>61</v>
      </c>
      <c r="B1323" t="s">
        <v>22</v>
      </c>
      <c r="C1323" t="s">
        <v>89</v>
      </c>
      <c r="D1323">
        <v>2</v>
      </c>
      <c r="E1323">
        <v>0</v>
      </c>
      <c r="F1323">
        <v>0</v>
      </c>
      <c r="G1323">
        <v>0</v>
      </c>
      <c r="H1323">
        <v>0</v>
      </c>
      <c r="I1323">
        <v>0</v>
      </c>
      <c r="J1323">
        <v>0</v>
      </c>
      <c r="K1323">
        <v>0</v>
      </c>
      <c r="L1323">
        <v>0</v>
      </c>
      <c r="M1323">
        <v>0</v>
      </c>
      <c r="N1323">
        <v>0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0</v>
      </c>
      <c r="X1323">
        <v>0</v>
      </c>
      <c r="Y1323">
        <v>1</v>
      </c>
      <c r="Z1323">
        <v>1</v>
      </c>
      <c r="AA1323">
        <v>0</v>
      </c>
    </row>
    <row r="1324" spans="1:27" x14ac:dyDescent="0.25">
      <c r="A1324" t="s">
        <v>61</v>
      </c>
      <c r="B1324" t="s">
        <v>22</v>
      </c>
      <c r="C1324" t="s">
        <v>89</v>
      </c>
      <c r="D1324">
        <v>3</v>
      </c>
      <c r="E1324">
        <v>0</v>
      </c>
      <c r="F1324">
        <v>0</v>
      </c>
      <c r="G1324">
        <v>0</v>
      </c>
      <c r="H1324">
        <v>0</v>
      </c>
      <c r="I1324">
        <v>0</v>
      </c>
      <c r="J1324">
        <v>0</v>
      </c>
      <c r="K1324">
        <v>0</v>
      </c>
      <c r="L1324">
        <v>0</v>
      </c>
      <c r="M1324">
        <v>0</v>
      </c>
      <c r="N1324">
        <v>0</v>
      </c>
      <c r="O1324">
        <v>0</v>
      </c>
      <c r="P1324">
        <v>0</v>
      </c>
      <c r="Q1324">
        <v>0</v>
      </c>
      <c r="R1324">
        <v>0</v>
      </c>
      <c r="S1324">
        <v>0</v>
      </c>
      <c r="T1324">
        <v>0</v>
      </c>
      <c r="U1324">
        <v>0</v>
      </c>
      <c r="V1324">
        <v>0</v>
      </c>
      <c r="W1324">
        <v>0</v>
      </c>
      <c r="X1324">
        <v>0</v>
      </c>
      <c r="Y1324">
        <v>1</v>
      </c>
      <c r="Z1324">
        <v>1</v>
      </c>
      <c r="AA1324">
        <v>0</v>
      </c>
    </row>
    <row r="1325" spans="1:27" x14ac:dyDescent="0.25">
      <c r="A1325" t="s">
        <v>61</v>
      </c>
      <c r="B1325" t="s">
        <v>22</v>
      </c>
      <c r="C1325" t="s">
        <v>89</v>
      </c>
      <c r="D1325">
        <v>4</v>
      </c>
      <c r="E1325">
        <v>0</v>
      </c>
      <c r="F1325">
        <v>0</v>
      </c>
      <c r="G1325">
        <v>0</v>
      </c>
      <c r="H1325">
        <v>0</v>
      </c>
      <c r="I1325">
        <v>0</v>
      </c>
      <c r="J1325">
        <v>0</v>
      </c>
      <c r="K1325">
        <v>0</v>
      </c>
      <c r="L1325">
        <v>0</v>
      </c>
      <c r="M1325">
        <v>0</v>
      </c>
      <c r="N1325">
        <v>0</v>
      </c>
      <c r="O1325">
        <v>0</v>
      </c>
      <c r="P1325">
        <v>0</v>
      </c>
      <c r="Q1325">
        <v>0</v>
      </c>
      <c r="R1325">
        <v>0</v>
      </c>
      <c r="S1325">
        <v>0</v>
      </c>
      <c r="T1325">
        <v>0</v>
      </c>
      <c r="U1325">
        <v>0</v>
      </c>
      <c r="V1325">
        <v>0</v>
      </c>
      <c r="W1325">
        <v>0</v>
      </c>
      <c r="X1325">
        <v>0</v>
      </c>
      <c r="Y1325">
        <v>1</v>
      </c>
      <c r="Z1325">
        <v>1</v>
      </c>
      <c r="AA1325">
        <v>0</v>
      </c>
    </row>
    <row r="1326" spans="1:27" x14ac:dyDescent="0.25">
      <c r="A1326" t="s">
        <v>61</v>
      </c>
      <c r="B1326" t="s">
        <v>22</v>
      </c>
      <c r="C1326" t="s">
        <v>89</v>
      </c>
      <c r="D1326">
        <v>5</v>
      </c>
      <c r="E1326">
        <v>0</v>
      </c>
      <c r="F1326">
        <v>0</v>
      </c>
      <c r="G1326">
        <v>0</v>
      </c>
      <c r="H1326">
        <v>0</v>
      </c>
      <c r="I1326">
        <v>0</v>
      </c>
      <c r="J1326">
        <v>0</v>
      </c>
      <c r="K1326">
        <v>0</v>
      </c>
      <c r="L1326">
        <v>0</v>
      </c>
      <c r="M1326">
        <v>0</v>
      </c>
      <c r="N1326">
        <v>0</v>
      </c>
      <c r="O1326">
        <v>0</v>
      </c>
      <c r="P1326">
        <v>0</v>
      </c>
      <c r="Q1326">
        <v>0</v>
      </c>
      <c r="R1326">
        <v>0</v>
      </c>
      <c r="S1326">
        <v>0</v>
      </c>
      <c r="T1326">
        <v>0</v>
      </c>
      <c r="U1326">
        <v>0</v>
      </c>
      <c r="V1326">
        <v>0</v>
      </c>
      <c r="W1326">
        <v>0</v>
      </c>
      <c r="X1326">
        <v>0</v>
      </c>
      <c r="Y1326">
        <v>1</v>
      </c>
      <c r="Z1326">
        <v>1</v>
      </c>
      <c r="AA1326">
        <v>0</v>
      </c>
    </row>
    <row r="1327" spans="1:27" x14ac:dyDescent="0.25">
      <c r="A1327" t="s">
        <v>61</v>
      </c>
      <c r="B1327" t="s">
        <v>22</v>
      </c>
      <c r="C1327" t="s">
        <v>89</v>
      </c>
      <c r="D1327">
        <v>6</v>
      </c>
      <c r="E1327">
        <v>0</v>
      </c>
      <c r="F1327">
        <v>0</v>
      </c>
      <c r="G1327">
        <v>0</v>
      </c>
      <c r="H1327">
        <v>0</v>
      </c>
      <c r="I1327">
        <v>0</v>
      </c>
      <c r="J1327">
        <v>0</v>
      </c>
      <c r="K1327">
        <v>0</v>
      </c>
      <c r="L1327">
        <v>0</v>
      </c>
      <c r="M1327">
        <v>0</v>
      </c>
      <c r="N1327">
        <v>0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0</v>
      </c>
      <c r="X1327">
        <v>0</v>
      </c>
      <c r="Y1327">
        <v>1</v>
      </c>
      <c r="Z1327">
        <v>1</v>
      </c>
      <c r="AA1327">
        <v>0</v>
      </c>
    </row>
    <row r="1328" spans="1:27" x14ac:dyDescent="0.25">
      <c r="A1328" t="s">
        <v>61</v>
      </c>
      <c r="B1328" t="s">
        <v>22</v>
      </c>
      <c r="C1328" t="s">
        <v>89</v>
      </c>
      <c r="D1328">
        <v>7</v>
      </c>
      <c r="E1328">
        <v>0</v>
      </c>
      <c r="F1328">
        <v>0</v>
      </c>
      <c r="G1328">
        <v>0</v>
      </c>
      <c r="H1328">
        <v>0</v>
      </c>
      <c r="I1328">
        <v>0</v>
      </c>
      <c r="J1328">
        <v>0</v>
      </c>
      <c r="K1328">
        <v>0</v>
      </c>
      <c r="L1328">
        <v>0</v>
      </c>
      <c r="M1328">
        <v>0</v>
      </c>
      <c r="N1328">
        <v>0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0</v>
      </c>
      <c r="X1328">
        <v>0</v>
      </c>
      <c r="Y1328">
        <v>1</v>
      </c>
      <c r="Z1328">
        <v>1</v>
      </c>
      <c r="AA1328">
        <v>0</v>
      </c>
    </row>
    <row r="1329" spans="1:27" x14ac:dyDescent="0.25">
      <c r="A1329" t="s">
        <v>61</v>
      </c>
      <c r="B1329" t="s">
        <v>22</v>
      </c>
      <c r="C1329" t="s">
        <v>89</v>
      </c>
      <c r="D1329">
        <v>8</v>
      </c>
      <c r="E1329">
        <v>0</v>
      </c>
      <c r="F1329">
        <v>0</v>
      </c>
      <c r="G1329">
        <v>0</v>
      </c>
      <c r="H1329">
        <v>0</v>
      </c>
      <c r="I1329">
        <v>0</v>
      </c>
      <c r="J1329">
        <v>0</v>
      </c>
      <c r="K1329">
        <v>0</v>
      </c>
      <c r="L1329">
        <v>0</v>
      </c>
      <c r="M1329">
        <v>0</v>
      </c>
      <c r="N1329">
        <v>0</v>
      </c>
      <c r="O1329">
        <v>0</v>
      </c>
      <c r="P1329">
        <v>0</v>
      </c>
      <c r="Q1329">
        <v>0</v>
      </c>
      <c r="R1329">
        <v>0</v>
      </c>
      <c r="S1329">
        <v>0</v>
      </c>
      <c r="T1329">
        <v>0</v>
      </c>
      <c r="U1329">
        <v>0</v>
      </c>
      <c r="V1329">
        <v>0</v>
      </c>
      <c r="W1329">
        <v>0</v>
      </c>
      <c r="X1329">
        <v>0</v>
      </c>
      <c r="Y1329">
        <v>1</v>
      </c>
      <c r="Z1329">
        <v>1</v>
      </c>
      <c r="AA1329">
        <v>0</v>
      </c>
    </row>
    <row r="1330" spans="1:27" x14ac:dyDescent="0.25">
      <c r="A1330" t="s">
        <v>61</v>
      </c>
      <c r="B1330" t="s">
        <v>22</v>
      </c>
      <c r="C1330" t="s">
        <v>89</v>
      </c>
      <c r="D1330">
        <v>9</v>
      </c>
      <c r="E1330">
        <v>0</v>
      </c>
      <c r="F1330">
        <v>0</v>
      </c>
      <c r="G1330">
        <v>0</v>
      </c>
      <c r="H1330">
        <v>0</v>
      </c>
      <c r="I1330">
        <v>0</v>
      </c>
      <c r="J1330">
        <v>0</v>
      </c>
      <c r="K1330">
        <v>0</v>
      </c>
      <c r="L1330">
        <v>0</v>
      </c>
      <c r="M1330">
        <v>0</v>
      </c>
      <c r="N1330">
        <v>0</v>
      </c>
      <c r="O1330">
        <v>0</v>
      </c>
      <c r="P1330">
        <v>0</v>
      </c>
      <c r="Q1330">
        <v>0</v>
      </c>
      <c r="R1330">
        <v>0</v>
      </c>
      <c r="S1330">
        <v>0</v>
      </c>
      <c r="T1330">
        <v>0</v>
      </c>
      <c r="U1330">
        <v>0</v>
      </c>
      <c r="V1330">
        <v>0</v>
      </c>
      <c r="W1330">
        <v>0</v>
      </c>
      <c r="X1330">
        <v>0</v>
      </c>
      <c r="Y1330">
        <v>1</v>
      </c>
      <c r="Z1330">
        <v>1</v>
      </c>
      <c r="AA1330">
        <v>0</v>
      </c>
    </row>
    <row r="1331" spans="1:27" x14ac:dyDescent="0.25">
      <c r="A1331" t="s">
        <v>61</v>
      </c>
      <c r="B1331" t="s">
        <v>22</v>
      </c>
      <c r="C1331" t="s">
        <v>89</v>
      </c>
      <c r="D1331">
        <v>10</v>
      </c>
      <c r="E1331">
        <v>0</v>
      </c>
      <c r="F1331">
        <v>0</v>
      </c>
      <c r="G1331">
        <v>0</v>
      </c>
      <c r="H1331">
        <v>0</v>
      </c>
      <c r="I1331">
        <v>0</v>
      </c>
      <c r="J1331">
        <v>0</v>
      </c>
      <c r="K1331">
        <v>0</v>
      </c>
      <c r="L1331">
        <v>0</v>
      </c>
      <c r="M1331">
        <v>0</v>
      </c>
      <c r="N1331">
        <v>0</v>
      </c>
      <c r="O1331">
        <v>0</v>
      </c>
      <c r="P1331">
        <v>0</v>
      </c>
      <c r="Q1331">
        <v>0</v>
      </c>
      <c r="R1331">
        <v>0</v>
      </c>
      <c r="S1331">
        <v>0</v>
      </c>
      <c r="T1331">
        <v>0</v>
      </c>
      <c r="U1331">
        <v>0</v>
      </c>
      <c r="V1331">
        <v>0</v>
      </c>
      <c r="W1331">
        <v>0</v>
      </c>
      <c r="X1331">
        <v>0</v>
      </c>
      <c r="Y1331">
        <v>1</v>
      </c>
      <c r="Z1331">
        <v>1</v>
      </c>
      <c r="AA1331">
        <v>0</v>
      </c>
    </row>
    <row r="1332" spans="1:27" x14ac:dyDescent="0.25">
      <c r="A1332" t="s">
        <v>61</v>
      </c>
      <c r="B1332" t="s">
        <v>22</v>
      </c>
      <c r="C1332" t="s">
        <v>89</v>
      </c>
      <c r="D1332">
        <v>11</v>
      </c>
      <c r="E1332">
        <v>0</v>
      </c>
      <c r="F1332">
        <v>0</v>
      </c>
      <c r="G1332">
        <v>0</v>
      </c>
      <c r="H1332">
        <v>0</v>
      </c>
      <c r="I1332">
        <v>0</v>
      </c>
      <c r="J1332">
        <v>0</v>
      </c>
      <c r="K1332">
        <v>0</v>
      </c>
      <c r="L1332">
        <v>0</v>
      </c>
      <c r="M1332">
        <v>0</v>
      </c>
      <c r="N1332">
        <v>0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0</v>
      </c>
      <c r="Y1332">
        <v>1</v>
      </c>
      <c r="Z1332">
        <v>1</v>
      </c>
      <c r="AA1332">
        <v>0</v>
      </c>
    </row>
    <row r="1333" spans="1:27" x14ac:dyDescent="0.25">
      <c r="A1333" t="s">
        <v>61</v>
      </c>
      <c r="B1333" t="s">
        <v>22</v>
      </c>
      <c r="C1333" t="s">
        <v>89</v>
      </c>
      <c r="D1333">
        <v>12</v>
      </c>
      <c r="E1333">
        <v>0</v>
      </c>
      <c r="F1333">
        <v>0</v>
      </c>
      <c r="G1333">
        <v>0</v>
      </c>
      <c r="H1333">
        <v>0</v>
      </c>
      <c r="I1333">
        <v>0</v>
      </c>
      <c r="J1333">
        <v>0</v>
      </c>
      <c r="K1333">
        <v>0</v>
      </c>
      <c r="L1333">
        <v>0</v>
      </c>
      <c r="M1333">
        <v>0</v>
      </c>
      <c r="N1333">
        <v>0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0</v>
      </c>
      <c r="Y1333">
        <v>1</v>
      </c>
      <c r="Z1333">
        <v>1</v>
      </c>
      <c r="AA1333">
        <v>0</v>
      </c>
    </row>
    <row r="1334" spans="1:27" x14ac:dyDescent="0.25">
      <c r="A1334" t="s">
        <v>61</v>
      </c>
      <c r="B1334" t="s">
        <v>22</v>
      </c>
      <c r="C1334" t="s">
        <v>89</v>
      </c>
      <c r="D1334">
        <v>13</v>
      </c>
      <c r="E1334">
        <v>0</v>
      </c>
      <c r="F1334">
        <v>0</v>
      </c>
      <c r="G1334">
        <v>0</v>
      </c>
      <c r="H1334">
        <v>0</v>
      </c>
      <c r="I1334">
        <v>0</v>
      </c>
      <c r="J1334">
        <v>0</v>
      </c>
      <c r="K1334">
        <v>0</v>
      </c>
      <c r="L1334">
        <v>0</v>
      </c>
      <c r="M1334">
        <v>0</v>
      </c>
      <c r="N1334">
        <v>0</v>
      </c>
      <c r="O1334">
        <v>0</v>
      </c>
      <c r="P1334">
        <v>0</v>
      </c>
      <c r="Q1334">
        <v>0</v>
      </c>
      <c r="R1334">
        <v>0</v>
      </c>
      <c r="S1334">
        <v>0</v>
      </c>
      <c r="T1334">
        <v>0</v>
      </c>
      <c r="U1334">
        <v>0</v>
      </c>
      <c r="V1334">
        <v>0</v>
      </c>
      <c r="W1334">
        <v>0</v>
      </c>
      <c r="X1334">
        <v>0</v>
      </c>
      <c r="Y1334">
        <v>1</v>
      </c>
      <c r="Z1334">
        <v>1</v>
      </c>
      <c r="AA1334">
        <v>0</v>
      </c>
    </row>
    <row r="1335" spans="1:27" x14ac:dyDescent="0.25">
      <c r="A1335" t="s">
        <v>61</v>
      </c>
      <c r="B1335" t="s">
        <v>22</v>
      </c>
      <c r="C1335" t="s">
        <v>89</v>
      </c>
      <c r="D1335">
        <v>14</v>
      </c>
      <c r="E1335">
        <v>0</v>
      </c>
      <c r="F1335">
        <v>0</v>
      </c>
      <c r="G1335">
        <v>0</v>
      </c>
      <c r="H1335">
        <v>0</v>
      </c>
      <c r="I1335">
        <v>0</v>
      </c>
      <c r="J1335">
        <v>0</v>
      </c>
      <c r="K1335">
        <v>0</v>
      </c>
      <c r="L1335">
        <v>0</v>
      </c>
      <c r="M1335">
        <v>0</v>
      </c>
      <c r="N1335">
        <v>0</v>
      </c>
      <c r="O1335">
        <v>0</v>
      </c>
      <c r="P1335">
        <v>0</v>
      </c>
      <c r="Q1335">
        <v>0</v>
      </c>
      <c r="R1335">
        <v>0</v>
      </c>
      <c r="S1335">
        <v>0</v>
      </c>
      <c r="T1335">
        <v>0</v>
      </c>
      <c r="U1335">
        <v>0</v>
      </c>
      <c r="V1335">
        <v>0</v>
      </c>
      <c r="W1335">
        <v>0</v>
      </c>
      <c r="X1335">
        <v>0</v>
      </c>
      <c r="Y1335">
        <v>1</v>
      </c>
      <c r="Z1335">
        <v>1</v>
      </c>
      <c r="AA1335">
        <v>0</v>
      </c>
    </row>
    <row r="1336" spans="1:27" x14ac:dyDescent="0.25">
      <c r="A1336" t="s">
        <v>61</v>
      </c>
      <c r="B1336" t="s">
        <v>22</v>
      </c>
      <c r="C1336" t="s">
        <v>89</v>
      </c>
      <c r="D1336">
        <v>15</v>
      </c>
      <c r="E1336">
        <v>0</v>
      </c>
      <c r="F1336">
        <v>0</v>
      </c>
      <c r="G1336">
        <v>0</v>
      </c>
      <c r="H1336">
        <v>0</v>
      </c>
      <c r="I1336">
        <v>0</v>
      </c>
      <c r="J1336">
        <v>0</v>
      </c>
      <c r="K1336">
        <v>0</v>
      </c>
      <c r="L1336">
        <v>0</v>
      </c>
      <c r="M1336">
        <v>0</v>
      </c>
      <c r="N1336">
        <v>0</v>
      </c>
      <c r="O1336">
        <v>0</v>
      </c>
      <c r="P1336">
        <v>0</v>
      </c>
      <c r="Q1336">
        <v>0</v>
      </c>
      <c r="R1336">
        <v>0</v>
      </c>
      <c r="S1336">
        <v>0</v>
      </c>
      <c r="T1336">
        <v>0</v>
      </c>
      <c r="U1336">
        <v>0</v>
      </c>
      <c r="V1336">
        <v>0</v>
      </c>
      <c r="W1336">
        <v>0</v>
      </c>
      <c r="X1336">
        <v>0</v>
      </c>
      <c r="Y1336">
        <v>1</v>
      </c>
      <c r="Z1336">
        <v>1</v>
      </c>
      <c r="AA1336">
        <v>0</v>
      </c>
    </row>
    <row r="1337" spans="1:27" x14ac:dyDescent="0.25">
      <c r="A1337" t="s">
        <v>61</v>
      </c>
      <c r="B1337" t="s">
        <v>22</v>
      </c>
      <c r="C1337" t="s">
        <v>89</v>
      </c>
      <c r="D1337">
        <v>16</v>
      </c>
      <c r="E1337">
        <v>0</v>
      </c>
      <c r="F1337">
        <v>0</v>
      </c>
      <c r="G1337">
        <v>0</v>
      </c>
      <c r="H1337">
        <v>0</v>
      </c>
      <c r="I1337">
        <v>0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1</v>
      </c>
      <c r="Z1337">
        <v>1</v>
      </c>
      <c r="AA1337">
        <v>0</v>
      </c>
    </row>
    <row r="1338" spans="1:27" x14ac:dyDescent="0.25">
      <c r="A1338" t="s">
        <v>61</v>
      </c>
      <c r="B1338" t="s">
        <v>22</v>
      </c>
      <c r="C1338" t="s">
        <v>89</v>
      </c>
      <c r="D1338">
        <v>17</v>
      </c>
      <c r="E1338">
        <v>0</v>
      </c>
      <c r="F1338">
        <v>0</v>
      </c>
      <c r="G1338">
        <v>0</v>
      </c>
      <c r="H1338">
        <v>0</v>
      </c>
      <c r="I1338">
        <v>0</v>
      </c>
      <c r="J1338">
        <v>0</v>
      </c>
      <c r="K1338">
        <v>0</v>
      </c>
      <c r="L1338">
        <v>0</v>
      </c>
      <c r="M1338">
        <v>0</v>
      </c>
      <c r="N1338">
        <v>0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1</v>
      </c>
      <c r="Z1338">
        <v>1</v>
      </c>
      <c r="AA1338">
        <v>0</v>
      </c>
    </row>
    <row r="1339" spans="1:27" x14ac:dyDescent="0.25">
      <c r="A1339" t="s">
        <v>61</v>
      </c>
      <c r="B1339" t="s">
        <v>22</v>
      </c>
      <c r="C1339" t="s">
        <v>89</v>
      </c>
      <c r="D1339">
        <v>18</v>
      </c>
      <c r="E1339">
        <v>0</v>
      </c>
      <c r="F1339">
        <v>0</v>
      </c>
      <c r="G1339">
        <v>0</v>
      </c>
      <c r="H1339">
        <v>0</v>
      </c>
      <c r="I1339">
        <v>0</v>
      </c>
      <c r="J1339">
        <v>0</v>
      </c>
      <c r="K1339">
        <v>0</v>
      </c>
      <c r="L1339">
        <v>0</v>
      </c>
      <c r="M1339">
        <v>0</v>
      </c>
      <c r="N1339">
        <v>0</v>
      </c>
      <c r="O1339">
        <v>0</v>
      </c>
      <c r="P1339">
        <v>0</v>
      </c>
      <c r="Q1339">
        <v>0</v>
      </c>
      <c r="R1339">
        <v>0</v>
      </c>
      <c r="S1339">
        <v>0</v>
      </c>
      <c r="T1339">
        <v>0</v>
      </c>
      <c r="U1339">
        <v>0</v>
      </c>
      <c r="V1339">
        <v>0</v>
      </c>
      <c r="W1339">
        <v>0</v>
      </c>
      <c r="X1339">
        <v>0</v>
      </c>
      <c r="Y1339">
        <v>1</v>
      </c>
      <c r="Z1339">
        <v>1</v>
      </c>
      <c r="AA1339">
        <v>0</v>
      </c>
    </row>
    <row r="1340" spans="1:27" x14ac:dyDescent="0.25">
      <c r="A1340" t="s">
        <v>61</v>
      </c>
      <c r="B1340" t="s">
        <v>22</v>
      </c>
      <c r="C1340" t="s">
        <v>89</v>
      </c>
      <c r="D1340">
        <v>19</v>
      </c>
      <c r="E1340">
        <v>0</v>
      </c>
      <c r="F1340">
        <v>0</v>
      </c>
      <c r="G1340">
        <v>0</v>
      </c>
      <c r="H1340">
        <v>0</v>
      </c>
      <c r="I1340">
        <v>0</v>
      </c>
      <c r="J1340">
        <v>0</v>
      </c>
      <c r="K1340">
        <v>0</v>
      </c>
      <c r="L1340">
        <v>0</v>
      </c>
      <c r="M1340">
        <v>0</v>
      </c>
      <c r="N1340">
        <v>0</v>
      </c>
      <c r="O1340">
        <v>0</v>
      </c>
      <c r="P1340">
        <v>0</v>
      </c>
      <c r="Q1340">
        <v>0</v>
      </c>
      <c r="R1340">
        <v>0</v>
      </c>
      <c r="S1340">
        <v>0</v>
      </c>
      <c r="T1340">
        <v>0</v>
      </c>
      <c r="U1340">
        <v>0</v>
      </c>
      <c r="V1340">
        <v>0</v>
      </c>
      <c r="W1340">
        <v>0</v>
      </c>
      <c r="X1340">
        <v>0</v>
      </c>
      <c r="Y1340">
        <v>1</v>
      </c>
      <c r="Z1340">
        <v>1</v>
      </c>
      <c r="AA1340">
        <v>0</v>
      </c>
    </row>
    <row r="1341" spans="1:27" x14ac:dyDescent="0.25">
      <c r="A1341" t="s">
        <v>61</v>
      </c>
      <c r="B1341" t="s">
        <v>22</v>
      </c>
      <c r="C1341" t="s">
        <v>89</v>
      </c>
      <c r="D1341">
        <v>20</v>
      </c>
      <c r="E1341">
        <v>0</v>
      </c>
      <c r="F1341">
        <v>0</v>
      </c>
      <c r="G1341">
        <v>0</v>
      </c>
      <c r="H1341">
        <v>0</v>
      </c>
      <c r="I1341">
        <v>0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0</v>
      </c>
      <c r="Q1341">
        <v>0</v>
      </c>
      <c r="R1341">
        <v>0</v>
      </c>
      <c r="S1341">
        <v>0</v>
      </c>
      <c r="T1341">
        <v>0</v>
      </c>
      <c r="U1341">
        <v>0</v>
      </c>
      <c r="V1341">
        <v>0</v>
      </c>
      <c r="W1341">
        <v>0</v>
      </c>
      <c r="X1341">
        <v>0</v>
      </c>
      <c r="Y1341">
        <v>1</v>
      </c>
      <c r="Z1341">
        <v>1</v>
      </c>
      <c r="AA1341">
        <v>0</v>
      </c>
    </row>
    <row r="1342" spans="1:27" x14ac:dyDescent="0.25">
      <c r="A1342" t="s">
        <v>61</v>
      </c>
      <c r="B1342" t="s">
        <v>22</v>
      </c>
      <c r="C1342" t="s">
        <v>89</v>
      </c>
      <c r="D1342">
        <v>21</v>
      </c>
      <c r="E1342">
        <v>0</v>
      </c>
      <c r="F1342">
        <v>0</v>
      </c>
      <c r="G1342">
        <v>0</v>
      </c>
      <c r="H1342">
        <v>0</v>
      </c>
      <c r="I1342">
        <v>0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0</v>
      </c>
      <c r="W1342">
        <v>0</v>
      </c>
      <c r="X1342">
        <v>0</v>
      </c>
      <c r="Y1342">
        <v>1</v>
      </c>
      <c r="Z1342">
        <v>1</v>
      </c>
      <c r="AA1342">
        <v>0</v>
      </c>
    </row>
    <row r="1343" spans="1:27" x14ac:dyDescent="0.25">
      <c r="A1343" t="s">
        <v>61</v>
      </c>
      <c r="B1343" t="s">
        <v>22</v>
      </c>
      <c r="C1343" t="s">
        <v>89</v>
      </c>
      <c r="D1343">
        <v>22</v>
      </c>
      <c r="E1343">
        <v>0</v>
      </c>
      <c r="F1343">
        <v>0</v>
      </c>
      <c r="G1343">
        <v>0</v>
      </c>
      <c r="H1343">
        <v>0</v>
      </c>
      <c r="I1343">
        <v>0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0</v>
      </c>
      <c r="X1343">
        <v>0</v>
      </c>
      <c r="Y1343">
        <v>1</v>
      </c>
      <c r="Z1343">
        <v>1</v>
      </c>
      <c r="AA1343">
        <v>0</v>
      </c>
    </row>
    <row r="1344" spans="1:27" x14ac:dyDescent="0.25">
      <c r="A1344" t="s">
        <v>61</v>
      </c>
      <c r="B1344" t="s">
        <v>22</v>
      </c>
      <c r="C1344" t="s">
        <v>89</v>
      </c>
      <c r="D1344">
        <v>23</v>
      </c>
      <c r="E1344">
        <v>0</v>
      </c>
      <c r="F1344">
        <v>0</v>
      </c>
      <c r="G1344">
        <v>0</v>
      </c>
      <c r="H1344">
        <v>0</v>
      </c>
      <c r="I1344">
        <v>0</v>
      </c>
      <c r="J1344">
        <v>0</v>
      </c>
      <c r="K1344">
        <v>0</v>
      </c>
      <c r="L1344">
        <v>0</v>
      </c>
      <c r="M1344">
        <v>0</v>
      </c>
      <c r="N1344">
        <v>0</v>
      </c>
      <c r="O1344">
        <v>0</v>
      </c>
      <c r="P1344">
        <v>0</v>
      </c>
      <c r="Q1344">
        <v>0</v>
      </c>
      <c r="R1344">
        <v>0</v>
      </c>
      <c r="S1344">
        <v>0</v>
      </c>
      <c r="T1344">
        <v>0</v>
      </c>
      <c r="U1344">
        <v>0</v>
      </c>
      <c r="V1344">
        <v>0</v>
      </c>
      <c r="W1344">
        <v>0</v>
      </c>
      <c r="X1344">
        <v>0</v>
      </c>
      <c r="Y1344">
        <v>1</v>
      </c>
      <c r="Z1344">
        <v>1</v>
      </c>
      <c r="AA1344">
        <v>0</v>
      </c>
    </row>
    <row r="1345" spans="1:27" x14ac:dyDescent="0.25">
      <c r="A1345" t="s">
        <v>61</v>
      </c>
      <c r="B1345" t="s">
        <v>22</v>
      </c>
      <c r="C1345" t="s">
        <v>89</v>
      </c>
      <c r="D1345">
        <v>24</v>
      </c>
      <c r="E1345">
        <v>0</v>
      </c>
      <c r="F1345">
        <v>0</v>
      </c>
      <c r="G1345">
        <v>0</v>
      </c>
      <c r="H1345">
        <v>0</v>
      </c>
      <c r="I1345">
        <v>0</v>
      </c>
      <c r="J1345">
        <v>0</v>
      </c>
      <c r="K1345">
        <v>0</v>
      </c>
      <c r="L1345">
        <v>0</v>
      </c>
      <c r="M1345">
        <v>0</v>
      </c>
      <c r="N1345">
        <v>0</v>
      </c>
      <c r="O1345">
        <v>0</v>
      </c>
      <c r="P1345">
        <v>0</v>
      </c>
      <c r="Q1345">
        <v>0</v>
      </c>
      <c r="R1345">
        <v>0</v>
      </c>
      <c r="S1345">
        <v>0</v>
      </c>
      <c r="T1345">
        <v>0</v>
      </c>
      <c r="U1345">
        <v>0</v>
      </c>
      <c r="V1345">
        <v>0</v>
      </c>
      <c r="W1345">
        <v>0</v>
      </c>
      <c r="X1345">
        <v>0</v>
      </c>
      <c r="Y1345">
        <v>1</v>
      </c>
      <c r="Z1345">
        <v>1</v>
      </c>
      <c r="AA1345">
        <v>0</v>
      </c>
    </row>
    <row r="1346" spans="1:27" x14ac:dyDescent="0.25">
      <c r="A1346" t="s">
        <v>61</v>
      </c>
      <c r="B1346" t="s">
        <v>22</v>
      </c>
      <c r="C1346" t="s">
        <v>32</v>
      </c>
      <c r="D1346">
        <v>1</v>
      </c>
      <c r="E1346">
        <v>0</v>
      </c>
      <c r="F1346">
        <v>0</v>
      </c>
      <c r="G1346">
        <v>0</v>
      </c>
      <c r="H1346">
        <v>0</v>
      </c>
      <c r="I1346">
        <v>0</v>
      </c>
      <c r="J1346">
        <v>0</v>
      </c>
      <c r="K1346">
        <v>0</v>
      </c>
      <c r="L1346">
        <v>0</v>
      </c>
      <c r="M1346">
        <v>0</v>
      </c>
      <c r="N1346">
        <v>0</v>
      </c>
      <c r="O1346">
        <v>0</v>
      </c>
      <c r="P1346">
        <v>0</v>
      </c>
      <c r="Q1346">
        <v>0</v>
      </c>
      <c r="R1346">
        <v>0</v>
      </c>
      <c r="S1346">
        <v>0</v>
      </c>
      <c r="T1346">
        <v>0</v>
      </c>
      <c r="U1346">
        <v>0</v>
      </c>
      <c r="V1346">
        <v>0</v>
      </c>
      <c r="W1346">
        <v>0</v>
      </c>
      <c r="X1346">
        <v>0</v>
      </c>
      <c r="Y1346">
        <v>1</v>
      </c>
      <c r="Z1346">
        <v>1</v>
      </c>
      <c r="AA1346">
        <v>0</v>
      </c>
    </row>
    <row r="1347" spans="1:27" x14ac:dyDescent="0.25">
      <c r="A1347" t="s">
        <v>61</v>
      </c>
      <c r="B1347" t="s">
        <v>22</v>
      </c>
      <c r="C1347" t="s">
        <v>32</v>
      </c>
      <c r="D1347">
        <v>2</v>
      </c>
      <c r="E1347">
        <v>0</v>
      </c>
      <c r="F1347">
        <v>0</v>
      </c>
      <c r="G1347">
        <v>0</v>
      </c>
      <c r="H1347">
        <v>0</v>
      </c>
      <c r="I1347">
        <v>0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0</v>
      </c>
      <c r="P1347">
        <v>0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0</v>
      </c>
      <c r="Y1347">
        <v>1</v>
      </c>
      <c r="Z1347">
        <v>1</v>
      </c>
      <c r="AA1347">
        <v>0</v>
      </c>
    </row>
    <row r="1348" spans="1:27" x14ac:dyDescent="0.25">
      <c r="A1348" t="s">
        <v>61</v>
      </c>
      <c r="B1348" t="s">
        <v>22</v>
      </c>
      <c r="C1348" t="s">
        <v>32</v>
      </c>
      <c r="D1348">
        <v>3</v>
      </c>
      <c r="E1348">
        <v>0</v>
      </c>
      <c r="F1348">
        <v>0</v>
      </c>
      <c r="G1348">
        <v>0</v>
      </c>
      <c r="H1348">
        <v>0</v>
      </c>
      <c r="I1348">
        <v>0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v>0</v>
      </c>
      <c r="X1348">
        <v>0</v>
      </c>
      <c r="Y1348">
        <v>1</v>
      </c>
      <c r="Z1348">
        <v>1</v>
      </c>
      <c r="AA1348">
        <v>0</v>
      </c>
    </row>
    <row r="1349" spans="1:27" x14ac:dyDescent="0.25">
      <c r="A1349" t="s">
        <v>61</v>
      </c>
      <c r="B1349" t="s">
        <v>22</v>
      </c>
      <c r="C1349" t="s">
        <v>32</v>
      </c>
      <c r="D1349">
        <v>4</v>
      </c>
      <c r="E1349">
        <v>0</v>
      </c>
      <c r="F1349">
        <v>0</v>
      </c>
      <c r="G1349">
        <v>0</v>
      </c>
      <c r="H1349">
        <v>0</v>
      </c>
      <c r="I1349">
        <v>0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0</v>
      </c>
      <c r="P1349">
        <v>0</v>
      </c>
      <c r="Q1349">
        <v>0</v>
      </c>
      <c r="R1349">
        <v>0</v>
      </c>
      <c r="S1349">
        <v>0</v>
      </c>
      <c r="T1349">
        <v>0</v>
      </c>
      <c r="U1349">
        <v>0</v>
      </c>
      <c r="V1349">
        <v>0</v>
      </c>
      <c r="W1349">
        <v>0</v>
      </c>
      <c r="X1349">
        <v>0</v>
      </c>
      <c r="Y1349">
        <v>1</v>
      </c>
      <c r="Z1349">
        <v>1</v>
      </c>
      <c r="AA1349">
        <v>0</v>
      </c>
    </row>
    <row r="1350" spans="1:27" x14ac:dyDescent="0.25">
      <c r="A1350" t="s">
        <v>61</v>
      </c>
      <c r="B1350" t="s">
        <v>22</v>
      </c>
      <c r="C1350" t="s">
        <v>32</v>
      </c>
      <c r="D1350">
        <v>5</v>
      </c>
      <c r="E1350">
        <v>0</v>
      </c>
      <c r="F1350">
        <v>0</v>
      </c>
      <c r="G1350">
        <v>0</v>
      </c>
      <c r="H1350">
        <v>0</v>
      </c>
      <c r="I1350">
        <v>0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0</v>
      </c>
      <c r="P1350">
        <v>0</v>
      </c>
      <c r="Q1350">
        <v>0</v>
      </c>
      <c r="R1350">
        <v>0</v>
      </c>
      <c r="S1350">
        <v>0</v>
      </c>
      <c r="T1350">
        <v>0</v>
      </c>
      <c r="U1350">
        <v>0</v>
      </c>
      <c r="V1350">
        <v>0</v>
      </c>
      <c r="W1350">
        <v>0</v>
      </c>
      <c r="X1350">
        <v>0</v>
      </c>
      <c r="Y1350">
        <v>1</v>
      </c>
      <c r="Z1350">
        <v>1</v>
      </c>
      <c r="AA1350">
        <v>0</v>
      </c>
    </row>
    <row r="1351" spans="1:27" x14ac:dyDescent="0.25">
      <c r="A1351" t="s">
        <v>61</v>
      </c>
      <c r="B1351" t="s">
        <v>22</v>
      </c>
      <c r="C1351" t="s">
        <v>32</v>
      </c>
      <c r="D1351">
        <v>6</v>
      </c>
      <c r="E1351">
        <v>0</v>
      </c>
      <c r="F1351">
        <v>0</v>
      </c>
      <c r="G1351">
        <v>0</v>
      </c>
      <c r="H1351">
        <v>0</v>
      </c>
      <c r="I1351">
        <v>0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0</v>
      </c>
      <c r="P1351">
        <v>0</v>
      </c>
      <c r="Q1351">
        <v>0</v>
      </c>
      <c r="R1351">
        <v>0</v>
      </c>
      <c r="S1351">
        <v>0</v>
      </c>
      <c r="T1351">
        <v>0</v>
      </c>
      <c r="U1351">
        <v>0</v>
      </c>
      <c r="V1351">
        <v>0</v>
      </c>
      <c r="W1351">
        <v>0</v>
      </c>
      <c r="X1351">
        <v>0</v>
      </c>
      <c r="Y1351">
        <v>1</v>
      </c>
      <c r="Z1351">
        <v>1</v>
      </c>
      <c r="AA1351">
        <v>0</v>
      </c>
    </row>
    <row r="1352" spans="1:27" x14ac:dyDescent="0.25">
      <c r="A1352" t="s">
        <v>61</v>
      </c>
      <c r="B1352" t="s">
        <v>22</v>
      </c>
      <c r="C1352" t="s">
        <v>32</v>
      </c>
      <c r="D1352">
        <v>7</v>
      </c>
      <c r="E1352">
        <v>0</v>
      </c>
      <c r="F1352">
        <v>0</v>
      </c>
      <c r="G1352">
        <v>0</v>
      </c>
      <c r="H1352">
        <v>0</v>
      </c>
      <c r="I1352">
        <v>0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0</v>
      </c>
      <c r="X1352">
        <v>0</v>
      </c>
      <c r="Y1352">
        <v>1</v>
      </c>
      <c r="Z1352">
        <v>1</v>
      </c>
      <c r="AA1352">
        <v>0</v>
      </c>
    </row>
    <row r="1353" spans="1:27" x14ac:dyDescent="0.25">
      <c r="A1353" t="s">
        <v>61</v>
      </c>
      <c r="B1353" t="s">
        <v>22</v>
      </c>
      <c r="C1353" t="s">
        <v>32</v>
      </c>
      <c r="D1353">
        <v>8</v>
      </c>
      <c r="E1353">
        <v>0</v>
      </c>
      <c r="F1353">
        <v>0</v>
      </c>
      <c r="G1353">
        <v>0</v>
      </c>
      <c r="H1353">
        <v>0</v>
      </c>
      <c r="I1353">
        <v>0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1</v>
      </c>
      <c r="Z1353">
        <v>1</v>
      </c>
      <c r="AA1353">
        <v>0</v>
      </c>
    </row>
    <row r="1354" spans="1:27" x14ac:dyDescent="0.25">
      <c r="A1354" t="s">
        <v>61</v>
      </c>
      <c r="B1354" t="s">
        <v>22</v>
      </c>
      <c r="C1354" t="s">
        <v>32</v>
      </c>
      <c r="D1354">
        <v>9</v>
      </c>
      <c r="E1354">
        <v>0</v>
      </c>
      <c r="F1354">
        <v>0</v>
      </c>
      <c r="G1354">
        <v>0</v>
      </c>
      <c r="H1354">
        <v>0</v>
      </c>
      <c r="I1354">
        <v>0</v>
      </c>
      <c r="J1354">
        <v>0</v>
      </c>
      <c r="K1354">
        <v>0</v>
      </c>
      <c r="L1354">
        <v>0</v>
      </c>
      <c r="M1354">
        <v>0</v>
      </c>
      <c r="N1354">
        <v>0</v>
      </c>
      <c r="O1354">
        <v>0</v>
      </c>
      <c r="P1354">
        <v>0</v>
      </c>
      <c r="Q1354">
        <v>0</v>
      </c>
      <c r="R1354">
        <v>0</v>
      </c>
      <c r="S1354">
        <v>0</v>
      </c>
      <c r="T1354">
        <v>0</v>
      </c>
      <c r="U1354">
        <v>0</v>
      </c>
      <c r="V1354">
        <v>0</v>
      </c>
      <c r="W1354">
        <v>0</v>
      </c>
      <c r="X1354">
        <v>0</v>
      </c>
      <c r="Y1354">
        <v>1</v>
      </c>
      <c r="Z1354">
        <v>1</v>
      </c>
      <c r="AA1354">
        <v>0</v>
      </c>
    </row>
    <row r="1355" spans="1:27" x14ac:dyDescent="0.25">
      <c r="A1355" t="s">
        <v>61</v>
      </c>
      <c r="B1355" t="s">
        <v>22</v>
      </c>
      <c r="C1355" t="s">
        <v>32</v>
      </c>
      <c r="D1355">
        <v>10</v>
      </c>
      <c r="E1355">
        <v>0</v>
      </c>
      <c r="F1355">
        <v>0</v>
      </c>
      <c r="G1355">
        <v>0</v>
      </c>
      <c r="H1355">
        <v>0</v>
      </c>
      <c r="I1355">
        <v>0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0</v>
      </c>
      <c r="P1355">
        <v>0</v>
      </c>
      <c r="Q1355">
        <v>0</v>
      </c>
      <c r="R1355">
        <v>0</v>
      </c>
      <c r="S1355">
        <v>0</v>
      </c>
      <c r="T1355">
        <v>0</v>
      </c>
      <c r="U1355">
        <v>0</v>
      </c>
      <c r="V1355">
        <v>0</v>
      </c>
      <c r="W1355">
        <v>0</v>
      </c>
      <c r="X1355">
        <v>0</v>
      </c>
      <c r="Y1355">
        <v>1</v>
      </c>
      <c r="Z1355">
        <v>1</v>
      </c>
      <c r="AA1355">
        <v>0</v>
      </c>
    </row>
    <row r="1356" spans="1:27" x14ac:dyDescent="0.25">
      <c r="A1356" t="s">
        <v>61</v>
      </c>
      <c r="B1356" t="s">
        <v>22</v>
      </c>
      <c r="C1356" t="s">
        <v>32</v>
      </c>
      <c r="D1356">
        <v>11</v>
      </c>
      <c r="E1356">
        <v>0</v>
      </c>
      <c r="F1356">
        <v>0</v>
      </c>
      <c r="G1356">
        <v>0</v>
      </c>
      <c r="H1356">
        <v>0</v>
      </c>
      <c r="I1356">
        <v>0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0</v>
      </c>
      <c r="P1356">
        <v>0</v>
      </c>
      <c r="Q1356">
        <v>0</v>
      </c>
      <c r="R1356">
        <v>0</v>
      </c>
      <c r="S1356">
        <v>0</v>
      </c>
      <c r="T1356">
        <v>0</v>
      </c>
      <c r="U1356">
        <v>0</v>
      </c>
      <c r="V1356">
        <v>0</v>
      </c>
      <c r="W1356">
        <v>0</v>
      </c>
      <c r="X1356">
        <v>0</v>
      </c>
      <c r="Y1356">
        <v>1</v>
      </c>
      <c r="Z1356">
        <v>1</v>
      </c>
      <c r="AA1356">
        <v>0</v>
      </c>
    </row>
    <row r="1357" spans="1:27" x14ac:dyDescent="0.25">
      <c r="A1357" t="s">
        <v>61</v>
      </c>
      <c r="B1357" t="s">
        <v>22</v>
      </c>
      <c r="C1357" t="s">
        <v>32</v>
      </c>
      <c r="D1357">
        <v>12</v>
      </c>
      <c r="E1357">
        <v>0</v>
      </c>
      <c r="F1357">
        <v>0</v>
      </c>
      <c r="G1357">
        <v>0</v>
      </c>
      <c r="H1357">
        <v>0</v>
      </c>
      <c r="I1357">
        <v>0</v>
      </c>
      <c r="J1357">
        <v>0</v>
      </c>
      <c r="K1357">
        <v>0</v>
      </c>
      <c r="L1357">
        <v>0</v>
      </c>
      <c r="M1357">
        <v>0</v>
      </c>
      <c r="N1357">
        <v>0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0</v>
      </c>
      <c r="Y1357">
        <v>1</v>
      </c>
      <c r="Z1357">
        <v>1</v>
      </c>
      <c r="AA1357">
        <v>0</v>
      </c>
    </row>
    <row r="1358" spans="1:27" x14ac:dyDescent="0.25">
      <c r="A1358" t="s">
        <v>61</v>
      </c>
      <c r="B1358" t="s">
        <v>22</v>
      </c>
      <c r="C1358" t="s">
        <v>32</v>
      </c>
      <c r="D1358">
        <v>13</v>
      </c>
      <c r="E1358">
        <v>0</v>
      </c>
      <c r="F1358">
        <v>0</v>
      </c>
      <c r="G1358">
        <v>0</v>
      </c>
      <c r="H1358">
        <v>0</v>
      </c>
      <c r="I1358">
        <v>0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>
        <v>0</v>
      </c>
      <c r="X1358">
        <v>0</v>
      </c>
      <c r="Y1358">
        <v>1</v>
      </c>
      <c r="Z1358">
        <v>1</v>
      </c>
      <c r="AA1358">
        <v>0</v>
      </c>
    </row>
    <row r="1359" spans="1:27" x14ac:dyDescent="0.25">
      <c r="A1359" t="s">
        <v>61</v>
      </c>
      <c r="B1359" t="s">
        <v>22</v>
      </c>
      <c r="C1359" t="s">
        <v>32</v>
      </c>
      <c r="D1359">
        <v>14</v>
      </c>
      <c r="E1359">
        <v>0</v>
      </c>
      <c r="F1359">
        <v>0</v>
      </c>
      <c r="G1359">
        <v>0</v>
      </c>
      <c r="H1359">
        <v>0</v>
      </c>
      <c r="I1359">
        <v>0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0</v>
      </c>
      <c r="P1359">
        <v>0</v>
      </c>
      <c r="Q1359">
        <v>0</v>
      </c>
      <c r="R1359">
        <v>0</v>
      </c>
      <c r="S1359">
        <v>0</v>
      </c>
      <c r="T1359">
        <v>0</v>
      </c>
      <c r="U1359">
        <v>0</v>
      </c>
      <c r="V1359">
        <v>0</v>
      </c>
      <c r="W1359">
        <v>0</v>
      </c>
      <c r="X1359">
        <v>0</v>
      </c>
      <c r="Y1359">
        <v>1</v>
      </c>
      <c r="Z1359">
        <v>1</v>
      </c>
      <c r="AA1359">
        <v>0</v>
      </c>
    </row>
    <row r="1360" spans="1:27" x14ac:dyDescent="0.25">
      <c r="A1360" t="s">
        <v>61</v>
      </c>
      <c r="B1360" t="s">
        <v>22</v>
      </c>
      <c r="C1360" t="s">
        <v>32</v>
      </c>
      <c r="D1360">
        <v>15</v>
      </c>
      <c r="E1360">
        <v>0</v>
      </c>
      <c r="F1360">
        <v>0</v>
      </c>
      <c r="G1360">
        <v>0</v>
      </c>
      <c r="H1360">
        <v>0</v>
      </c>
      <c r="I1360">
        <v>0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0</v>
      </c>
      <c r="P1360">
        <v>0</v>
      </c>
      <c r="Q1360">
        <v>0</v>
      </c>
      <c r="R1360">
        <v>0</v>
      </c>
      <c r="S1360">
        <v>0</v>
      </c>
      <c r="T1360">
        <v>0</v>
      </c>
      <c r="U1360">
        <v>0</v>
      </c>
      <c r="V1360">
        <v>0</v>
      </c>
      <c r="W1360">
        <v>0</v>
      </c>
      <c r="X1360">
        <v>0</v>
      </c>
      <c r="Y1360">
        <v>1</v>
      </c>
      <c r="Z1360">
        <v>1</v>
      </c>
      <c r="AA1360">
        <v>0</v>
      </c>
    </row>
    <row r="1361" spans="1:27" x14ac:dyDescent="0.25">
      <c r="A1361" t="s">
        <v>61</v>
      </c>
      <c r="B1361" t="s">
        <v>22</v>
      </c>
      <c r="C1361" t="s">
        <v>32</v>
      </c>
      <c r="D1361">
        <v>16</v>
      </c>
      <c r="E1361">
        <v>0</v>
      </c>
      <c r="F1361">
        <v>0</v>
      </c>
      <c r="G1361">
        <v>0</v>
      </c>
      <c r="H1361">
        <v>0</v>
      </c>
      <c r="I1361">
        <v>0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0</v>
      </c>
      <c r="P1361">
        <v>0</v>
      </c>
      <c r="Q1361">
        <v>0</v>
      </c>
      <c r="R1361">
        <v>0</v>
      </c>
      <c r="S1361">
        <v>0</v>
      </c>
      <c r="T1361">
        <v>0</v>
      </c>
      <c r="U1361">
        <v>0</v>
      </c>
      <c r="V1361">
        <v>0</v>
      </c>
      <c r="W1361">
        <v>0</v>
      </c>
      <c r="X1361">
        <v>0</v>
      </c>
      <c r="Y1361">
        <v>1</v>
      </c>
      <c r="Z1361">
        <v>1</v>
      </c>
      <c r="AA1361">
        <v>0</v>
      </c>
    </row>
    <row r="1362" spans="1:27" x14ac:dyDescent="0.25">
      <c r="A1362" t="s">
        <v>61</v>
      </c>
      <c r="B1362" t="s">
        <v>22</v>
      </c>
      <c r="C1362" t="s">
        <v>32</v>
      </c>
      <c r="D1362">
        <v>17</v>
      </c>
      <c r="E1362">
        <v>0</v>
      </c>
      <c r="F1362">
        <v>0</v>
      </c>
      <c r="G1362">
        <v>0</v>
      </c>
      <c r="H1362">
        <v>0</v>
      </c>
      <c r="I1362">
        <v>0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0</v>
      </c>
      <c r="Y1362">
        <v>1</v>
      </c>
      <c r="Z1362">
        <v>1</v>
      </c>
      <c r="AA1362">
        <v>0</v>
      </c>
    </row>
    <row r="1363" spans="1:27" x14ac:dyDescent="0.25">
      <c r="A1363" t="s">
        <v>61</v>
      </c>
      <c r="B1363" t="s">
        <v>22</v>
      </c>
      <c r="C1363" t="s">
        <v>32</v>
      </c>
      <c r="D1363">
        <v>18</v>
      </c>
      <c r="E1363">
        <v>0</v>
      </c>
      <c r="F1363">
        <v>0</v>
      </c>
      <c r="G1363">
        <v>0</v>
      </c>
      <c r="H1363">
        <v>0</v>
      </c>
      <c r="I1363">
        <v>0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1</v>
      </c>
      <c r="Z1363">
        <v>1</v>
      </c>
      <c r="AA1363">
        <v>0</v>
      </c>
    </row>
    <row r="1364" spans="1:27" x14ac:dyDescent="0.25">
      <c r="A1364" t="s">
        <v>61</v>
      </c>
      <c r="B1364" t="s">
        <v>22</v>
      </c>
      <c r="C1364" t="s">
        <v>32</v>
      </c>
      <c r="D1364">
        <v>19</v>
      </c>
      <c r="E1364">
        <v>0</v>
      </c>
      <c r="F1364">
        <v>0</v>
      </c>
      <c r="G1364">
        <v>0</v>
      </c>
      <c r="H1364">
        <v>0</v>
      </c>
      <c r="I1364">
        <v>0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0</v>
      </c>
      <c r="Q1364">
        <v>0</v>
      </c>
      <c r="R1364">
        <v>0</v>
      </c>
      <c r="S1364">
        <v>0</v>
      </c>
      <c r="T1364">
        <v>0</v>
      </c>
      <c r="U1364">
        <v>0</v>
      </c>
      <c r="V1364">
        <v>0</v>
      </c>
      <c r="W1364">
        <v>0</v>
      </c>
      <c r="X1364">
        <v>0</v>
      </c>
      <c r="Y1364">
        <v>1</v>
      </c>
      <c r="Z1364">
        <v>1</v>
      </c>
      <c r="AA1364">
        <v>0</v>
      </c>
    </row>
    <row r="1365" spans="1:27" x14ac:dyDescent="0.25">
      <c r="A1365" t="s">
        <v>61</v>
      </c>
      <c r="B1365" t="s">
        <v>22</v>
      </c>
      <c r="C1365" t="s">
        <v>32</v>
      </c>
      <c r="D1365">
        <v>20</v>
      </c>
      <c r="E1365">
        <v>0</v>
      </c>
      <c r="F1365">
        <v>0</v>
      </c>
      <c r="G1365">
        <v>0</v>
      </c>
      <c r="H1365">
        <v>0</v>
      </c>
      <c r="I1365">
        <v>0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0</v>
      </c>
      <c r="P1365">
        <v>0</v>
      </c>
      <c r="Q1365">
        <v>0</v>
      </c>
      <c r="R1365">
        <v>0</v>
      </c>
      <c r="S1365">
        <v>0</v>
      </c>
      <c r="T1365">
        <v>0</v>
      </c>
      <c r="U1365">
        <v>0</v>
      </c>
      <c r="V1365">
        <v>0</v>
      </c>
      <c r="W1365">
        <v>0</v>
      </c>
      <c r="X1365">
        <v>0</v>
      </c>
      <c r="Y1365">
        <v>1</v>
      </c>
      <c r="Z1365">
        <v>1</v>
      </c>
      <c r="AA1365">
        <v>0</v>
      </c>
    </row>
    <row r="1366" spans="1:27" x14ac:dyDescent="0.25">
      <c r="A1366" t="s">
        <v>61</v>
      </c>
      <c r="B1366" t="s">
        <v>22</v>
      </c>
      <c r="C1366" t="s">
        <v>32</v>
      </c>
      <c r="D1366">
        <v>21</v>
      </c>
      <c r="E1366">
        <v>0</v>
      </c>
      <c r="F1366">
        <v>0</v>
      </c>
      <c r="G1366">
        <v>0</v>
      </c>
      <c r="H1366">
        <v>0</v>
      </c>
      <c r="I1366">
        <v>0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</v>
      </c>
      <c r="P1366">
        <v>0</v>
      </c>
      <c r="Q1366">
        <v>0</v>
      </c>
      <c r="R1366">
        <v>0</v>
      </c>
      <c r="S1366">
        <v>0</v>
      </c>
      <c r="T1366">
        <v>0</v>
      </c>
      <c r="U1366">
        <v>0</v>
      </c>
      <c r="V1366">
        <v>0</v>
      </c>
      <c r="W1366">
        <v>0</v>
      </c>
      <c r="X1366">
        <v>0</v>
      </c>
      <c r="Y1366">
        <v>1</v>
      </c>
      <c r="Z1366">
        <v>1</v>
      </c>
      <c r="AA1366">
        <v>0</v>
      </c>
    </row>
    <row r="1367" spans="1:27" x14ac:dyDescent="0.25">
      <c r="A1367" t="s">
        <v>61</v>
      </c>
      <c r="B1367" t="s">
        <v>22</v>
      </c>
      <c r="C1367" t="s">
        <v>32</v>
      </c>
      <c r="D1367">
        <v>22</v>
      </c>
      <c r="E1367">
        <v>0</v>
      </c>
      <c r="F1367">
        <v>0</v>
      </c>
      <c r="G1367">
        <v>0</v>
      </c>
      <c r="H1367">
        <v>0</v>
      </c>
      <c r="I1367">
        <v>0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v>0</v>
      </c>
      <c r="W1367">
        <v>0</v>
      </c>
      <c r="X1367">
        <v>0</v>
      </c>
      <c r="Y1367">
        <v>1</v>
      </c>
      <c r="Z1367">
        <v>1</v>
      </c>
      <c r="AA1367">
        <v>0</v>
      </c>
    </row>
    <row r="1368" spans="1:27" x14ac:dyDescent="0.25">
      <c r="A1368" t="s">
        <v>61</v>
      </c>
      <c r="B1368" t="s">
        <v>22</v>
      </c>
      <c r="C1368" t="s">
        <v>32</v>
      </c>
      <c r="D1368">
        <v>23</v>
      </c>
      <c r="E1368">
        <v>0</v>
      </c>
      <c r="F1368">
        <v>0</v>
      </c>
      <c r="G1368">
        <v>0</v>
      </c>
      <c r="H1368">
        <v>0</v>
      </c>
      <c r="I1368">
        <v>0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v>0</v>
      </c>
      <c r="X1368">
        <v>0</v>
      </c>
      <c r="Y1368">
        <v>1</v>
      </c>
      <c r="Z1368">
        <v>1</v>
      </c>
      <c r="AA1368">
        <v>0</v>
      </c>
    </row>
    <row r="1369" spans="1:27" x14ac:dyDescent="0.25">
      <c r="A1369" t="s">
        <v>61</v>
      </c>
      <c r="B1369" t="s">
        <v>22</v>
      </c>
      <c r="C1369" t="s">
        <v>32</v>
      </c>
      <c r="D1369">
        <v>24</v>
      </c>
      <c r="E1369">
        <v>0</v>
      </c>
      <c r="F1369">
        <v>0</v>
      </c>
      <c r="G1369">
        <v>0</v>
      </c>
      <c r="H1369">
        <v>0</v>
      </c>
      <c r="I1369">
        <v>0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0</v>
      </c>
      <c r="P1369">
        <v>0</v>
      </c>
      <c r="Q1369">
        <v>0</v>
      </c>
      <c r="R1369">
        <v>0</v>
      </c>
      <c r="S1369">
        <v>0</v>
      </c>
      <c r="T1369">
        <v>0</v>
      </c>
      <c r="U1369">
        <v>0</v>
      </c>
      <c r="V1369">
        <v>0</v>
      </c>
      <c r="W1369">
        <v>0</v>
      </c>
      <c r="X1369">
        <v>0</v>
      </c>
      <c r="Y1369">
        <v>1</v>
      </c>
      <c r="Z1369">
        <v>1</v>
      </c>
      <c r="AA1369">
        <v>0</v>
      </c>
    </row>
    <row r="1370" spans="1:27" x14ac:dyDescent="0.25">
      <c r="A1370" t="s">
        <v>62</v>
      </c>
      <c r="B1370" t="s">
        <v>22</v>
      </c>
      <c r="C1370" t="s">
        <v>82</v>
      </c>
      <c r="D1370">
        <v>1</v>
      </c>
      <c r="E1370">
        <v>0</v>
      </c>
      <c r="F1370">
        <v>0</v>
      </c>
      <c r="G1370">
        <v>0</v>
      </c>
      <c r="H1370">
        <v>0</v>
      </c>
      <c r="I1370">
        <v>0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0</v>
      </c>
      <c r="P1370">
        <v>0</v>
      </c>
      <c r="Q1370">
        <v>0</v>
      </c>
      <c r="R1370">
        <v>0</v>
      </c>
      <c r="S1370">
        <v>0</v>
      </c>
      <c r="T1370">
        <v>0</v>
      </c>
      <c r="U1370">
        <v>0</v>
      </c>
      <c r="V1370">
        <v>0</v>
      </c>
      <c r="W1370">
        <v>0</v>
      </c>
      <c r="X1370">
        <v>0</v>
      </c>
      <c r="Y1370">
        <v>1</v>
      </c>
      <c r="Z1370">
        <v>1</v>
      </c>
      <c r="AA1370">
        <v>0</v>
      </c>
    </row>
    <row r="1371" spans="1:27" x14ac:dyDescent="0.25">
      <c r="A1371" t="s">
        <v>62</v>
      </c>
      <c r="B1371" t="s">
        <v>22</v>
      </c>
      <c r="C1371" t="s">
        <v>82</v>
      </c>
      <c r="D1371">
        <v>2</v>
      </c>
      <c r="E1371">
        <v>0</v>
      </c>
      <c r="F1371">
        <v>0</v>
      </c>
      <c r="G1371">
        <v>0</v>
      </c>
      <c r="H1371">
        <v>0</v>
      </c>
      <c r="I1371">
        <v>0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0</v>
      </c>
      <c r="P1371">
        <v>0</v>
      </c>
      <c r="Q1371">
        <v>0</v>
      </c>
      <c r="R1371">
        <v>0</v>
      </c>
      <c r="S1371">
        <v>0</v>
      </c>
      <c r="T1371">
        <v>0</v>
      </c>
      <c r="U1371">
        <v>0</v>
      </c>
      <c r="V1371">
        <v>0</v>
      </c>
      <c r="W1371">
        <v>0</v>
      </c>
      <c r="X1371">
        <v>0</v>
      </c>
      <c r="Y1371">
        <v>1</v>
      </c>
      <c r="Z1371">
        <v>1</v>
      </c>
      <c r="AA1371">
        <v>0</v>
      </c>
    </row>
    <row r="1372" spans="1:27" x14ac:dyDescent="0.25">
      <c r="A1372" t="s">
        <v>62</v>
      </c>
      <c r="B1372" t="s">
        <v>22</v>
      </c>
      <c r="C1372" t="s">
        <v>82</v>
      </c>
      <c r="D1372">
        <v>3</v>
      </c>
      <c r="E1372">
        <v>0</v>
      </c>
      <c r="F1372">
        <v>0</v>
      </c>
      <c r="G1372">
        <v>0</v>
      </c>
      <c r="H1372">
        <v>0</v>
      </c>
      <c r="I1372">
        <v>0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1</v>
      </c>
      <c r="Z1372">
        <v>1</v>
      </c>
      <c r="AA1372">
        <v>0</v>
      </c>
    </row>
    <row r="1373" spans="1:27" x14ac:dyDescent="0.25">
      <c r="A1373" t="s">
        <v>62</v>
      </c>
      <c r="B1373" t="s">
        <v>22</v>
      </c>
      <c r="C1373" t="s">
        <v>82</v>
      </c>
      <c r="D1373">
        <v>4</v>
      </c>
      <c r="E1373">
        <v>0</v>
      </c>
      <c r="F1373">
        <v>0</v>
      </c>
      <c r="G1373">
        <v>0</v>
      </c>
      <c r="H1373">
        <v>0</v>
      </c>
      <c r="I1373">
        <v>0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0</v>
      </c>
      <c r="W1373">
        <v>0</v>
      </c>
      <c r="X1373">
        <v>0</v>
      </c>
      <c r="Y1373">
        <v>1</v>
      </c>
      <c r="Z1373">
        <v>1</v>
      </c>
      <c r="AA1373">
        <v>0</v>
      </c>
    </row>
    <row r="1374" spans="1:27" x14ac:dyDescent="0.25">
      <c r="A1374" t="s">
        <v>62</v>
      </c>
      <c r="B1374" t="s">
        <v>22</v>
      </c>
      <c r="C1374" t="s">
        <v>82</v>
      </c>
      <c r="D1374">
        <v>5</v>
      </c>
      <c r="E1374">
        <v>0</v>
      </c>
      <c r="F1374">
        <v>0</v>
      </c>
      <c r="G1374">
        <v>0</v>
      </c>
      <c r="H1374">
        <v>0</v>
      </c>
      <c r="I1374">
        <v>0</v>
      </c>
      <c r="J1374">
        <v>0</v>
      </c>
      <c r="K1374">
        <v>0</v>
      </c>
      <c r="L1374">
        <v>0</v>
      </c>
      <c r="M1374">
        <v>0</v>
      </c>
      <c r="N1374">
        <v>0</v>
      </c>
      <c r="O1374">
        <v>0</v>
      </c>
      <c r="P1374">
        <v>0</v>
      </c>
      <c r="Q1374">
        <v>0</v>
      </c>
      <c r="R1374">
        <v>0</v>
      </c>
      <c r="S1374">
        <v>0</v>
      </c>
      <c r="T1374">
        <v>0</v>
      </c>
      <c r="U1374">
        <v>0</v>
      </c>
      <c r="V1374">
        <v>0</v>
      </c>
      <c r="W1374">
        <v>0</v>
      </c>
      <c r="X1374">
        <v>0</v>
      </c>
      <c r="Y1374">
        <v>1</v>
      </c>
      <c r="Z1374">
        <v>1</v>
      </c>
      <c r="AA1374">
        <v>0</v>
      </c>
    </row>
    <row r="1375" spans="1:27" x14ac:dyDescent="0.25">
      <c r="A1375" t="s">
        <v>62</v>
      </c>
      <c r="B1375" t="s">
        <v>22</v>
      </c>
      <c r="C1375" t="s">
        <v>82</v>
      </c>
      <c r="D1375">
        <v>6</v>
      </c>
      <c r="E1375">
        <v>0</v>
      </c>
      <c r="F1375">
        <v>0</v>
      </c>
      <c r="G1375">
        <v>0</v>
      </c>
      <c r="H1375">
        <v>0</v>
      </c>
      <c r="I1375">
        <v>0</v>
      </c>
      <c r="J1375">
        <v>0</v>
      </c>
      <c r="K1375">
        <v>0</v>
      </c>
      <c r="L1375">
        <v>0</v>
      </c>
      <c r="M1375">
        <v>0</v>
      </c>
      <c r="N1375">
        <v>0</v>
      </c>
      <c r="O1375">
        <v>0</v>
      </c>
      <c r="P1375">
        <v>0</v>
      </c>
      <c r="Q1375">
        <v>0</v>
      </c>
      <c r="R1375">
        <v>0</v>
      </c>
      <c r="S1375">
        <v>0</v>
      </c>
      <c r="T1375">
        <v>0</v>
      </c>
      <c r="U1375">
        <v>0</v>
      </c>
      <c r="V1375">
        <v>0</v>
      </c>
      <c r="W1375">
        <v>0</v>
      </c>
      <c r="X1375">
        <v>0</v>
      </c>
      <c r="Y1375">
        <v>1</v>
      </c>
      <c r="Z1375">
        <v>1</v>
      </c>
      <c r="AA1375">
        <v>0</v>
      </c>
    </row>
    <row r="1376" spans="1:27" x14ac:dyDescent="0.25">
      <c r="A1376" t="s">
        <v>62</v>
      </c>
      <c r="B1376" t="s">
        <v>22</v>
      </c>
      <c r="C1376" t="s">
        <v>82</v>
      </c>
      <c r="D1376">
        <v>7</v>
      </c>
      <c r="E1376">
        <v>0</v>
      </c>
      <c r="F1376">
        <v>0</v>
      </c>
      <c r="G1376">
        <v>0</v>
      </c>
      <c r="H1376">
        <v>0</v>
      </c>
      <c r="I1376">
        <v>0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0</v>
      </c>
      <c r="P1376">
        <v>0</v>
      </c>
      <c r="Q1376">
        <v>0</v>
      </c>
      <c r="R1376">
        <v>0</v>
      </c>
      <c r="S1376">
        <v>0</v>
      </c>
      <c r="T1376">
        <v>0</v>
      </c>
      <c r="U1376">
        <v>0</v>
      </c>
      <c r="V1376">
        <v>0</v>
      </c>
      <c r="W1376">
        <v>0</v>
      </c>
      <c r="X1376">
        <v>0</v>
      </c>
      <c r="Y1376">
        <v>1</v>
      </c>
      <c r="Z1376">
        <v>1</v>
      </c>
      <c r="AA1376">
        <v>0</v>
      </c>
    </row>
    <row r="1377" spans="1:27" x14ac:dyDescent="0.25">
      <c r="A1377" t="s">
        <v>62</v>
      </c>
      <c r="B1377" t="s">
        <v>22</v>
      </c>
      <c r="C1377" t="s">
        <v>82</v>
      </c>
      <c r="D1377">
        <v>8</v>
      </c>
      <c r="E1377">
        <v>0</v>
      </c>
      <c r="F1377">
        <v>0</v>
      </c>
      <c r="G1377">
        <v>0</v>
      </c>
      <c r="H1377">
        <v>0</v>
      </c>
      <c r="I1377">
        <v>0</v>
      </c>
      <c r="J1377">
        <v>0</v>
      </c>
      <c r="K1377">
        <v>0</v>
      </c>
      <c r="L1377">
        <v>0</v>
      </c>
      <c r="M1377">
        <v>0</v>
      </c>
      <c r="N1377">
        <v>0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0</v>
      </c>
      <c r="X1377">
        <v>0</v>
      </c>
      <c r="Y1377">
        <v>1</v>
      </c>
      <c r="Z1377">
        <v>1</v>
      </c>
      <c r="AA1377">
        <v>0</v>
      </c>
    </row>
    <row r="1378" spans="1:27" x14ac:dyDescent="0.25">
      <c r="A1378" t="s">
        <v>62</v>
      </c>
      <c r="B1378" t="s">
        <v>22</v>
      </c>
      <c r="C1378" t="s">
        <v>82</v>
      </c>
      <c r="D1378">
        <v>9</v>
      </c>
      <c r="E1378">
        <v>0</v>
      </c>
      <c r="F1378">
        <v>0</v>
      </c>
      <c r="G1378">
        <v>0</v>
      </c>
      <c r="H1378">
        <v>0</v>
      </c>
      <c r="I1378">
        <v>0</v>
      </c>
      <c r="J1378">
        <v>0</v>
      </c>
      <c r="K1378">
        <v>0</v>
      </c>
      <c r="L1378">
        <v>0</v>
      </c>
      <c r="M1378">
        <v>0</v>
      </c>
      <c r="N1378">
        <v>0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0</v>
      </c>
      <c r="W1378">
        <v>0</v>
      </c>
      <c r="X1378">
        <v>0</v>
      </c>
      <c r="Y1378">
        <v>1</v>
      </c>
      <c r="Z1378">
        <v>1</v>
      </c>
      <c r="AA1378">
        <v>0</v>
      </c>
    </row>
    <row r="1379" spans="1:27" x14ac:dyDescent="0.25">
      <c r="A1379" t="s">
        <v>62</v>
      </c>
      <c r="B1379" t="s">
        <v>22</v>
      </c>
      <c r="C1379" t="s">
        <v>82</v>
      </c>
      <c r="D1379">
        <v>10</v>
      </c>
      <c r="E1379">
        <v>0</v>
      </c>
      <c r="F1379">
        <v>0</v>
      </c>
      <c r="G1379">
        <v>0</v>
      </c>
      <c r="H1379">
        <v>0</v>
      </c>
      <c r="I1379">
        <v>0</v>
      </c>
      <c r="J1379">
        <v>0</v>
      </c>
      <c r="K1379">
        <v>0</v>
      </c>
      <c r="L1379">
        <v>0</v>
      </c>
      <c r="M1379">
        <v>0</v>
      </c>
      <c r="N1379">
        <v>0</v>
      </c>
      <c r="O1379">
        <v>0</v>
      </c>
      <c r="P1379">
        <v>0</v>
      </c>
      <c r="Q1379">
        <v>0</v>
      </c>
      <c r="R1379">
        <v>0</v>
      </c>
      <c r="S1379">
        <v>0</v>
      </c>
      <c r="T1379">
        <v>0</v>
      </c>
      <c r="U1379">
        <v>0</v>
      </c>
      <c r="V1379">
        <v>0</v>
      </c>
      <c r="W1379">
        <v>0</v>
      </c>
      <c r="X1379">
        <v>0</v>
      </c>
      <c r="Y1379">
        <v>1</v>
      </c>
      <c r="Z1379">
        <v>1</v>
      </c>
      <c r="AA1379">
        <v>0</v>
      </c>
    </row>
    <row r="1380" spans="1:27" x14ac:dyDescent="0.25">
      <c r="A1380" t="s">
        <v>62</v>
      </c>
      <c r="B1380" t="s">
        <v>22</v>
      </c>
      <c r="C1380" t="s">
        <v>82</v>
      </c>
      <c r="D1380">
        <v>11</v>
      </c>
      <c r="E1380">
        <v>0</v>
      </c>
      <c r="F1380">
        <v>0</v>
      </c>
      <c r="G1380">
        <v>0</v>
      </c>
      <c r="H1380">
        <v>0</v>
      </c>
      <c r="I1380">
        <v>0</v>
      </c>
      <c r="J1380">
        <v>0</v>
      </c>
      <c r="K1380">
        <v>0</v>
      </c>
      <c r="L1380">
        <v>0</v>
      </c>
      <c r="M1380">
        <v>0</v>
      </c>
      <c r="N1380">
        <v>0</v>
      </c>
      <c r="O1380">
        <v>0</v>
      </c>
      <c r="P1380">
        <v>0</v>
      </c>
      <c r="Q1380">
        <v>0</v>
      </c>
      <c r="R1380">
        <v>0</v>
      </c>
      <c r="S1380">
        <v>0</v>
      </c>
      <c r="T1380">
        <v>0</v>
      </c>
      <c r="U1380">
        <v>0</v>
      </c>
      <c r="V1380">
        <v>0</v>
      </c>
      <c r="W1380">
        <v>0</v>
      </c>
      <c r="X1380">
        <v>0</v>
      </c>
      <c r="Y1380">
        <v>1</v>
      </c>
      <c r="Z1380">
        <v>1</v>
      </c>
      <c r="AA1380">
        <v>0</v>
      </c>
    </row>
    <row r="1381" spans="1:27" x14ac:dyDescent="0.25">
      <c r="A1381" t="s">
        <v>62</v>
      </c>
      <c r="B1381" t="s">
        <v>22</v>
      </c>
      <c r="C1381" t="s">
        <v>82</v>
      </c>
      <c r="D1381">
        <v>12</v>
      </c>
      <c r="E1381">
        <v>0</v>
      </c>
      <c r="F1381">
        <v>0</v>
      </c>
      <c r="G1381">
        <v>0</v>
      </c>
      <c r="H1381">
        <v>0</v>
      </c>
      <c r="I1381">
        <v>0</v>
      </c>
      <c r="J1381">
        <v>0</v>
      </c>
      <c r="K1381">
        <v>0</v>
      </c>
      <c r="L1381">
        <v>0</v>
      </c>
      <c r="M1381">
        <v>0</v>
      </c>
      <c r="N1381">
        <v>0</v>
      </c>
      <c r="O1381">
        <v>0</v>
      </c>
      <c r="P1381">
        <v>0</v>
      </c>
      <c r="Q1381">
        <v>0</v>
      </c>
      <c r="R1381">
        <v>0</v>
      </c>
      <c r="S1381">
        <v>0</v>
      </c>
      <c r="T1381">
        <v>0</v>
      </c>
      <c r="U1381">
        <v>0</v>
      </c>
      <c r="V1381">
        <v>0</v>
      </c>
      <c r="W1381">
        <v>0</v>
      </c>
      <c r="X1381">
        <v>0</v>
      </c>
      <c r="Y1381">
        <v>1</v>
      </c>
      <c r="Z1381">
        <v>1</v>
      </c>
      <c r="AA1381">
        <v>0</v>
      </c>
    </row>
    <row r="1382" spans="1:27" x14ac:dyDescent="0.25">
      <c r="A1382" t="s">
        <v>62</v>
      </c>
      <c r="B1382" t="s">
        <v>22</v>
      </c>
      <c r="C1382" t="s">
        <v>82</v>
      </c>
      <c r="D1382">
        <v>13</v>
      </c>
      <c r="E1382">
        <v>0</v>
      </c>
      <c r="F1382">
        <v>0</v>
      </c>
      <c r="G1382">
        <v>0</v>
      </c>
      <c r="H1382">
        <v>0</v>
      </c>
      <c r="I1382">
        <v>0</v>
      </c>
      <c r="J1382">
        <v>0</v>
      </c>
      <c r="K1382">
        <v>0</v>
      </c>
      <c r="L1382">
        <v>0</v>
      </c>
      <c r="M1382">
        <v>0</v>
      </c>
      <c r="N1382">
        <v>0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0</v>
      </c>
      <c r="X1382">
        <v>0</v>
      </c>
      <c r="Y1382">
        <v>1</v>
      </c>
      <c r="Z1382">
        <v>1</v>
      </c>
      <c r="AA1382">
        <v>0</v>
      </c>
    </row>
    <row r="1383" spans="1:27" x14ac:dyDescent="0.25">
      <c r="A1383" t="s">
        <v>62</v>
      </c>
      <c r="B1383" t="s">
        <v>22</v>
      </c>
      <c r="C1383" t="s">
        <v>82</v>
      </c>
      <c r="D1383">
        <v>14</v>
      </c>
      <c r="E1383">
        <v>0</v>
      </c>
      <c r="F1383">
        <v>0</v>
      </c>
      <c r="G1383">
        <v>0</v>
      </c>
      <c r="H1383">
        <v>0</v>
      </c>
      <c r="I1383">
        <v>0</v>
      </c>
      <c r="J1383">
        <v>0</v>
      </c>
      <c r="K1383">
        <v>0</v>
      </c>
      <c r="L1383">
        <v>0</v>
      </c>
      <c r="M1383">
        <v>0</v>
      </c>
      <c r="N1383">
        <v>0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0</v>
      </c>
      <c r="Y1383">
        <v>1</v>
      </c>
      <c r="Z1383">
        <v>1</v>
      </c>
      <c r="AA1383">
        <v>0</v>
      </c>
    </row>
    <row r="1384" spans="1:27" x14ac:dyDescent="0.25">
      <c r="A1384" t="s">
        <v>62</v>
      </c>
      <c r="B1384" t="s">
        <v>22</v>
      </c>
      <c r="C1384" t="s">
        <v>82</v>
      </c>
      <c r="D1384">
        <v>15</v>
      </c>
      <c r="E1384">
        <v>0</v>
      </c>
      <c r="F1384">
        <v>0</v>
      </c>
      <c r="G1384">
        <v>0</v>
      </c>
      <c r="H1384">
        <v>0</v>
      </c>
      <c r="I1384">
        <v>0</v>
      </c>
      <c r="J1384">
        <v>0</v>
      </c>
      <c r="K1384">
        <v>0</v>
      </c>
      <c r="L1384">
        <v>0</v>
      </c>
      <c r="M1384">
        <v>0</v>
      </c>
      <c r="N1384">
        <v>0</v>
      </c>
      <c r="O1384">
        <v>0</v>
      </c>
      <c r="P1384">
        <v>0</v>
      </c>
      <c r="Q1384">
        <v>0</v>
      </c>
      <c r="R1384">
        <v>0</v>
      </c>
      <c r="S1384">
        <v>0</v>
      </c>
      <c r="T1384">
        <v>0</v>
      </c>
      <c r="U1384">
        <v>0</v>
      </c>
      <c r="V1384">
        <v>0</v>
      </c>
      <c r="W1384">
        <v>0</v>
      </c>
      <c r="X1384">
        <v>0</v>
      </c>
      <c r="Y1384">
        <v>1</v>
      </c>
      <c r="Z1384">
        <v>1</v>
      </c>
      <c r="AA1384">
        <v>0</v>
      </c>
    </row>
    <row r="1385" spans="1:27" x14ac:dyDescent="0.25">
      <c r="A1385" t="s">
        <v>62</v>
      </c>
      <c r="B1385" t="s">
        <v>22</v>
      </c>
      <c r="C1385" t="s">
        <v>82</v>
      </c>
      <c r="D1385">
        <v>16</v>
      </c>
      <c r="E1385">
        <v>0</v>
      </c>
      <c r="F1385">
        <v>0</v>
      </c>
      <c r="G1385">
        <v>0</v>
      </c>
      <c r="H1385">
        <v>0</v>
      </c>
      <c r="I1385">
        <v>0</v>
      </c>
      <c r="J1385">
        <v>0</v>
      </c>
      <c r="K1385">
        <v>0</v>
      </c>
      <c r="L1385">
        <v>0</v>
      </c>
      <c r="M1385">
        <v>0</v>
      </c>
      <c r="N1385">
        <v>0</v>
      </c>
      <c r="O1385">
        <v>0</v>
      </c>
      <c r="P1385">
        <v>0</v>
      </c>
      <c r="Q1385">
        <v>0</v>
      </c>
      <c r="R1385">
        <v>0</v>
      </c>
      <c r="S1385">
        <v>0</v>
      </c>
      <c r="T1385">
        <v>0</v>
      </c>
      <c r="U1385">
        <v>0</v>
      </c>
      <c r="V1385">
        <v>0</v>
      </c>
      <c r="W1385">
        <v>0</v>
      </c>
      <c r="X1385">
        <v>0</v>
      </c>
      <c r="Y1385">
        <v>1</v>
      </c>
      <c r="Z1385">
        <v>1</v>
      </c>
      <c r="AA1385">
        <v>0</v>
      </c>
    </row>
    <row r="1386" spans="1:27" x14ac:dyDescent="0.25">
      <c r="A1386" t="s">
        <v>62</v>
      </c>
      <c r="B1386" t="s">
        <v>22</v>
      </c>
      <c r="C1386" t="s">
        <v>82</v>
      </c>
      <c r="D1386">
        <v>17</v>
      </c>
      <c r="E1386">
        <v>0</v>
      </c>
      <c r="F1386">
        <v>0</v>
      </c>
      <c r="G1386">
        <v>0</v>
      </c>
      <c r="H1386">
        <v>0</v>
      </c>
      <c r="I1386">
        <v>0</v>
      </c>
      <c r="J1386">
        <v>0</v>
      </c>
      <c r="K1386">
        <v>0</v>
      </c>
      <c r="L1386">
        <v>0</v>
      </c>
      <c r="M1386">
        <v>0</v>
      </c>
      <c r="N1386">
        <v>0</v>
      </c>
      <c r="O1386">
        <v>0</v>
      </c>
      <c r="P1386">
        <v>0</v>
      </c>
      <c r="Q1386">
        <v>0</v>
      </c>
      <c r="R1386">
        <v>0</v>
      </c>
      <c r="S1386">
        <v>0</v>
      </c>
      <c r="T1386">
        <v>0</v>
      </c>
      <c r="U1386">
        <v>0</v>
      </c>
      <c r="V1386">
        <v>0</v>
      </c>
      <c r="W1386">
        <v>0</v>
      </c>
      <c r="X1386">
        <v>0</v>
      </c>
      <c r="Y1386">
        <v>1</v>
      </c>
      <c r="Z1386">
        <v>1</v>
      </c>
      <c r="AA1386">
        <v>0</v>
      </c>
    </row>
    <row r="1387" spans="1:27" x14ac:dyDescent="0.25">
      <c r="A1387" t="s">
        <v>62</v>
      </c>
      <c r="B1387" t="s">
        <v>22</v>
      </c>
      <c r="C1387" t="s">
        <v>82</v>
      </c>
      <c r="D1387">
        <v>18</v>
      </c>
      <c r="E1387">
        <v>0</v>
      </c>
      <c r="F1387">
        <v>0</v>
      </c>
      <c r="G1387">
        <v>0</v>
      </c>
      <c r="H1387">
        <v>0</v>
      </c>
      <c r="I1387">
        <v>0</v>
      </c>
      <c r="J1387">
        <v>0</v>
      </c>
      <c r="K1387">
        <v>0</v>
      </c>
      <c r="L1387">
        <v>0</v>
      </c>
      <c r="M1387">
        <v>0</v>
      </c>
      <c r="N1387">
        <v>0</v>
      </c>
      <c r="O1387">
        <v>0</v>
      </c>
      <c r="P1387">
        <v>0</v>
      </c>
      <c r="Q1387">
        <v>0</v>
      </c>
      <c r="R1387">
        <v>0</v>
      </c>
      <c r="S1387">
        <v>0</v>
      </c>
      <c r="T1387">
        <v>0</v>
      </c>
      <c r="U1387">
        <v>0</v>
      </c>
      <c r="V1387">
        <v>0</v>
      </c>
      <c r="W1387">
        <v>0</v>
      </c>
      <c r="X1387">
        <v>0</v>
      </c>
      <c r="Y1387">
        <v>1</v>
      </c>
      <c r="Z1387">
        <v>1</v>
      </c>
      <c r="AA1387">
        <v>0</v>
      </c>
    </row>
    <row r="1388" spans="1:27" x14ac:dyDescent="0.25">
      <c r="A1388" t="s">
        <v>62</v>
      </c>
      <c r="B1388" t="s">
        <v>22</v>
      </c>
      <c r="C1388" t="s">
        <v>82</v>
      </c>
      <c r="D1388">
        <v>19</v>
      </c>
      <c r="E1388">
        <v>0</v>
      </c>
      <c r="F1388">
        <v>0</v>
      </c>
      <c r="G1388">
        <v>0</v>
      </c>
      <c r="H1388">
        <v>0</v>
      </c>
      <c r="I1388">
        <v>0</v>
      </c>
      <c r="J1388">
        <v>0</v>
      </c>
      <c r="K1388">
        <v>0</v>
      </c>
      <c r="L1388">
        <v>0</v>
      </c>
      <c r="M1388">
        <v>0</v>
      </c>
      <c r="N1388">
        <v>0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1</v>
      </c>
      <c r="Z1388">
        <v>1</v>
      </c>
      <c r="AA1388">
        <v>0</v>
      </c>
    </row>
    <row r="1389" spans="1:27" x14ac:dyDescent="0.25">
      <c r="A1389" t="s">
        <v>62</v>
      </c>
      <c r="B1389" t="s">
        <v>22</v>
      </c>
      <c r="C1389" t="s">
        <v>82</v>
      </c>
      <c r="D1389">
        <v>20</v>
      </c>
      <c r="E1389">
        <v>0</v>
      </c>
      <c r="F1389">
        <v>0</v>
      </c>
      <c r="G1389">
        <v>0</v>
      </c>
      <c r="H1389">
        <v>0</v>
      </c>
      <c r="I1389">
        <v>0</v>
      </c>
      <c r="J1389">
        <v>0</v>
      </c>
      <c r="K1389">
        <v>0</v>
      </c>
      <c r="L1389">
        <v>0</v>
      </c>
      <c r="M1389">
        <v>0</v>
      </c>
      <c r="N1389">
        <v>0</v>
      </c>
      <c r="O1389">
        <v>0</v>
      </c>
      <c r="P1389">
        <v>0</v>
      </c>
      <c r="Q1389">
        <v>0</v>
      </c>
      <c r="R1389">
        <v>0</v>
      </c>
      <c r="S1389">
        <v>0</v>
      </c>
      <c r="T1389">
        <v>0</v>
      </c>
      <c r="U1389">
        <v>0</v>
      </c>
      <c r="V1389">
        <v>0</v>
      </c>
      <c r="W1389">
        <v>0</v>
      </c>
      <c r="X1389">
        <v>0</v>
      </c>
      <c r="Y1389">
        <v>1</v>
      </c>
      <c r="Z1389">
        <v>1</v>
      </c>
      <c r="AA1389">
        <v>0</v>
      </c>
    </row>
    <row r="1390" spans="1:27" x14ac:dyDescent="0.25">
      <c r="A1390" t="s">
        <v>62</v>
      </c>
      <c r="B1390" t="s">
        <v>22</v>
      </c>
      <c r="C1390" t="s">
        <v>82</v>
      </c>
      <c r="D1390">
        <v>21</v>
      </c>
      <c r="E1390">
        <v>0</v>
      </c>
      <c r="F1390">
        <v>0</v>
      </c>
      <c r="G1390">
        <v>0</v>
      </c>
      <c r="H1390">
        <v>0</v>
      </c>
      <c r="I1390">
        <v>0</v>
      </c>
      <c r="J1390">
        <v>0</v>
      </c>
      <c r="K1390">
        <v>0</v>
      </c>
      <c r="L1390">
        <v>0</v>
      </c>
      <c r="M1390">
        <v>0</v>
      </c>
      <c r="N1390">
        <v>0</v>
      </c>
      <c r="O1390">
        <v>0</v>
      </c>
      <c r="P1390">
        <v>0</v>
      </c>
      <c r="Q1390">
        <v>0</v>
      </c>
      <c r="R1390">
        <v>0</v>
      </c>
      <c r="S1390">
        <v>0</v>
      </c>
      <c r="T1390">
        <v>0</v>
      </c>
      <c r="U1390">
        <v>0</v>
      </c>
      <c r="V1390">
        <v>0</v>
      </c>
      <c r="W1390">
        <v>0</v>
      </c>
      <c r="X1390">
        <v>0</v>
      </c>
      <c r="Y1390">
        <v>1</v>
      </c>
      <c r="Z1390">
        <v>1</v>
      </c>
      <c r="AA1390">
        <v>0</v>
      </c>
    </row>
    <row r="1391" spans="1:27" x14ac:dyDescent="0.25">
      <c r="A1391" t="s">
        <v>62</v>
      </c>
      <c r="B1391" t="s">
        <v>22</v>
      </c>
      <c r="C1391" t="s">
        <v>82</v>
      </c>
      <c r="D1391">
        <v>22</v>
      </c>
      <c r="E1391">
        <v>0</v>
      </c>
      <c r="F1391">
        <v>0</v>
      </c>
      <c r="G1391">
        <v>0</v>
      </c>
      <c r="H1391">
        <v>0</v>
      </c>
      <c r="I1391">
        <v>0</v>
      </c>
      <c r="J1391">
        <v>0</v>
      </c>
      <c r="K1391">
        <v>0</v>
      </c>
      <c r="L1391">
        <v>0</v>
      </c>
      <c r="M1391">
        <v>0</v>
      </c>
      <c r="N1391">
        <v>0</v>
      </c>
      <c r="O1391">
        <v>0</v>
      </c>
      <c r="P1391">
        <v>0</v>
      </c>
      <c r="Q1391">
        <v>0</v>
      </c>
      <c r="R1391">
        <v>0</v>
      </c>
      <c r="S1391">
        <v>0</v>
      </c>
      <c r="T1391">
        <v>0</v>
      </c>
      <c r="U1391">
        <v>0</v>
      </c>
      <c r="V1391">
        <v>0</v>
      </c>
      <c r="W1391">
        <v>0</v>
      </c>
      <c r="X1391">
        <v>0</v>
      </c>
      <c r="Y1391">
        <v>1</v>
      </c>
      <c r="Z1391">
        <v>1</v>
      </c>
      <c r="AA1391">
        <v>0</v>
      </c>
    </row>
    <row r="1392" spans="1:27" x14ac:dyDescent="0.25">
      <c r="A1392" t="s">
        <v>62</v>
      </c>
      <c r="B1392" t="s">
        <v>22</v>
      </c>
      <c r="C1392" t="s">
        <v>82</v>
      </c>
      <c r="D1392">
        <v>23</v>
      </c>
      <c r="E1392">
        <v>0</v>
      </c>
      <c r="F1392">
        <v>0</v>
      </c>
      <c r="G1392">
        <v>0</v>
      </c>
      <c r="H1392">
        <v>0</v>
      </c>
      <c r="I1392">
        <v>0</v>
      </c>
      <c r="J1392">
        <v>0</v>
      </c>
      <c r="K1392">
        <v>0</v>
      </c>
      <c r="L1392">
        <v>0</v>
      </c>
      <c r="M1392">
        <v>0</v>
      </c>
      <c r="N1392">
        <v>0</v>
      </c>
      <c r="O1392">
        <v>0</v>
      </c>
      <c r="P1392">
        <v>0</v>
      </c>
      <c r="Q1392">
        <v>0</v>
      </c>
      <c r="R1392">
        <v>0</v>
      </c>
      <c r="S1392">
        <v>0</v>
      </c>
      <c r="T1392">
        <v>0</v>
      </c>
      <c r="U1392">
        <v>0</v>
      </c>
      <c r="V1392">
        <v>0</v>
      </c>
      <c r="W1392">
        <v>0</v>
      </c>
      <c r="X1392">
        <v>0</v>
      </c>
      <c r="Y1392">
        <v>1</v>
      </c>
      <c r="Z1392">
        <v>1</v>
      </c>
      <c r="AA1392">
        <v>0</v>
      </c>
    </row>
    <row r="1393" spans="1:27" x14ac:dyDescent="0.25">
      <c r="A1393" t="s">
        <v>62</v>
      </c>
      <c r="B1393" t="s">
        <v>22</v>
      </c>
      <c r="C1393" t="s">
        <v>82</v>
      </c>
      <c r="D1393">
        <v>24</v>
      </c>
      <c r="E1393">
        <v>0</v>
      </c>
      <c r="F1393">
        <v>0</v>
      </c>
      <c r="G1393">
        <v>0</v>
      </c>
      <c r="H1393">
        <v>0</v>
      </c>
      <c r="I1393">
        <v>0</v>
      </c>
      <c r="J1393">
        <v>0</v>
      </c>
      <c r="K1393">
        <v>0</v>
      </c>
      <c r="L1393">
        <v>0</v>
      </c>
      <c r="M1393">
        <v>0</v>
      </c>
      <c r="N1393">
        <v>0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0</v>
      </c>
      <c r="W1393">
        <v>0</v>
      </c>
      <c r="X1393">
        <v>0</v>
      </c>
      <c r="Y1393">
        <v>1</v>
      </c>
      <c r="Z1393">
        <v>1</v>
      </c>
      <c r="AA1393">
        <v>0</v>
      </c>
    </row>
    <row r="1394" spans="1:27" x14ac:dyDescent="0.25">
      <c r="A1394" t="s">
        <v>62</v>
      </c>
      <c r="B1394" t="s">
        <v>22</v>
      </c>
      <c r="C1394" t="s">
        <v>83</v>
      </c>
      <c r="D1394">
        <v>1</v>
      </c>
      <c r="E1394">
        <v>0</v>
      </c>
      <c r="F1394">
        <v>0</v>
      </c>
      <c r="G1394">
        <v>0</v>
      </c>
      <c r="H1394">
        <v>0</v>
      </c>
      <c r="I1394">
        <v>0</v>
      </c>
      <c r="J1394">
        <v>0</v>
      </c>
      <c r="K1394">
        <v>0</v>
      </c>
      <c r="L1394">
        <v>0</v>
      </c>
      <c r="M1394">
        <v>0</v>
      </c>
      <c r="N1394">
        <v>0</v>
      </c>
      <c r="O1394">
        <v>0</v>
      </c>
      <c r="P1394">
        <v>0</v>
      </c>
      <c r="Q1394">
        <v>0</v>
      </c>
      <c r="R1394">
        <v>0</v>
      </c>
      <c r="S1394">
        <v>0</v>
      </c>
      <c r="T1394">
        <v>0</v>
      </c>
      <c r="U1394">
        <v>0</v>
      </c>
      <c r="V1394">
        <v>0</v>
      </c>
      <c r="W1394">
        <v>0</v>
      </c>
      <c r="X1394">
        <v>0</v>
      </c>
      <c r="Y1394">
        <v>1</v>
      </c>
      <c r="Z1394">
        <v>1</v>
      </c>
      <c r="AA1394">
        <v>0</v>
      </c>
    </row>
    <row r="1395" spans="1:27" x14ac:dyDescent="0.25">
      <c r="A1395" t="s">
        <v>62</v>
      </c>
      <c r="B1395" t="s">
        <v>22</v>
      </c>
      <c r="C1395" t="s">
        <v>83</v>
      </c>
      <c r="D1395">
        <v>2</v>
      </c>
      <c r="E1395">
        <v>0</v>
      </c>
      <c r="F1395">
        <v>0</v>
      </c>
      <c r="G1395">
        <v>0</v>
      </c>
      <c r="H1395">
        <v>0</v>
      </c>
      <c r="I1395">
        <v>0</v>
      </c>
      <c r="J1395">
        <v>0</v>
      </c>
      <c r="K1395">
        <v>0</v>
      </c>
      <c r="L1395">
        <v>0</v>
      </c>
      <c r="M1395">
        <v>0</v>
      </c>
      <c r="N1395">
        <v>0</v>
      </c>
      <c r="O1395">
        <v>0</v>
      </c>
      <c r="P1395">
        <v>0</v>
      </c>
      <c r="Q1395">
        <v>0</v>
      </c>
      <c r="R1395">
        <v>0</v>
      </c>
      <c r="S1395">
        <v>0</v>
      </c>
      <c r="T1395">
        <v>0</v>
      </c>
      <c r="U1395">
        <v>0</v>
      </c>
      <c r="V1395">
        <v>0</v>
      </c>
      <c r="W1395">
        <v>0</v>
      </c>
      <c r="X1395">
        <v>0</v>
      </c>
      <c r="Y1395">
        <v>1</v>
      </c>
      <c r="Z1395">
        <v>1</v>
      </c>
      <c r="AA1395">
        <v>0</v>
      </c>
    </row>
    <row r="1396" spans="1:27" x14ac:dyDescent="0.25">
      <c r="A1396" t="s">
        <v>62</v>
      </c>
      <c r="B1396" t="s">
        <v>22</v>
      </c>
      <c r="C1396" t="s">
        <v>83</v>
      </c>
      <c r="D1396">
        <v>3</v>
      </c>
      <c r="E1396">
        <v>0</v>
      </c>
      <c r="F1396">
        <v>0</v>
      </c>
      <c r="G1396">
        <v>0</v>
      </c>
      <c r="H1396">
        <v>0</v>
      </c>
      <c r="I1396">
        <v>0</v>
      </c>
      <c r="J1396">
        <v>0</v>
      </c>
      <c r="K1396">
        <v>0</v>
      </c>
      <c r="L1396">
        <v>0</v>
      </c>
      <c r="M1396">
        <v>0</v>
      </c>
      <c r="N1396">
        <v>0</v>
      </c>
      <c r="O1396">
        <v>0</v>
      </c>
      <c r="P1396">
        <v>0</v>
      </c>
      <c r="Q1396">
        <v>0</v>
      </c>
      <c r="R1396">
        <v>0</v>
      </c>
      <c r="S1396">
        <v>0</v>
      </c>
      <c r="T1396">
        <v>0</v>
      </c>
      <c r="U1396">
        <v>0</v>
      </c>
      <c r="V1396">
        <v>0</v>
      </c>
      <c r="W1396">
        <v>0</v>
      </c>
      <c r="X1396">
        <v>0</v>
      </c>
      <c r="Y1396">
        <v>1</v>
      </c>
      <c r="Z1396">
        <v>1</v>
      </c>
      <c r="AA1396">
        <v>0</v>
      </c>
    </row>
    <row r="1397" spans="1:27" x14ac:dyDescent="0.25">
      <c r="A1397" t="s">
        <v>62</v>
      </c>
      <c r="B1397" t="s">
        <v>22</v>
      </c>
      <c r="C1397" t="s">
        <v>83</v>
      </c>
      <c r="D1397">
        <v>4</v>
      </c>
      <c r="E1397">
        <v>0</v>
      </c>
      <c r="F1397">
        <v>0</v>
      </c>
      <c r="G1397">
        <v>0</v>
      </c>
      <c r="H1397">
        <v>0</v>
      </c>
      <c r="I1397">
        <v>0</v>
      </c>
      <c r="J1397">
        <v>0</v>
      </c>
      <c r="K1397">
        <v>0</v>
      </c>
      <c r="L1397">
        <v>0</v>
      </c>
      <c r="M1397">
        <v>0</v>
      </c>
      <c r="N1397">
        <v>0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1</v>
      </c>
      <c r="Z1397">
        <v>1</v>
      </c>
      <c r="AA1397">
        <v>0</v>
      </c>
    </row>
    <row r="1398" spans="1:27" x14ac:dyDescent="0.25">
      <c r="A1398" t="s">
        <v>62</v>
      </c>
      <c r="B1398" t="s">
        <v>22</v>
      </c>
      <c r="C1398" t="s">
        <v>83</v>
      </c>
      <c r="D1398">
        <v>5</v>
      </c>
      <c r="E1398">
        <v>0</v>
      </c>
      <c r="F1398">
        <v>0</v>
      </c>
      <c r="G1398">
        <v>0</v>
      </c>
      <c r="H1398">
        <v>0</v>
      </c>
      <c r="I1398">
        <v>0</v>
      </c>
      <c r="J1398">
        <v>0</v>
      </c>
      <c r="K1398">
        <v>0</v>
      </c>
      <c r="L1398">
        <v>0</v>
      </c>
      <c r="M1398">
        <v>0</v>
      </c>
      <c r="N1398">
        <v>0</v>
      </c>
      <c r="O1398">
        <v>0</v>
      </c>
      <c r="P1398">
        <v>0</v>
      </c>
      <c r="Q1398">
        <v>0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0</v>
      </c>
      <c r="X1398">
        <v>0</v>
      </c>
      <c r="Y1398">
        <v>1</v>
      </c>
      <c r="Z1398">
        <v>1</v>
      </c>
      <c r="AA1398">
        <v>0</v>
      </c>
    </row>
    <row r="1399" spans="1:27" x14ac:dyDescent="0.25">
      <c r="A1399" t="s">
        <v>62</v>
      </c>
      <c r="B1399" t="s">
        <v>22</v>
      </c>
      <c r="C1399" t="s">
        <v>83</v>
      </c>
      <c r="D1399">
        <v>6</v>
      </c>
      <c r="E1399">
        <v>0</v>
      </c>
      <c r="F1399">
        <v>0</v>
      </c>
      <c r="G1399">
        <v>0</v>
      </c>
      <c r="H1399">
        <v>0</v>
      </c>
      <c r="I1399">
        <v>0</v>
      </c>
      <c r="J1399">
        <v>0</v>
      </c>
      <c r="K1399">
        <v>0</v>
      </c>
      <c r="L1399">
        <v>0</v>
      </c>
      <c r="M1399">
        <v>0</v>
      </c>
      <c r="N1399">
        <v>0</v>
      </c>
      <c r="O1399">
        <v>0</v>
      </c>
      <c r="P1399">
        <v>0</v>
      </c>
      <c r="Q1399">
        <v>0</v>
      </c>
      <c r="R1399">
        <v>0</v>
      </c>
      <c r="S1399">
        <v>0</v>
      </c>
      <c r="T1399">
        <v>0</v>
      </c>
      <c r="U1399">
        <v>0</v>
      </c>
      <c r="V1399">
        <v>0</v>
      </c>
      <c r="W1399">
        <v>0</v>
      </c>
      <c r="X1399">
        <v>0</v>
      </c>
      <c r="Y1399">
        <v>1</v>
      </c>
      <c r="Z1399">
        <v>1</v>
      </c>
      <c r="AA1399">
        <v>0</v>
      </c>
    </row>
    <row r="1400" spans="1:27" x14ac:dyDescent="0.25">
      <c r="A1400" t="s">
        <v>62</v>
      </c>
      <c r="B1400" t="s">
        <v>22</v>
      </c>
      <c r="C1400" t="s">
        <v>83</v>
      </c>
      <c r="D1400">
        <v>7</v>
      </c>
      <c r="E1400">
        <v>0</v>
      </c>
      <c r="F1400">
        <v>0</v>
      </c>
      <c r="G1400">
        <v>0</v>
      </c>
      <c r="H1400">
        <v>0</v>
      </c>
      <c r="I1400">
        <v>0</v>
      </c>
      <c r="J1400">
        <v>0</v>
      </c>
      <c r="K1400">
        <v>0</v>
      </c>
      <c r="L1400">
        <v>0</v>
      </c>
      <c r="M1400">
        <v>0</v>
      </c>
      <c r="N1400">
        <v>0</v>
      </c>
      <c r="O1400">
        <v>0</v>
      </c>
      <c r="P1400">
        <v>0</v>
      </c>
      <c r="Q1400">
        <v>0</v>
      </c>
      <c r="R1400">
        <v>0</v>
      </c>
      <c r="S1400">
        <v>0</v>
      </c>
      <c r="T1400">
        <v>0</v>
      </c>
      <c r="U1400">
        <v>0</v>
      </c>
      <c r="V1400">
        <v>0</v>
      </c>
      <c r="W1400">
        <v>0</v>
      </c>
      <c r="X1400">
        <v>0</v>
      </c>
      <c r="Y1400">
        <v>1</v>
      </c>
      <c r="Z1400">
        <v>1</v>
      </c>
      <c r="AA1400">
        <v>0</v>
      </c>
    </row>
    <row r="1401" spans="1:27" x14ac:dyDescent="0.25">
      <c r="A1401" t="s">
        <v>62</v>
      </c>
      <c r="B1401" t="s">
        <v>22</v>
      </c>
      <c r="C1401" t="s">
        <v>83</v>
      </c>
      <c r="D1401">
        <v>8</v>
      </c>
      <c r="E1401">
        <v>0</v>
      </c>
      <c r="F1401">
        <v>0</v>
      </c>
      <c r="G1401">
        <v>0</v>
      </c>
      <c r="H1401">
        <v>0</v>
      </c>
      <c r="I1401">
        <v>0</v>
      </c>
      <c r="J1401">
        <v>0</v>
      </c>
      <c r="K1401">
        <v>0</v>
      </c>
      <c r="L1401">
        <v>0</v>
      </c>
      <c r="M1401">
        <v>0</v>
      </c>
      <c r="N1401">
        <v>0</v>
      </c>
      <c r="O1401">
        <v>0</v>
      </c>
      <c r="P1401">
        <v>0</v>
      </c>
      <c r="Q1401">
        <v>0</v>
      </c>
      <c r="R1401">
        <v>0</v>
      </c>
      <c r="S1401">
        <v>0</v>
      </c>
      <c r="T1401">
        <v>0</v>
      </c>
      <c r="U1401">
        <v>0</v>
      </c>
      <c r="V1401">
        <v>0</v>
      </c>
      <c r="W1401">
        <v>0</v>
      </c>
      <c r="X1401">
        <v>0</v>
      </c>
      <c r="Y1401">
        <v>1</v>
      </c>
      <c r="Z1401">
        <v>1</v>
      </c>
      <c r="AA1401">
        <v>0</v>
      </c>
    </row>
    <row r="1402" spans="1:27" x14ac:dyDescent="0.25">
      <c r="A1402" t="s">
        <v>62</v>
      </c>
      <c r="B1402" t="s">
        <v>22</v>
      </c>
      <c r="C1402" t="s">
        <v>83</v>
      </c>
      <c r="D1402">
        <v>9</v>
      </c>
      <c r="E1402">
        <v>0</v>
      </c>
      <c r="F1402">
        <v>0</v>
      </c>
      <c r="G1402">
        <v>0</v>
      </c>
      <c r="H1402">
        <v>0</v>
      </c>
      <c r="I1402">
        <v>0</v>
      </c>
      <c r="J1402">
        <v>0</v>
      </c>
      <c r="K1402">
        <v>0</v>
      </c>
      <c r="L1402">
        <v>0</v>
      </c>
      <c r="M1402">
        <v>0</v>
      </c>
      <c r="N1402">
        <v>0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v>0</v>
      </c>
      <c r="W1402">
        <v>0</v>
      </c>
      <c r="X1402">
        <v>0</v>
      </c>
      <c r="Y1402">
        <v>1</v>
      </c>
      <c r="Z1402">
        <v>1</v>
      </c>
      <c r="AA1402">
        <v>0</v>
      </c>
    </row>
    <row r="1403" spans="1:27" x14ac:dyDescent="0.25">
      <c r="A1403" t="s">
        <v>62</v>
      </c>
      <c r="B1403" t="s">
        <v>22</v>
      </c>
      <c r="C1403" t="s">
        <v>83</v>
      </c>
      <c r="D1403">
        <v>10</v>
      </c>
      <c r="E1403">
        <v>0</v>
      </c>
      <c r="F1403">
        <v>0</v>
      </c>
      <c r="G1403">
        <v>0</v>
      </c>
      <c r="H1403">
        <v>0</v>
      </c>
      <c r="I1403">
        <v>0</v>
      </c>
      <c r="J1403">
        <v>0</v>
      </c>
      <c r="K1403">
        <v>0</v>
      </c>
      <c r="L1403">
        <v>0</v>
      </c>
      <c r="M1403">
        <v>0</v>
      </c>
      <c r="N1403">
        <v>0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0</v>
      </c>
      <c r="X1403">
        <v>0</v>
      </c>
      <c r="Y1403">
        <v>1</v>
      </c>
      <c r="Z1403">
        <v>1</v>
      </c>
      <c r="AA1403">
        <v>0</v>
      </c>
    </row>
    <row r="1404" spans="1:27" x14ac:dyDescent="0.25">
      <c r="A1404" t="s">
        <v>62</v>
      </c>
      <c r="B1404" t="s">
        <v>22</v>
      </c>
      <c r="C1404" t="s">
        <v>83</v>
      </c>
      <c r="D1404">
        <v>11</v>
      </c>
      <c r="E1404">
        <v>0</v>
      </c>
      <c r="F1404">
        <v>0</v>
      </c>
      <c r="G1404">
        <v>0</v>
      </c>
      <c r="H1404">
        <v>0</v>
      </c>
      <c r="I1404">
        <v>0</v>
      </c>
      <c r="J1404">
        <v>0</v>
      </c>
      <c r="K1404">
        <v>0</v>
      </c>
      <c r="L1404">
        <v>0</v>
      </c>
      <c r="M1404">
        <v>0</v>
      </c>
      <c r="N1404">
        <v>0</v>
      </c>
      <c r="O1404">
        <v>0</v>
      </c>
      <c r="P1404">
        <v>0</v>
      </c>
      <c r="Q1404">
        <v>0</v>
      </c>
      <c r="R1404">
        <v>0</v>
      </c>
      <c r="S1404">
        <v>0</v>
      </c>
      <c r="T1404">
        <v>0</v>
      </c>
      <c r="U1404">
        <v>0</v>
      </c>
      <c r="V1404">
        <v>0</v>
      </c>
      <c r="W1404">
        <v>0</v>
      </c>
      <c r="X1404">
        <v>0</v>
      </c>
      <c r="Y1404">
        <v>1</v>
      </c>
      <c r="Z1404">
        <v>1</v>
      </c>
      <c r="AA1404">
        <v>0</v>
      </c>
    </row>
    <row r="1405" spans="1:27" x14ac:dyDescent="0.25">
      <c r="A1405" t="s">
        <v>62</v>
      </c>
      <c r="B1405" t="s">
        <v>22</v>
      </c>
      <c r="C1405" t="s">
        <v>83</v>
      </c>
      <c r="D1405">
        <v>12</v>
      </c>
      <c r="E1405">
        <v>0</v>
      </c>
      <c r="F1405">
        <v>0</v>
      </c>
      <c r="G1405">
        <v>0</v>
      </c>
      <c r="H1405">
        <v>0</v>
      </c>
      <c r="I1405">
        <v>0</v>
      </c>
      <c r="J1405">
        <v>0</v>
      </c>
      <c r="K1405">
        <v>0</v>
      </c>
      <c r="L1405">
        <v>0</v>
      </c>
      <c r="M1405">
        <v>0</v>
      </c>
      <c r="N1405">
        <v>0</v>
      </c>
      <c r="O1405">
        <v>0</v>
      </c>
      <c r="P1405">
        <v>0</v>
      </c>
      <c r="Q1405">
        <v>0</v>
      </c>
      <c r="R1405">
        <v>0</v>
      </c>
      <c r="S1405">
        <v>0</v>
      </c>
      <c r="T1405">
        <v>0</v>
      </c>
      <c r="U1405">
        <v>0</v>
      </c>
      <c r="V1405">
        <v>0</v>
      </c>
      <c r="W1405">
        <v>0</v>
      </c>
      <c r="X1405">
        <v>0</v>
      </c>
      <c r="Y1405">
        <v>1</v>
      </c>
      <c r="Z1405">
        <v>1</v>
      </c>
      <c r="AA1405">
        <v>0</v>
      </c>
    </row>
    <row r="1406" spans="1:27" x14ac:dyDescent="0.25">
      <c r="A1406" t="s">
        <v>62</v>
      </c>
      <c r="B1406" t="s">
        <v>22</v>
      </c>
      <c r="C1406" t="s">
        <v>83</v>
      </c>
      <c r="D1406">
        <v>13</v>
      </c>
      <c r="E1406">
        <v>0</v>
      </c>
      <c r="F1406">
        <v>0</v>
      </c>
      <c r="G1406">
        <v>0</v>
      </c>
      <c r="H1406">
        <v>0</v>
      </c>
      <c r="I1406">
        <v>0</v>
      </c>
      <c r="J1406">
        <v>0</v>
      </c>
      <c r="K1406">
        <v>0</v>
      </c>
      <c r="L1406">
        <v>0</v>
      </c>
      <c r="M1406">
        <v>0</v>
      </c>
      <c r="N1406">
        <v>0</v>
      </c>
      <c r="O1406">
        <v>0</v>
      </c>
      <c r="P1406">
        <v>0</v>
      </c>
      <c r="Q1406">
        <v>0</v>
      </c>
      <c r="R1406">
        <v>0</v>
      </c>
      <c r="S1406">
        <v>0</v>
      </c>
      <c r="T1406">
        <v>0</v>
      </c>
      <c r="U1406">
        <v>0</v>
      </c>
      <c r="V1406">
        <v>0</v>
      </c>
      <c r="W1406">
        <v>0</v>
      </c>
      <c r="X1406">
        <v>0</v>
      </c>
      <c r="Y1406">
        <v>1</v>
      </c>
      <c r="Z1406">
        <v>1</v>
      </c>
      <c r="AA1406">
        <v>0</v>
      </c>
    </row>
    <row r="1407" spans="1:27" x14ac:dyDescent="0.25">
      <c r="A1407" t="s">
        <v>62</v>
      </c>
      <c r="B1407" t="s">
        <v>22</v>
      </c>
      <c r="C1407" t="s">
        <v>83</v>
      </c>
      <c r="D1407">
        <v>14</v>
      </c>
      <c r="E1407">
        <v>0</v>
      </c>
      <c r="F1407">
        <v>0</v>
      </c>
      <c r="G1407">
        <v>0</v>
      </c>
      <c r="H1407">
        <v>0</v>
      </c>
      <c r="I1407">
        <v>0</v>
      </c>
      <c r="J1407">
        <v>0</v>
      </c>
      <c r="K1407">
        <v>0</v>
      </c>
      <c r="L1407">
        <v>0</v>
      </c>
      <c r="M1407">
        <v>0</v>
      </c>
      <c r="N1407">
        <v>0</v>
      </c>
      <c r="O1407">
        <v>0</v>
      </c>
      <c r="P1407">
        <v>0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0</v>
      </c>
      <c r="X1407">
        <v>0</v>
      </c>
      <c r="Y1407">
        <v>1</v>
      </c>
      <c r="Z1407">
        <v>1</v>
      </c>
      <c r="AA1407">
        <v>0</v>
      </c>
    </row>
    <row r="1408" spans="1:27" x14ac:dyDescent="0.25">
      <c r="A1408" t="s">
        <v>62</v>
      </c>
      <c r="B1408" t="s">
        <v>22</v>
      </c>
      <c r="C1408" t="s">
        <v>83</v>
      </c>
      <c r="D1408">
        <v>15</v>
      </c>
      <c r="E1408">
        <v>0</v>
      </c>
      <c r="F1408">
        <v>0</v>
      </c>
      <c r="G1408">
        <v>0</v>
      </c>
      <c r="H1408">
        <v>0</v>
      </c>
      <c r="I1408">
        <v>0</v>
      </c>
      <c r="J1408">
        <v>0</v>
      </c>
      <c r="K1408">
        <v>0</v>
      </c>
      <c r="L1408">
        <v>0</v>
      </c>
      <c r="M1408">
        <v>0</v>
      </c>
      <c r="N1408">
        <v>0</v>
      </c>
      <c r="O1408">
        <v>0</v>
      </c>
      <c r="P1408">
        <v>0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0</v>
      </c>
      <c r="X1408">
        <v>0</v>
      </c>
      <c r="Y1408">
        <v>1</v>
      </c>
      <c r="Z1408">
        <v>1</v>
      </c>
      <c r="AA1408">
        <v>0</v>
      </c>
    </row>
    <row r="1409" spans="1:27" x14ac:dyDescent="0.25">
      <c r="A1409" t="s">
        <v>62</v>
      </c>
      <c r="B1409" t="s">
        <v>22</v>
      </c>
      <c r="C1409" t="s">
        <v>83</v>
      </c>
      <c r="D1409">
        <v>16</v>
      </c>
      <c r="E1409">
        <v>0</v>
      </c>
      <c r="F1409">
        <v>0</v>
      </c>
      <c r="G1409">
        <v>0</v>
      </c>
      <c r="H1409">
        <v>0</v>
      </c>
      <c r="I1409">
        <v>0</v>
      </c>
      <c r="J1409">
        <v>0</v>
      </c>
      <c r="K1409">
        <v>0</v>
      </c>
      <c r="L1409">
        <v>0</v>
      </c>
      <c r="M1409">
        <v>0</v>
      </c>
      <c r="N1409">
        <v>0</v>
      </c>
      <c r="O1409">
        <v>0</v>
      </c>
      <c r="P1409">
        <v>0</v>
      </c>
      <c r="Q1409">
        <v>0</v>
      </c>
      <c r="R1409">
        <v>0</v>
      </c>
      <c r="S1409">
        <v>0</v>
      </c>
      <c r="T1409">
        <v>0</v>
      </c>
      <c r="U1409">
        <v>0</v>
      </c>
      <c r="V1409">
        <v>0</v>
      </c>
      <c r="W1409">
        <v>0</v>
      </c>
      <c r="X1409">
        <v>0</v>
      </c>
      <c r="Y1409">
        <v>1</v>
      </c>
      <c r="Z1409">
        <v>1</v>
      </c>
      <c r="AA1409">
        <v>0</v>
      </c>
    </row>
    <row r="1410" spans="1:27" x14ac:dyDescent="0.25">
      <c r="A1410" t="s">
        <v>62</v>
      </c>
      <c r="B1410" t="s">
        <v>22</v>
      </c>
      <c r="C1410" t="s">
        <v>83</v>
      </c>
      <c r="D1410">
        <v>17</v>
      </c>
      <c r="E1410">
        <v>0</v>
      </c>
      <c r="F1410">
        <v>0</v>
      </c>
      <c r="G1410">
        <v>0</v>
      </c>
      <c r="H1410">
        <v>0</v>
      </c>
      <c r="I1410">
        <v>0</v>
      </c>
      <c r="J1410">
        <v>0</v>
      </c>
      <c r="K1410">
        <v>0</v>
      </c>
      <c r="L1410">
        <v>0</v>
      </c>
      <c r="M1410">
        <v>0</v>
      </c>
      <c r="N1410">
        <v>0</v>
      </c>
      <c r="O1410">
        <v>0</v>
      </c>
      <c r="P1410">
        <v>0</v>
      </c>
      <c r="Q1410">
        <v>0</v>
      </c>
      <c r="R1410">
        <v>0</v>
      </c>
      <c r="S1410">
        <v>0</v>
      </c>
      <c r="T1410">
        <v>0</v>
      </c>
      <c r="U1410">
        <v>0</v>
      </c>
      <c r="V1410">
        <v>0</v>
      </c>
      <c r="W1410">
        <v>0</v>
      </c>
      <c r="X1410">
        <v>0</v>
      </c>
      <c r="Y1410">
        <v>1</v>
      </c>
      <c r="Z1410">
        <v>1</v>
      </c>
      <c r="AA1410">
        <v>0</v>
      </c>
    </row>
    <row r="1411" spans="1:27" x14ac:dyDescent="0.25">
      <c r="A1411" t="s">
        <v>62</v>
      </c>
      <c r="B1411" t="s">
        <v>22</v>
      </c>
      <c r="C1411" t="s">
        <v>83</v>
      </c>
      <c r="D1411">
        <v>18</v>
      </c>
      <c r="E1411">
        <v>0</v>
      </c>
      <c r="F1411">
        <v>0</v>
      </c>
      <c r="G1411">
        <v>0</v>
      </c>
      <c r="H1411">
        <v>0</v>
      </c>
      <c r="I1411">
        <v>0</v>
      </c>
      <c r="J1411">
        <v>0</v>
      </c>
      <c r="K1411">
        <v>0</v>
      </c>
      <c r="L1411">
        <v>0</v>
      </c>
      <c r="M1411">
        <v>0</v>
      </c>
      <c r="N1411">
        <v>0</v>
      </c>
      <c r="O1411">
        <v>0</v>
      </c>
      <c r="P1411">
        <v>0</v>
      </c>
      <c r="Q1411">
        <v>0</v>
      </c>
      <c r="R1411">
        <v>0</v>
      </c>
      <c r="S1411">
        <v>0</v>
      </c>
      <c r="T1411">
        <v>0</v>
      </c>
      <c r="U1411">
        <v>0</v>
      </c>
      <c r="V1411">
        <v>0</v>
      </c>
      <c r="W1411">
        <v>0</v>
      </c>
      <c r="X1411">
        <v>0</v>
      </c>
      <c r="Y1411">
        <v>1</v>
      </c>
      <c r="Z1411">
        <v>1</v>
      </c>
      <c r="AA1411">
        <v>0</v>
      </c>
    </row>
    <row r="1412" spans="1:27" x14ac:dyDescent="0.25">
      <c r="A1412" t="s">
        <v>62</v>
      </c>
      <c r="B1412" t="s">
        <v>22</v>
      </c>
      <c r="C1412" t="s">
        <v>83</v>
      </c>
      <c r="D1412">
        <v>19</v>
      </c>
      <c r="E1412">
        <v>0</v>
      </c>
      <c r="F1412">
        <v>0</v>
      </c>
      <c r="G1412">
        <v>0</v>
      </c>
      <c r="H1412">
        <v>0</v>
      </c>
      <c r="I1412">
        <v>0</v>
      </c>
      <c r="J1412">
        <v>0</v>
      </c>
      <c r="K1412">
        <v>0</v>
      </c>
      <c r="L1412">
        <v>0</v>
      </c>
      <c r="M1412">
        <v>0</v>
      </c>
      <c r="N1412">
        <v>0</v>
      </c>
      <c r="O1412">
        <v>0</v>
      </c>
      <c r="P1412">
        <v>0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0</v>
      </c>
      <c r="X1412">
        <v>0</v>
      </c>
      <c r="Y1412">
        <v>1</v>
      </c>
      <c r="Z1412">
        <v>1</v>
      </c>
      <c r="AA1412">
        <v>0</v>
      </c>
    </row>
    <row r="1413" spans="1:27" x14ac:dyDescent="0.25">
      <c r="A1413" t="s">
        <v>62</v>
      </c>
      <c r="B1413" t="s">
        <v>22</v>
      </c>
      <c r="C1413" t="s">
        <v>83</v>
      </c>
      <c r="D1413">
        <v>20</v>
      </c>
      <c r="E1413">
        <v>0</v>
      </c>
      <c r="F1413">
        <v>0</v>
      </c>
      <c r="G1413">
        <v>0</v>
      </c>
      <c r="H1413">
        <v>0</v>
      </c>
      <c r="I1413">
        <v>0</v>
      </c>
      <c r="J1413">
        <v>0</v>
      </c>
      <c r="K1413">
        <v>0</v>
      </c>
      <c r="L1413">
        <v>0</v>
      </c>
      <c r="M1413">
        <v>0</v>
      </c>
      <c r="N1413">
        <v>0</v>
      </c>
      <c r="O1413">
        <v>0</v>
      </c>
      <c r="P1413">
        <v>0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0</v>
      </c>
      <c r="X1413">
        <v>0</v>
      </c>
      <c r="Y1413">
        <v>1</v>
      </c>
      <c r="Z1413">
        <v>1</v>
      </c>
      <c r="AA1413">
        <v>0</v>
      </c>
    </row>
    <row r="1414" spans="1:27" x14ac:dyDescent="0.25">
      <c r="A1414" t="s">
        <v>62</v>
      </c>
      <c r="B1414" t="s">
        <v>22</v>
      </c>
      <c r="C1414" t="s">
        <v>83</v>
      </c>
      <c r="D1414">
        <v>21</v>
      </c>
      <c r="E1414">
        <v>0</v>
      </c>
      <c r="F1414">
        <v>0</v>
      </c>
      <c r="G1414">
        <v>0</v>
      </c>
      <c r="H1414">
        <v>0</v>
      </c>
      <c r="I1414">
        <v>0</v>
      </c>
      <c r="J1414">
        <v>0</v>
      </c>
      <c r="K1414">
        <v>0</v>
      </c>
      <c r="L1414">
        <v>0</v>
      </c>
      <c r="M1414">
        <v>0</v>
      </c>
      <c r="N1414">
        <v>0</v>
      </c>
      <c r="O1414">
        <v>0</v>
      </c>
      <c r="P1414">
        <v>0</v>
      </c>
      <c r="Q1414">
        <v>0</v>
      </c>
      <c r="R1414">
        <v>0</v>
      </c>
      <c r="S1414">
        <v>0</v>
      </c>
      <c r="T1414">
        <v>0</v>
      </c>
      <c r="U1414">
        <v>0</v>
      </c>
      <c r="V1414">
        <v>0</v>
      </c>
      <c r="W1414">
        <v>0</v>
      </c>
      <c r="X1414">
        <v>0</v>
      </c>
      <c r="Y1414">
        <v>1</v>
      </c>
      <c r="Z1414">
        <v>1</v>
      </c>
      <c r="AA1414">
        <v>0</v>
      </c>
    </row>
    <row r="1415" spans="1:27" x14ac:dyDescent="0.25">
      <c r="A1415" t="s">
        <v>62</v>
      </c>
      <c r="B1415" t="s">
        <v>22</v>
      </c>
      <c r="C1415" t="s">
        <v>83</v>
      </c>
      <c r="D1415">
        <v>22</v>
      </c>
      <c r="E1415">
        <v>0</v>
      </c>
      <c r="F1415">
        <v>0</v>
      </c>
      <c r="G1415">
        <v>0</v>
      </c>
      <c r="H1415">
        <v>0</v>
      </c>
      <c r="I1415">
        <v>0</v>
      </c>
      <c r="J1415">
        <v>0</v>
      </c>
      <c r="K1415">
        <v>0</v>
      </c>
      <c r="L1415">
        <v>0</v>
      </c>
      <c r="M1415">
        <v>0</v>
      </c>
      <c r="N1415">
        <v>0</v>
      </c>
      <c r="O1415">
        <v>0</v>
      </c>
      <c r="P1415">
        <v>0</v>
      </c>
      <c r="Q1415">
        <v>0</v>
      </c>
      <c r="R1415">
        <v>0</v>
      </c>
      <c r="S1415">
        <v>0</v>
      </c>
      <c r="T1415">
        <v>0</v>
      </c>
      <c r="U1415">
        <v>0</v>
      </c>
      <c r="V1415">
        <v>0</v>
      </c>
      <c r="W1415">
        <v>0</v>
      </c>
      <c r="X1415">
        <v>0</v>
      </c>
      <c r="Y1415">
        <v>1</v>
      </c>
      <c r="Z1415">
        <v>1</v>
      </c>
      <c r="AA1415">
        <v>0</v>
      </c>
    </row>
    <row r="1416" spans="1:27" x14ac:dyDescent="0.25">
      <c r="A1416" t="s">
        <v>62</v>
      </c>
      <c r="B1416" t="s">
        <v>22</v>
      </c>
      <c r="C1416" t="s">
        <v>83</v>
      </c>
      <c r="D1416">
        <v>23</v>
      </c>
      <c r="E1416">
        <v>0</v>
      </c>
      <c r="F1416">
        <v>0</v>
      </c>
      <c r="G1416">
        <v>0</v>
      </c>
      <c r="H1416">
        <v>0</v>
      </c>
      <c r="I1416">
        <v>0</v>
      </c>
      <c r="J1416">
        <v>0</v>
      </c>
      <c r="K1416">
        <v>0</v>
      </c>
      <c r="L1416">
        <v>0</v>
      </c>
      <c r="M1416">
        <v>0</v>
      </c>
      <c r="N1416">
        <v>0</v>
      </c>
      <c r="O1416">
        <v>0</v>
      </c>
      <c r="P1416">
        <v>0</v>
      </c>
      <c r="Q1416">
        <v>0</v>
      </c>
      <c r="R1416">
        <v>0</v>
      </c>
      <c r="S1416">
        <v>0</v>
      </c>
      <c r="T1416">
        <v>0</v>
      </c>
      <c r="U1416">
        <v>0</v>
      </c>
      <c r="V1416">
        <v>0</v>
      </c>
      <c r="W1416">
        <v>0</v>
      </c>
      <c r="X1416">
        <v>0</v>
      </c>
      <c r="Y1416">
        <v>1</v>
      </c>
      <c r="Z1416">
        <v>1</v>
      </c>
      <c r="AA1416">
        <v>0</v>
      </c>
    </row>
    <row r="1417" spans="1:27" x14ac:dyDescent="0.25">
      <c r="A1417" t="s">
        <v>62</v>
      </c>
      <c r="B1417" t="s">
        <v>22</v>
      </c>
      <c r="C1417" t="s">
        <v>83</v>
      </c>
      <c r="D1417">
        <v>24</v>
      </c>
      <c r="E1417">
        <v>0</v>
      </c>
      <c r="F1417">
        <v>0</v>
      </c>
      <c r="G1417">
        <v>0</v>
      </c>
      <c r="H1417">
        <v>0</v>
      </c>
      <c r="I1417">
        <v>0</v>
      </c>
      <c r="J1417">
        <v>0</v>
      </c>
      <c r="K1417">
        <v>0</v>
      </c>
      <c r="L1417">
        <v>0</v>
      </c>
      <c r="M1417">
        <v>0</v>
      </c>
      <c r="N1417">
        <v>0</v>
      </c>
      <c r="O1417">
        <v>0</v>
      </c>
      <c r="P1417">
        <v>0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0</v>
      </c>
      <c r="X1417">
        <v>0</v>
      </c>
      <c r="Y1417">
        <v>1</v>
      </c>
      <c r="Z1417">
        <v>1</v>
      </c>
      <c r="AA1417">
        <v>0</v>
      </c>
    </row>
    <row r="1418" spans="1:27" x14ac:dyDescent="0.25">
      <c r="A1418" t="s">
        <v>62</v>
      </c>
      <c r="B1418" t="s">
        <v>22</v>
      </c>
      <c r="C1418" t="s">
        <v>84</v>
      </c>
      <c r="D1418">
        <v>1</v>
      </c>
      <c r="E1418">
        <v>0</v>
      </c>
      <c r="F1418">
        <v>0</v>
      </c>
      <c r="G1418">
        <v>0</v>
      </c>
      <c r="H1418">
        <v>0</v>
      </c>
      <c r="I1418">
        <v>0</v>
      </c>
      <c r="J1418">
        <v>0</v>
      </c>
      <c r="K1418">
        <v>0</v>
      </c>
      <c r="L1418">
        <v>0</v>
      </c>
      <c r="M1418">
        <v>0</v>
      </c>
      <c r="N1418">
        <v>0</v>
      </c>
      <c r="O1418">
        <v>0</v>
      </c>
      <c r="P1418">
        <v>0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0</v>
      </c>
      <c r="X1418">
        <v>0</v>
      </c>
      <c r="Y1418">
        <v>1</v>
      </c>
      <c r="Z1418">
        <v>1</v>
      </c>
      <c r="AA1418">
        <v>0</v>
      </c>
    </row>
    <row r="1419" spans="1:27" x14ac:dyDescent="0.25">
      <c r="A1419" t="s">
        <v>62</v>
      </c>
      <c r="B1419" t="s">
        <v>22</v>
      </c>
      <c r="C1419" t="s">
        <v>84</v>
      </c>
      <c r="D1419">
        <v>2</v>
      </c>
      <c r="E1419">
        <v>0</v>
      </c>
      <c r="F1419">
        <v>0</v>
      </c>
      <c r="G1419">
        <v>0</v>
      </c>
      <c r="H1419">
        <v>0</v>
      </c>
      <c r="I1419">
        <v>0</v>
      </c>
      <c r="J1419">
        <v>0</v>
      </c>
      <c r="K1419">
        <v>0</v>
      </c>
      <c r="L1419">
        <v>0</v>
      </c>
      <c r="M1419">
        <v>0</v>
      </c>
      <c r="N1419">
        <v>0</v>
      </c>
      <c r="O1419">
        <v>0</v>
      </c>
      <c r="P1419">
        <v>0</v>
      </c>
      <c r="Q1419">
        <v>0</v>
      </c>
      <c r="R1419">
        <v>0</v>
      </c>
      <c r="S1419">
        <v>0</v>
      </c>
      <c r="T1419">
        <v>0</v>
      </c>
      <c r="U1419">
        <v>0</v>
      </c>
      <c r="V1419">
        <v>0</v>
      </c>
      <c r="W1419">
        <v>0</v>
      </c>
      <c r="X1419">
        <v>0</v>
      </c>
      <c r="Y1419">
        <v>1</v>
      </c>
      <c r="Z1419">
        <v>1</v>
      </c>
      <c r="AA1419">
        <v>0</v>
      </c>
    </row>
    <row r="1420" spans="1:27" x14ac:dyDescent="0.25">
      <c r="A1420" t="s">
        <v>62</v>
      </c>
      <c r="B1420" t="s">
        <v>22</v>
      </c>
      <c r="C1420" t="s">
        <v>84</v>
      </c>
      <c r="D1420">
        <v>3</v>
      </c>
      <c r="E1420">
        <v>0</v>
      </c>
      <c r="F1420">
        <v>0</v>
      </c>
      <c r="G1420">
        <v>0</v>
      </c>
      <c r="H1420">
        <v>0</v>
      </c>
      <c r="I1420">
        <v>0</v>
      </c>
      <c r="J1420">
        <v>0</v>
      </c>
      <c r="K1420">
        <v>0</v>
      </c>
      <c r="L1420">
        <v>0</v>
      </c>
      <c r="M1420">
        <v>0</v>
      </c>
      <c r="N1420">
        <v>0</v>
      </c>
      <c r="O1420">
        <v>0</v>
      </c>
      <c r="P1420">
        <v>0</v>
      </c>
      <c r="Q1420">
        <v>0</v>
      </c>
      <c r="R1420">
        <v>0</v>
      </c>
      <c r="S1420">
        <v>0</v>
      </c>
      <c r="T1420">
        <v>0</v>
      </c>
      <c r="U1420">
        <v>0</v>
      </c>
      <c r="V1420">
        <v>0</v>
      </c>
      <c r="W1420">
        <v>0</v>
      </c>
      <c r="X1420">
        <v>0</v>
      </c>
      <c r="Y1420">
        <v>1</v>
      </c>
      <c r="Z1420">
        <v>1</v>
      </c>
      <c r="AA1420">
        <v>0</v>
      </c>
    </row>
    <row r="1421" spans="1:27" x14ac:dyDescent="0.25">
      <c r="A1421" t="s">
        <v>62</v>
      </c>
      <c r="B1421" t="s">
        <v>22</v>
      </c>
      <c r="C1421" t="s">
        <v>84</v>
      </c>
      <c r="D1421">
        <v>4</v>
      </c>
      <c r="E1421">
        <v>0</v>
      </c>
      <c r="F1421">
        <v>0</v>
      </c>
      <c r="G1421">
        <v>0</v>
      </c>
      <c r="H1421">
        <v>0</v>
      </c>
      <c r="I1421">
        <v>0</v>
      </c>
      <c r="J1421">
        <v>0</v>
      </c>
      <c r="K1421">
        <v>0</v>
      </c>
      <c r="L1421">
        <v>0</v>
      </c>
      <c r="M1421">
        <v>0</v>
      </c>
      <c r="N1421">
        <v>0</v>
      </c>
      <c r="O1421">
        <v>0</v>
      </c>
      <c r="P1421">
        <v>0</v>
      </c>
      <c r="Q1421">
        <v>0</v>
      </c>
      <c r="R1421">
        <v>0</v>
      </c>
      <c r="S1421">
        <v>0</v>
      </c>
      <c r="T1421">
        <v>0</v>
      </c>
      <c r="U1421">
        <v>0</v>
      </c>
      <c r="V1421">
        <v>0</v>
      </c>
      <c r="W1421">
        <v>0</v>
      </c>
      <c r="X1421">
        <v>0</v>
      </c>
      <c r="Y1421">
        <v>1</v>
      </c>
      <c r="Z1421">
        <v>1</v>
      </c>
      <c r="AA1421">
        <v>0</v>
      </c>
    </row>
    <row r="1422" spans="1:27" x14ac:dyDescent="0.25">
      <c r="A1422" t="s">
        <v>62</v>
      </c>
      <c r="B1422" t="s">
        <v>22</v>
      </c>
      <c r="C1422" t="s">
        <v>84</v>
      </c>
      <c r="D1422">
        <v>5</v>
      </c>
      <c r="E1422">
        <v>0</v>
      </c>
      <c r="F1422">
        <v>0</v>
      </c>
      <c r="G1422">
        <v>0</v>
      </c>
      <c r="H1422">
        <v>0</v>
      </c>
      <c r="I1422">
        <v>0</v>
      </c>
      <c r="J1422">
        <v>0</v>
      </c>
      <c r="K1422">
        <v>0</v>
      </c>
      <c r="L1422">
        <v>0</v>
      </c>
      <c r="M1422">
        <v>0</v>
      </c>
      <c r="N1422">
        <v>0</v>
      </c>
      <c r="O1422">
        <v>0</v>
      </c>
      <c r="P1422">
        <v>0</v>
      </c>
      <c r="Q1422">
        <v>0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0</v>
      </c>
      <c r="X1422">
        <v>0</v>
      </c>
      <c r="Y1422">
        <v>1</v>
      </c>
      <c r="Z1422">
        <v>1</v>
      </c>
      <c r="AA1422">
        <v>0</v>
      </c>
    </row>
    <row r="1423" spans="1:27" x14ac:dyDescent="0.25">
      <c r="A1423" t="s">
        <v>62</v>
      </c>
      <c r="B1423" t="s">
        <v>22</v>
      </c>
      <c r="C1423" t="s">
        <v>84</v>
      </c>
      <c r="D1423">
        <v>6</v>
      </c>
      <c r="E1423">
        <v>0</v>
      </c>
      <c r="F1423">
        <v>0</v>
      </c>
      <c r="G1423">
        <v>0</v>
      </c>
      <c r="H1423">
        <v>0</v>
      </c>
      <c r="I1423">
        <v>0</v>
      </c>
      <c r="J1423">
        <v>0</v>
      </c>
      <c r="K1423">
        <v>0</v>
      </c>
      <c r="L1423">
        <v>0</v>
      </c>
      <c r="M1423">
        <v>0</v>
      </c>
      <c r="N1423">
        <v>0</v>
      </c>
      <c r="O1423">
        <v>0</v>
      </c>
      <c r="P1423">
        <v>0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0</v>
      </c>
      <c r="X1423">
        <v>0</v>
      </c>
      <c r="Y1423">
        <v>1</v>
      </c>
      <c r="Z1423">
        <v>1</v>
      </c>
      <c r="AA1423">
        <v>0</v>
      </c>
    </row>
    <row r="1424" spans="1:27" x14ac:dyDescent="0.25">
      <c r="A1424" t="s">
        <v>62</v>
      </c>
      <c r="B1424" t="s">
        <v>22</v>
      </c>
      <c r="C1424" t="s">
        <v>84</v>
      </c>
      <c r="D1424">
        <v>7</v>
      </c>
      <c r="E1424">
        <v>0</v>
      </c>
      <c r="F1424">
        <v>0</v>
      </c>
      <c r="G1424">
        <v>0</v>
      </c>
      <c r="H1424">
        <v>0</v>
      </c>
      <c r="I1424">
        <v>0</v>
      </c>
      <c r="J1424">
        <v>0</v>
      </c>
      <c r="K1424">
        <v>0</v>
      </c>
      <c r="L1424">
        <v>0</v>
      </c>
      <c r="M1424">
        <v>0</v>
      </c>
      <c r="N1424">
        <v>0</v>
      </c>
      <c r="O1424">
        <v>0</v>
      </c>
      <c r="P1424">
        <v>0</v>
      </c>
      <c r="Q1424">
        <v>0</v>
      </c>
      <c r="R1424">
        <v>0</v>
      </c>
      <c r="S1424">
        <v>0</v>
      </c>
      <c r="T1424">
        <v>0</v>
      </c>
      <c r="U1424">
        <v>0</v>
      </c>
      <c r="V1424">
        <v>0</v>
      </c>
      <c r="W1424">
        <v>0</v>
      </c>
      <c r="X1424">
        <v>0</v>
      </c>
      <c r="Y1424">
        <v>1</v>
      </c>
      <c r="Z1424">
        <v>1</v>
      </c>
      <c r="AA1424">
        <v>0</v>
      </c>
    </row>
    <row r="1425" spans="1:27" x14ac:dyDescent="0.25">
      <c r="A1425" t="s">
        <v>62</v>
      </c>
      <c r="B1425" t="s">
        <v>22</v>
      </c>
      <c r="C1425" t="s">
        <v>84</v>
      </c>
      <c r="D1425">
        <v>8</v>
      </c>
      <c r="E1425">
        <v>0</v>
      </c>
      <c r="F1425">
        <v>0</v>
      </c>
      <c r="G1425">
        <v>0</v>
      </c>
      <c r="H1425">
        <v>0</v>
      </c>
      <c r="I1425">
        <v>0</v>
      </c>
      <c r="J1425">
        <v>0</v>
      </c>
      <c r="K1425">
        <v>0</v>
      </c>
      <c r="L1425">
        <v>0</v>
      </c>
      <c r="M1425">
        <v>0</v>
      </c>
      <c r="N1425">
        <v>0</v>
      </c>
      <c r="O1425">
        <v>0</v>
      </c>
      <c r="P1425">
        <v>0</v>
      </c>
      <c r="Q1425">
        <v>0</v>
      </c>
      <c r="R1425">
        <v>0</v>
      </c>
      <c r="S1425">
        <v>0</v>
      </c>
      <c r="T1425">
        <v>0</v>
      </c>
      <c r="U1425">
        <v>0</v>
      </c>
      <c r="V1425">
        <v>0</v>
      </c>
      <c r="W1425">
        <v>0</v>
      </c>
      <c r="X1425">
        <v>0</v>
      </c>
      <c r="Y1425">
        <v>1</v>
      </c>
      <c r="Z1425">
        <v>1</v>
      </c>
      <c r="AA1425">
        <v>0</v>
      </c>
    </row>
    <row r="1426" spans="1:27" x14ac:dyDescent="0.25">
      <c r="A1426" t="s">
        <v>62</v>
      </c>
      <c r="B1426" t="s">
        <v>22</v>
      </c>
      <c r="C1426" t="s">
        <v>84</v>
      </c>
      <c r="D1426">
        <v>9</v>
      </c>
      <c r="E1426">
        <v>0</v>
      </c>
      <c r="F1426">
        <v>0</v>
      </c>
      <c r="G1426">
        <v>0</v>
      </c>
      <c r="H1426">
        <v>0</v>
      </c>
      <c r="I1426">
        <v>0</v>
      </c>
      <c r="J1426">
        <v>0</v>
      </c>
      <c r="K1426">
        <v>0</v>
      </c>
      <c r="L1426">
        <v>0</v>
      </c>
      <c r="M1426">
        <v>0</v>
      </c>
      <c r="N1426">
        <v>0</v>
      </c>
      <c r="O1426">
        <v>0</v>
      </c>
      <c r="P1426">
        <v>0</v>
      </c>
      <c r="Q1426">
        <v>0</v>
      </c>
      <c r="R1426">
        <v>0</v>
      </c>
      <c r="S1426">
        <v>0</v>
      </c>
      <c r="T1426">
        <v>0</v>
      </c>
      <c r="U1426">
        <v>0</v>
      </c>
      <c r="V1426">
        <v>0</v>
      </c>
      <c r="W1426">
        <v>0</v>
      </c>
      <c r="X1426">
        <v>0</v>
      </c>
      <c r="Y1426">
        <v>1</v>
      </c>
      <c r="Z1426">
        <v>1</v>
      </c>
      <c r="AA1426">
        <v>0</v>
      </c>
    </row>
    <row r="1427" spans="1:27" x14ac:dyDescent="0.25">
      <c r="A1427" t="s">
        <v>62</v>
      </c>
      <c r="B1427" t="s">
        <v>22</v>
      </c>
      <c r="C1427" t="s">
        <v>84</v>
      </c>
      <c r="D1427">
        <v>10</v>
      </c>
      <c r="E1427">
        <v>0</v>
      </c>
      <c r="F1427">
        <v>0</v>
      </c>
      <c r="G1427">
        <v>0</v>
      </c>
      <c r="H1427">
        <v>0</v>
      </c>
      <c r="I1427">
        <v>0</v>
      </c>
      <c r="J1427">
        <v>0</v>
      </c>
      <c r="K1427">
        <v>0</v>
      </c>
      <c r="L1427">
        <v>0</v>
      </c>
      <c r="M1427">
        <v>0</v>
      </c>
      <c r="N1427">
        <v>0</v>
      </c>
      <c r="O1427">
        <v>0</v>
      </c>
      <c r="P1427">
        <v>0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0</v>
      </c>
      <c r="X1427">
        <v>0</v>
      </c>
      <c r="Y1427">
        <v>1</v>
      </c>
      <c r="Z1427">
        <v>1</v>
      </c>
      <c r="AA1427">
        <v>0</v>
      </c>
    </row>
    <row r="1428" spans="1:27" x14ac:dyDescent="0.25">
      <c r="A1428" t="s">
        <v>62</v>
      </c>
      <c r="B1428" t="s">
        <v>22</v>
      </c>
      <c r="C1428" t="s">
        <v>84</v>
      </c>
      <c r="D1428">
        <v>11</v>
      </c>
      <c r="E1428">
        <v>0</v>
      </c>
      <c r="F1428">
        <v>0</v>
      </c>
      <c r="G1428">
        <v>0</v>
      </c>
      <c r="H1428">
        <v>0</v>
      </c>
      <c r="I1428">
        <v>0</v>
      </c>
      <c r="J1428">
        <v>0</v>
      </c>
      <c r="K1428">
        <v>0</v>
      </c>
      <c r="L1428">
        <v>0</v>
      </c>
      <c r="M1428">
        <v>0</v>
      </c>
      <c r="N1428">
        <v>0</v>
      </c>
      <c r="O1428">
        <v>0</v>
      </c>
      <c r="P1428">
        <v>0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v>0</v>
      </c>
      <c r="X1428">
        <v>0</v>
      </c>
      <c r="Y1428">
        <v>1</v>
      </c>
      <c r="Z1428">
        <v>1</v>
      </c>
      <c r="AA1428">
        <v>0</v>
      </c>
    </row>
    <row r="1429" spans="1:27" x14ac:dyDescent="0.25">
      <c r="A1429" t="s">
        <v>62</v>
      </c>
      <c r="B1429" t="s">
        <v>22</v>
      </c>
      <c r="C1429" t="s">
        <v>84</v>
      </c>
      <c r="D1429">
        <v>12</v>
      </c>
      <c r="E1429">
        <v>0</v>
      </c>
      <c r="F1429">
        <v>0</v>
      </c>
      <c r="G1429">
        <v>0</v>
      </c>
      <c r="H1429">
        <v>0</v>
      </c>
      <c r="I1429">
        <v>0</v>
      </c>
      <c r="J1429">
        <v>0</v>
      </c>
      <c r="K1429">
        <v>0</v>
      </c>
      <c r="L1429">
        <v>0</v>
      </c>
      <c r="M1429">
        <v>0</v>
      </c>
      <c r="N1429">
        <v>0</v>
      </c>
      <c r="O1429">
        <v>0</v>
      </c>
      <c r="P1429">
        <v>0</v>
      </c>
      <c r="Q1429">
        <v>0</v>
      </c>
      <c r="R1429">
        <v>0</v>
      </c>
      <c r="S1429">
        <v>0</v>
      </c>
      <c r="T1429">
        <v>0</v>
      </c>
      <c r="U1429">
        <v>0</v>
      </c>
      <c r="V1429">
        <v>0</v>
      </c>
      <c r="W1429">
        <v>0</v>
      </c>
      <c r="X1429">
        <v>0</v>
      </c>
      <c r="Y1429">
        <v>1</v>
      </c>
      <c r="Z1429">
        <v>1</v>
      </c>
      <c r="AA1429">
        <v>0</v>
      </c>
    </row>
    <row r="1430" spans="1:27" x14ac:dyDescent="0.25">
      <c r="A1430" t="s">
        <v>62</v>
      </c>
      <c r="B1430" t="s">
        <v>22</v>
      </c>
      <c r="C1430" t="s">
        <v>84</v>
      </c>
      <c r="D1430">
        <v>13</v>
      </c>
      <c r="E1430">
        <v>0</v>
      </c>
      <c r="F1430">
        <v>0</v>
      </c>
      <c r="G1430">
        <v>0</v>
      </c>
      <c r="H1430">
        <v>0</v>
      </c>
      <c r="I1430">
        <v>0</v>
      </c>
      <c r="J1430">
        <v>0</v>
      </c>
      <c r="K1430">
        <v>0</v>
      </c>
      <c r="L1430">
        <v>0</v>
      </c>
      <c r="M1430">
        <v>0</v>
      </c>
      <c r="N1430">
        <v>0</v>
      </c>
      <c r="O1430">
        <v>0</v>
      </c>
      <c r="P1430">
        <v>0</v>
      </c>
      <c r="Q1430">
        <v>0</v>
      </c>
      <c r="R1430">
        <v>0</v>
      </c>
      <c r="S1430">
        <v>0</v>
      </c>
      <c r="T1430">
        <v>0</v>
      </c>
      <c r="U1430">
        <v>0</v>
      </c>
      <c r="V1430">
        <v>0</v>
      </c>
      <c r="W1430">
        <v>0</v>
      </c>
      <c r="X1430">
        <v>0</v>
      </c>
      <c r="Y1430">
        <v>1</v>
      </c>
      <c r="Z1430">
        <v>1</v>
      </c>
      <c r="AA1430">
        <v>0</v>
      </c>
    </row>
    <row r="1431" spans="1:27" x14ac:dyDescent="0.25">
      <c r="A1431" t="s">
        <v>62</v>
      </c>
      <c r="B1431" t="s">
        <v>22</v>
      </c>
      <c r="C1431" t="s">
        <v>84</v>
      </c>
      <c r="D1431">
        <v>14</v>
      </c>
      <c r="E1431">
        <v>0</v>
      </c>
      <c r="F1431">
        <v>0</v>
      </c>
      <c r="G1431">
        <v>0</v>
      </c>
      <c r="H1431">
        <v>0</v>
      </c>
      <c r="I1431">
        <v>0</v>
      </c>
      <c r="J1431">
        <v>0</v>
      </c>
      <c r="K1431">
        <v>0</v>
      </c>
      <c r="L1431">
        <v>0</v>
      </c>
      <c r="M1431">
        <v>0</v>
      </c>
      <c r="N1431">
        <v>0</v>
      </c>
      <c r="O1431">
        <v>0</v>
      </c>
      <c r="P1431">
        <v>0</v>
      </c>
      <c r="Q1431">
        <v>0</v>
      </c>
      <c r="R1431">
        <v>0</v>
      </c>
      <c r="S1431">
        <v>0</v>
      </c>
      <c r="T1431">
        <v>0</v>
      </c>
      <c r="U1431">
        <v>0</v>
      </c>
      <c r="V1431">
        <v>0</v>
      </c>
      <c r="W1431">
        <v>0</v>
      </c>
      <c r="X1431">
        <v>0</v>
      </c>
      <c r="Y1431">
        <v>1</v>
      </c>
      <c r="Z1431">
        <v>1</v>
      </c>
      <c r="AA1431">
        <v>0</v>
      </c>
    </row>
    <row r="1432" spans="1:27" x14ac:dyDescent="0.25">
      <c r="A1432" t="s">
        <v>62</v>
      </c>
      <c r="B1432" t="s">
        <v>22</v>
      </c>
      <c r="C1432" t="s">
        <v>84</v>
      </c>
      <c r="D1432">
        <v>15</v>
      </c>
      <c r="E1432">
        <v>0</v>
      </c>
      <c r="F1432">
        <v>0</v>
      </c>
      <c r="G1432">
        <v>0</v>
      </c>
      <c r="H1432">
        <v>0</v>
      </c>
      <c r="I1432">
        <v>0</v>
      </c>
      <c r="J1432">
        <v>0</v>
      </c>
      <c r="K1432">
        <v>0</v>
      </c>
      <c r="L1432">
        <v>0</v>
      </c>
      <c r="M1432">
        <v>0</v>
      </c>
      <c r="N1432">
        <v>0</v>
      </c>
      <c r="O1432">
        <v>0</v>
      </c>
      <c r="P1432">
        <v>0</v>
      </c>
      <c r="Q1432">
        <v>0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0</v>
      </c>
      <c r="X1432">
        <v>0</v>
      </c>
      <c r="Y1432">
        <v>1</v>
      </c>
      <c r="Z1432">
        <v>1</v>
      </c>
      <c r="AA1432">
        <v>0</v>
      </c>
    </row>
    <row r="1433" spans="1:27" x14ac:dyDescent="0.25">
      <c r="A1433" t="s">
        <v>62</v>
      </c>
      <c r="B1433" t="s">
        <v>22</v>
      </c>
      <c r="C1433" t="s">
        <v>84</v>
      </c>
      <c r="D1433">
        <v>16</v>
      </c>
      <c r="E1433">
        <v>0</v>
      </c>
      <c r="F1433">
        <v>0</v>
      </c>
      <c r="G1433">
        <v>0</v>
      </c>
      <c r="H1433">
        <v>0</v>
      </c>
      <c r="I1433">
        <v>0</v>
      </c>
      <c r="J1433">
        <v>0</v>
      </c>
      <c r="K1433">
        <v>0</v>
      </c>
      <c r="L1433">
        <v>0</v>
      </c>
      <c r="M1433">
        <v>0</v>
      </c>
      <c r="N1433">
        <v>0</v>
      </c>
      <c r="O1433">
        <v>0</v>
      </c>
      <c r="P1433">
        <v>0</v>
      </c>
      <c r="Q1433">
        <v>0</v>
      </c>
      <c r="R1433">
        <v>0</v>
      </c>
      <c r="S1433">
        <v>0</v>
      </c>
      <c r="T1433">
        <v>0</v>
      </c>
      <c r="U1433">
        <v>0</v>
      </c>
      <c r="V1433">
        <v>0</v>
      </c>
      <c r="W1433">
        <v>0</v>
      </c>
      <c r="X1433">
        <v>0</v>
      </c>
      <c r="Y1433">
        <v>1</v>
      </c>
      <c r="Z1433">
        <v>1</v>
      </c>
      <c r="AA1433">
        <v>0</v>
      </c>
    </row>
    <row r="1434" spans="1:27" x14ac:dyDescent="0.25">
      <c r="A1434" t="s">
        <v>62</v>
      </c>
      <c r="B1434" t="s">
        <v>22</v>
      </c>
      <c r="C1434" t="s">
        <v>84</v>
      </c>
      <c r="D1434">
        <v>17</v>
      </c>
      <c r="E1434">
        <v>0</v>
      </c>
      <c r="F1434">
        <v>0</v>
      </c>
      <c r="G1434">
        <v>0</v>
      </c>
      <c r="H1434">
        <v>0</v>
      </c>
      <c r="I1434">
        <v>0</v>
      </c>
      <c r="J1434">
        <v>0</v>
      </c>
      <c r="K1434">
        <v>0</v>
      </c>
      <c r="L1434">
        <v>0</v>
      </c>
      <c r="M1434">
        <v>0</v>
      </c>
      <c r="N1434">
        <v>0</v>
      </c>
      <c r="O1434">
        <v>0</v>
      </c>
      <c r="P1434">
        <v>0</v>
      </c>
      <c r="Q1434">
        <v>0</v>
      </c>
      <c r="R1434">
        <v>0</v>
      </c>
      <c r="S1434">
        <v>0</v>
      </c>
      <c r="T1434">
        <v>0</v>
      </c>
      <c r="U1434">
        <v>0</v>
      </c>
      <c r="V1434">
        <v>0</v>
      </c>
      <c r="W1434">
        <v>0</v>
      </c>
      <c r="X1434">
        <v>0</v>
      </c>
      <c r="Y1434">
        <v>1</v>
      </c>
      <c r="Z1434">
        <v>1</v>
      </c>
      <c r="AA1434">
        <v>0</v>
      </c>
    </row>
    <row r="1435" spans="1:27" x14ac:dyDescent="0.25">
      <c r="A1435" t="s">
        <v>62</v>
      </c>
      <c r="B1435" t="s">
        <v>22</v>
      </c>
      <c r="C1435" t="s">
        <v>84</v>
      </c>
      <c r="D1435">
        <v>18</v>
      </c>
      <c r="E1435">
        <v>0</v>
      </c>
      <c r="F1435">
        <v>0</v>
      </c>
      <c r="G1435">
        <v>0</v>
      </c>
      <c r="H1435">
        <v>0</v>
      </c>
      <c r="I1435">
        <v>0</v>
      </c>
      <c r="J1435">
        <v>0</v>
      </c>
      <c r="K1435">
        <v>0</v>
      </c>
      <c r="L1435">
        <v>0</v>
      </c>
      <c r="M1435">
        <v>0</v>
      </c>
      <c r="N1435">
        <v>0</v>
      </c>
      <c r="O1435">
        <v>0</v>
      </c>
      <c r="P1435">
        <v>0</v>
      </c>
      <c r="Q1435">
        <v>0</v>
      </c>
      <c r="R1435">
        <v>0</v>
      </c>
      <c r="S1435">
        <v>0</v>
      </c>
      <c r="T1435">
        <v>0</v>
      </c>
      <c r="U1435">
        <v>0</v>
      </c>
      <c r="V1435">
        <v>0</v>
      </c>
      <c r="W1435">
        <v>0</v>
      </c>
      <c r="X1435">
        <v>0</v>
      </c>
      <c r="Y1435">
        <v>1</v>
      </c>
      <c r="Z1435">
        <v>1</v>
      </c>
      <c r="AA1435">
        <v>0</v>
      </c>
    </row>
    <row r="1436" spans="1:27" x14ac:dyDescent="0.25">
      <c r="A1436" t="s">
        <v>62</v>
      </c>
      <c r="B1436" t="s">
        <v>22</v>
      </c>
      <c r="C1436" t="s">
        <v>84</v>
      </c>
      <c r="D1436">
        <v>19</v>
      </c>
      <c r="E1436">
        <v>0</v>
      </c>
      <c r="F1436">
        <v>0</v>
      </c>
      <c r="G1436">
        <v>0</v>
      </c>
      <c r="H1436">
        <v>0</v>
      </c>
      <c r="I1436">
        <v>0</v>
      </c>
      <c r="J1436">
        <v>0</v>
      </c>
      <c r="K1436">
        <v>0</v>
      </c>
      <c r="L1436">
        <v>0</v>
      </c>
      <c r="M1436">
        <v>0</v>
      </c>
      <c r="N1436">
        <v>0</v>
      </c>
      <c r="O1436">
        <v>0</v>
      </c>
      <c r="P1436">
        <v>0</v>
      </c>
      <c r="Q1436">
        <v>0</v>
      </c>
      <c r="R1436">
        <v>0</v>
      </c>
      <c r="S1436">
        <v>0</v>
      </c>
      <c r="T1436">
        <v>0</v>
      </c>
      <c r="U1436">
        <v>0</v>
      </c>
      <c r="V1436">
        <v>0</v>
      </c>
      <c r="W1436">
        <v>0</v>
      </c>
      <c r="X1436">
        <v>0</v>
      </c>
      <c r="Y1436">
        <v>1</v>
      </c>
      <c r="Z1436">
        <v>1</v>
      </c>
      <c r="AA1436">
        <v>0</v>
      </c>
    </row>
    <row r="1437" spans="1:27" x14ac:dyDescent="0.25">
      <c r="A1437" t="s">
        <v>62</v>
      </c>
      <c r="B1437" t="s">
        <v>22</v>
      </c>
      <c r="C1437" t="s">
        <v>84</v>
      </c>
      <c r="D1437">
        <v>20</v>
      </c>
      <c r="E1437">
        <v>0</v>
      </c>
      <c r="F1437">
        <v>0</v>
      </c>
      <c r="G1437">
        <v>0</v>
      </c>
      <c r="H1437">
        <v>0</v>
      </c>
      <c r="I1437">
        <v>0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0</v>
      </c>
      <c r="P1437">
        <v>0</v>
      </c>
      <c r="Q1437">
        <v>0</v>
      </c>
      <c r="R1437">
        <v>0</v>
      </c>
      <c r="S1437">
        <v>0</v>
      </c>
      <c r="T1437">
        <v>0</v>
      </c>
      <c r="U1437">
        <v>0</v>
      </c>
      <c r="V1437">
        <v>0</v>
      </c>
      <c r="W1437">
        <v>0</v>
      </c>
      <c r="X1437">
        <v>0</v>
      </c>
      <c r="Y1437">
        <v>1</v>
      </c>
      <c r="Z1437">
        <v>1</v>
      </c>
      <c r="AA1437">
        <v>0</v>
      </c>
    </row>
    <row r="1438" spans="1:27" x14ac:dyDescent="0.25">
      <c r="A1438" t="s">
        <v>62</v>
      </c>
      <c r="B1438" t="s">
        <v>22</v>
      </c>
      <c r="C1438" t="s">
        <v>84</v>
      </c>
      <c r="D1438">
        <v>21</v>
      </c>
      <c r="E1438">
        <v>0</v>
      </c>
      <c r="F1438">
        <v>0</v>
      </c>
      <c r="G1438">
        <v>0</v>
      </c>
      <c r="H1438">
        <v>0</v>
      </c>
      <c r="I1438">
        <v>0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0</v>
      </c>
      <c r="P1438">
        <v>0</v>
      </c>
      <c r="Q1438">
        <v>0</v>
      </c>
      <c r="R1438">
        <v>0</v>
      </c>
      <c r="S1438">
        <v>0</v>
      </c>
      <c r="T1438">
        <v>0</v>
      </c>
      <c r="U1438">
        <v>0</v>
      </c>
      <c r="V1438">
        <v>0</v>
      </c>
      <c r="W1438">
        <v>0</v>
      </c>
      <c r="X1438">
        <v>0</v>
      </c>
      <c r="Y1438">
        <v>1</v>
      </c>
      <c r="Z1438">
        <v>1</v>
      </c>
      <c r="AA1438">
        <v>0</v>
      </c>
    </row>
    <row r="1439" spans="1:27" x14ac:dyDescent="0.25">
      <c r="A1439" t="s">
        <v>62</v>
      </c>
      <c r="B1439" t="s">
        <v>22</v>
      </c>
      <c r="C1439" t="s">
        <v>84</v>
      </c>
      <c r="D1439">
        <v>22</v>
      </c>
      <c r="E1439">
        <v>0</v>
      </c>
      <c r="F1439">
        <v>0</v>
      </c>
      <c r="G1439">
        <v>0</v>
      </c>
      <c r="H1439">
        <v>0</v>
      </c>
      <c r="I1439">
        <v>0</v>
      </c>
      <c r="J1439">
        <v>0</v>
      </c>
      <c r="K1439">
        <v>0</v>
      </c>
      <c r="L1439">
        <v>0</v>
      </c>
      <c r="M1439">
        <v>0</v>
      </c>
      <c r="N1439">
        <v>0</v>
      </c>
      <c r="O1439">
        <v>0</v>
      </c>
      <c r="P1439">
        <v>0</v>
      </c>
      <c r="Q1439">
        <v>0</v>
      </c>
      <c r="R1439">
        <v>0</v>
      </c>
      <c r="S1439">
        <v>0</v>
      </c>
      <c r="T1439">
        <v>0</v>
      </c>
      <c r="U1439">
        <v>0</v>
      </c>
      <c r="V1439">
        <v>0</v>
      </c>
      <c r="W1439">
        <v>0</v>
      </c>
      <c r="X1439">
        <v>0</v>
      </c>
      <c r="Y1439">
        <v>1</v>
      </c>
      <c r="Z1439">
        <v>1</v>
      </c>
      <c r="AA1439">
        <v>0</v>
      </c>
    </row>
    <row r="1440" spans="1:27" x14ac:dyDescent="0.25">
      <c r="A1440" t="s">
        <v>62</v>
      </c>
      <c r="B1440" t="s">
        <v>22</v>
      </c>
      <c r="C1440" t="s">
        <v>84</v>
      </c>
      <c r="D1440">
        <v>23</v>
      </c>
      <c r="E1440">
        <v>0</v>
      </c>
      <c r="F1440">
        <v>0</v>
      </c>
      <c r="G1440">
        <v>0</v>
      </c>
      <c r="H1440">
        <v>0</v>
      </c>
      <c r="I1440">
        <v>0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0</v>
      </c>
      <c r="P1440">
        <v>0</v>
      </c>
      <c r="Q1440">
        <v>0</v>
      </c>
      <c r="R1440">
        <v>0</v>
      </c>
      <c r="S1440">
        <v>0</v>
      </c>
      <c r="T1440">
        <v>0</v>
      </c>
      <c r="U1440">
        <v>0</v>
      </c>
      <c r="V1440">
        <v>0</v>
      </c>
      <c r="W1440">
        <v>0</v>
      </c>
      <c r="X1440">
        <v>0</v>
      </c>
      <c r="Y1440">
        <v>1</v>
      </c>
      <c r="Z1440">
        <v>1</v>
      </c>
      <c r="AA1440">
        <v>0</v>
      </c>
    </row>
    <row r="1441" spans="1:27" x14ac:dyDescent="0.25">
      <c r="A1441" t="s">
        <v>62</v>
      </c>
      <c r="B1441" t="s">
        <v>22</v>
      </c>
      <c r="C1441" t="s">
        <v>84</v>
      </c>
      <c r="D1441">
        <v>24</v>
      </c>
      <c r="E1441">
        <v>0</v>
      </c>
      <c r="F1441">
        <v>0</v>
      </c>
      <c r="G1441">
        <v>0</v>
      </c>
      <c r="H1441">
        <v>0</v>
      </c>
      <c r="I1441">
        <v>0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0</v>
      </c>
      <c r="P1441">
        <v>0</v>
      </c>
      <c r="Q1441">
        <v>0</v>
      </c>
      <c r="R1441">
        <v>0</v>
      </c>
      <c r="S1441">
        <v>0</v>
      </c>
      <c r="T1441">
        <v>0</v>
      </c>
      <c r="U1441">
        <v>0</v>
      </c>
      <c r="V1441">
        <v>0</v>
      </c>
      <c r="W1441">
        <v>0</v>
      </c>
      <c r="X1441">
        <v>0</v>
      </c>
      <c r="Y1441">
        <v>1</v>
      </c>
      <c r="Z1441">
        <v>1</v>
      </c>
      <c r="AA1441">
        <v>0</v>
      </c>
    </row>
    <row r="1442" spans="1:27" x14ac:dyDescent="0.25">
      <c r="A1442" t="s">
        <v>62</v>
      </c>
      <c r="B1442" t="s">
        <v>22</v>
      </c>
      <c r="C1442" t="s">
        <v>85</v>
      </c>
      <c r="D1442">
        <v>1</v>
      </c>
      <c r="E1442">
        <v>0</v>
      </c>
      <c r="F1442">
        <v>0</v>
      </c>
      <c r="G1442">
        <v>0</v>
      </c>
      <c r="H1442">
        <v>0</v>
      </c>
      <c r="I1442">
        <v>0</v>
      </c>
      <c r="J1442">
        <v>0</v>
      </c>
      <c r="K1442">
        <v>0</v>
      </c>
      <c r="L1442">
        <v>0</v>
      </c>
      <c r="M1442">
        <v>0</v>
      </c>
      <c r="N1442">
        <v>0</v>
      </c>
      <c r="O1442">
        <v>0</v>
      </c>
      <c r="P1442">
        <v>0</v>
      </c>
      <c r="Q1442">
        <v>0</v>
      </c>
      <c r="R1442">
        <v>0</v>
      </c>
      <c r="S1442">
        <v>0</v>
      </c>
      <c r="T1442">
        <v>0</v>
      </c>
      <c r="U1442">
        <v>0</v>
      </c>
      <c r="V1442">
        <v>0</v>
      </c>
      <c r="W1442">
        <v>0</v>
      </c>
      <c r="X1442">
        <v>0</v>
      </c>
      <c r="Y1442">
        <v>1</v>
      </c>
      <c r="Z1442">
        <v>1</v>
      </c>
      <c r="AA1442">
        <v>0</v>
      </c>
    </row>
    <row r="1443" spans="1:27" x14ac:dyDescent="0.25">
      <c r="A1443" t="s">
        <v>62</v>
      </c>
      <c r="B1443" t="s">
        <v>22</v>
      </c>
      <c r="C1443" t="s">
        <v>85</v>
      </c>
      <c r="D1443">
        <v>2</v>
      </c>
      <c r="E1443">
        <v>0</v>
      </c>
      <c r="F1443">
        <v>0</v>
      </c>
      <c r="G1443">
        <v>0</v>
      </c>
      <c r="H1443">
        <v>0</v>
      </c>
      <c r="I1443">
        <v>0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0</v>
      </c>
      <c r="P1443">
        <v>0</v>
      </c>
      <c r="Q1443">
        <v>0</v>
      </c>
      <c r="R1443">
        <v>0</v>
      </c>
      <c r="S1443">
        <v>0</v>
      </c>
      <c r="T1443">
        <v>0</v>
      </c>
      <c r="U1443">
        <v>0</v>
      </c>
      <c r="V1443">
        <v>0</v>
      </c>
      <c r="W1443">
        <v>0</v>
      </c>
      <c r="X1443">
        <v>0</v>
      </c>
      <c r="Y1443">
        <v>1</v>
      </c>
      <c r="Z1443">
        <v>1</v>
      </c>
      <c r="AA1443">
        <v>0</v>
      </c>
    </row>
    <row r="1444" spans="1:27" x14ac:dyDescent="0.25">
      <c r="A1444" t="s">
        <v>62</v>
      </c>
      <c r="B1444" t="s">
        <v>22</v>
      </c>
      <c r="C1444" t="s">
        <v>85</v>
      </c>
      <c r="D1444">
        <v>3</v>
      </c>
      <c r="E1444">
        <v>0</v>
      </c>
      <c r="F1444">
        <v>0</v>
      </c>
      <c r="G1444">
        <v>0</v>
      </c>
      <c r="H1444">
        <v>0</v>
      </c>
      <c r="I1444">
        <v>0</v>
      </c>
      <c r="J1444">
        <v>0</v>
      </c>
      <c r="K1444">
        <v>0</v>
      </c>
      <c r="L1444">
        <v>0</v>
      </c>
      <c r="M1444">
        <v>0</v>
      </c>
      <c r="N1444">
        <v>0</v>
      </c>
      <c r="O1444">
        <v>0</v>
      </c>
      <c r="P1444">
        <v>0</v>
      </c>
      <c r="Q1444">
        <v>0</v>
      </c>
      <c r="R1444">
        <v>0</v>
      </c>
      <c r="S1444">
        <v>0</v>
      </c>
      <c r="T1444">
        <v>0</v>
      </c>
      <c r="U1444">
        <v>0</v>
      </c>
      <c r="V1444">
        <v>0</v>
      </c>
      <c r="W1444">
        <v>0</v>
      </c>
      <c r="X1444">
        <v>0</v>
      </c>
      <c r="Y1444">
        <v>1</v>
      </c>
      <c r="Z1444">
        <v>1</v>
      </c>
      <c r="AA1444">
        <v>0</v>
      </c>
    </row>
    <row r="1445" spans="1:27" x14ac:dyDescent="0.25">
      <c r="A1445" t="s">
        <v>62</v>
      </c>
      <c r="B1445" t="s">
        <v>22</v>
      </c>
      <c r="C1445" t="s">
        <v>85</v>
      </c>
      <c r="D1445">
        <v>4</v>
      </c>
      <c r="E1445">
        <v>0</v>
      </c>
      <c r="F1445">
        <v>0</v>
      </c>
      <c r="G1445">
        <v>0</v>
      </c>
      <c r="H1445">
        <v>0</v>
      </c>
      <c r="I1445">
        <v>0</v>
      </c>
      <c r="J1445">
        <v>0</v>
      </c>
      <c r="K1445">
        <v>0</v>
      </c>
      <c r="L1445">
        <v>0</v>
      </c>
      <c r="M1445">
        <v>0</v>
      </c>
      <c r="N1445">
        <v>0</v>
      </c>
      <c r="O1445">
        <v>0</v>
      </c>
      <c r="P1445">
        <v>0</v>
      </c>
      <c r="Q1445">
        <v>0</v>
      </c>
      <c r="R1445">
        <v>0</v>
      </c>
      <c r="S1445">
        <v>0</v>
      </c>
      <c r="T1445">
        <v>0</v>
      </c>
      <c r="U1445">
        <v>0</v>
      </c>
      <c r="V1445">
        <v>0</v>
      </c>
      <c r="W1445">
        <v>0</v>
      </c>
      <c r="X1445">
        <v>0</v>
      </c>
      <c r="Y1445">
        <v>1</v>
      </c>
      <c r="Z1445">
        <v>1</v>
      </c>
      <c r="AA1445">
        <v>0</v>
      </c>
    </row>
    <row r="1446" spans="1:27" x14ac:dyDescent="0.25">
      <c r="A1446" t="s">
        <v>62</v>
      </c>
      <c r="B1446" t="s">
        <v>22</v>
      </c>
      <c r="C1446" t="s">
        <v>85</v>
      </c>
      <c r="D1446">
        <v>5</v>
      </c>
      <c r="E1446">
        <v>0</v>
      </c>
      <c r="F1446">
        <v>0</v>
      </c>
      <c r="G1446">
        <v>0</v>
      </c>
      <c r="H1446">
        <v>0</v>
      </c>
      <c r="I1446">
        <v>0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0</v>
      </c>
      <c r="P1446">
        <v>0</v>
      </c>
      <c r="Q1446">
        <v>0</v>
      </c>
      <c r="R1446">
        <v>0</v>
      </c>
      <c r="S1446">
        <v>0</v>
      </c>
      <c r="T1446">
        <v>0</v>
      </c>
      <c r="U1446">
        <v>0</v>
      </c>
      <c r="V1446">
        <v>0</v>
      </c>
      <c r="W1446">
        <v>0</v>
      </c>
      <c r="X1446">
        <v>0</v>
      </c>
      <c r="Y1446">
        <v>1</v>
      </c>
      <c r="Z1446">
        <v>1</v>
      </c>
      <c r="AA1446">
        <v>0</v>
      </c>
    </row>
    <row r="1447" spans="1:27" x14ac:dyDescent="0.25">
      <c r="A1447" t="s">
        <v>62</v>
      </c>
      <c r="B1447" t="s">
        <v>22</v>
      </c>
      <c r="C1447" t="s">
        <v>85</v>
      </c>
      <c r="D1447">
        <v>6</v>
      </c>
      <c r="E1447">
        <v>0</v>
      </c>
      <c r="F1447">
        <v>0</v>
      </c>
      <c r="G1447">
        <v>0</v>
      </c>
      <c r="H1447">
        <v>0</v>
      </c>
      <c r="I1447">
        <v>0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0</v>
      </c>
      <c r="P1447">
        <v>0</v>
      </c>
      <c r="Q1447">
        <v>0</v>
      </c>
      <c r="R1447">
        <v>0</v>
      </c>
      <c r="S1447">
        <v>0</v>
      </c>
      <c r="T1447">
        <v>0</v>
      </c>
      <c r="U1447">
        <v>0</v>
      </c>
      <c r="V1447">
        <v>0</v>
      </c>
      <c r="W1447">
        <v>0</v>
      </c>
      <c r="X1447">
        <v>0</v>
      </c>
      <c r="Y1447">
        <v>1</v>
      </c>
      <c r="Z1447">
        <v>1</v>
      </c>
      <c r="AA1447">
        <v>0</v>
      </c>
    </row>
    <row r="1448" spans="1:27" x14ac:dyDescent="0.25">
      <c r="A1448" t="s">
        <v>62</v>
      </c>
      <c r="B1448" t="s">
        <v>22</v>
      </c>
      <c r="C1448" t="s">
        <v>85</v>
      </c>
      <c r="D1448">
        <v>7</v>
      </c>
      <c r="E1448">
        <v>0</v>
      </c>
      <c r="F1448">
        <v>0</v>
      </c>
      <c r="G1448">
        <v>0</v>
      </c>
      <c r="H1448">
        <v>0</v>
      </c>
      <c r="I1448">
        <v>0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0</v>
      </c>
      <c r="P1448">
        <v>0</v>
      </c>
      <c r="Q1448">
        <v>0</v>
      </c>
      <c r="R1448">
        <v>0</v>
      </c>
      <c r="S1448">
        <v>0</v>
      </c>
      <c r="T1448">
        <v>0</v>
      </c>
      <c r="U1448">
        <v>0</v>
      </c>
      <c r="V1448">
        <v>0</v>
      </c>
      <c r="W1448">
        <v>0</v>
      </c>
      <c r="X1448">
        <v>0</v>
      </c>
      <c r="Y1448">
        <v>1</v>
      </c>
      <c r="Z1448">
        <v>1</v>
      </c>
      <c r="AA1448">
        <v>0</v>
      </c>
    </row>
    <row r="1449" spans="1:27" x14ac:dyDescent="0.25">
      <c r="A1449" t="s">
        <v>62</v>
      </c>
      <c r="B1449" t="s">
        <v>22</v>
      </c>
      <c r="C1449" t="s">
        <v>85</v>
      </c>
      <c r="D1449">
        <v>8</v>
      </c>
      <c r="E1449">
        <v>0</v>
      </c>
      <c r="F1449">
        <v>0</v>
      </c>
      <c r="G1449">
        <v>0</v>
      </c>
      <c r="H1449">
        <v>0</v>
      </c>
      <c r="I1449">
        <v>0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0</v>
      </c>
      <c r="P1449">
        <v>0</v>
      </c>
      <c r="Q1449">
        <v>0</v>
      </c>
      <c r="R1449">
        <v>0</v>
      </c>
      <c r="S1449">
        <v>0</v>
      </c>
      <c r="T1449">
        <v>0</v>
      </c>
      <c r="U1449">
        <v>0</v>
      </c>
      <c r="V1449">
        <v>0</v>
      </c>
      <c r="W1449">
        <v>0</v>
      </c>
      <c r="X1449">
        <v>0</v>
      </c>
      <c r="Y1449">
        <v>1</v>
      </c>
      <c r="Z1449">
        <v>1</v>
      </c>
      <c r="AA1449">
        <v>0</v>
      </c>
    </row>
    <row r="1450" spans="1:27" x14ac:dyDescent="0.25">
      <c r="A1450" t="s">
        <v>62</v>
      </c>
      <c r="B1450" t="s">
        <v>22</v>
      </c>
      <c r="C1450" t="s">
        <v>85</v>
      </c>
      <c r="D1450">
        <v>9</v>
      </c>
      <c r="E1450">
        <v>0</v>
      </c>
      <c r="F1450">
        <v>0</v>
      </c>
      <c r="G1450">
        <v>0</v>
      </c>
      <c r="H1450">
        <v>0</v>
      </c>
      <c r="I1450">
        <v>0</v>
      </c>
      <c r="J1450">
        <v>0</v>
      </c>
      <c r="K1450">
        <v>0</v>
      </c>
      <c r="L1450">
        <v>0</v>
      </c>
      <c r="M1450">
        <v>0</v>
      </c>
      <c r="N1450">
        <v>0</v>
      </c>
      <c r="O1450">
        <v>0</v>
      </c>
      <c r="P1450">
        <v>0</v>
      </c>
      <c r="Q1450">
        <v>0</v>
      </c>
      <c r="R1450">
        <v>0</v>
      </c>
      <c r="S1450">
        <v>0</v>
      </c>
      <c r="T1450">
        <v>0</v>
      </c>
      <c r="U1450">
        <v>0</v>
      </c>
      <c r="V1450">
        <v>0</v>
      </c>
      <c r="W1450">
        <v>0</v>
      </c>
      <c r="X1450">
        <v>0</v>
      </c>
      <c r="Y1450">
        <v>1</v>
      </c>
      <c r="Z1450">
        <v>1</v>
      </c>
      <c r="AA1450">
        <v>0</v>
      </c>
    </row>
    <row r="1451" spans="1:27" x14ac:dyDescent="0.25">
      <c r="A1451" t="s">
        <v>62</v>
      </c>
      <c r="B1451" t="s">
        <v>22</v>
      </c>
      <c r="C1451" t="s">
        <v>85</v>
      </c>
      <c r="D1451">
        <v>10</v>
      </c>
      <c r="E1451">
        <v>0</v>
      </c>
      <c r="F1451">
        <v>0</v>
      </c>
      <c r="G1451">
        <v>0</v>
      </c>
      <c r="H1451">
        <v>0</v>
      </c>
      <c r="I1451">
        <v>0</v>
      </c>
      <c r="J1451">
        <v>0</v>
      </c>
      <c r="K1451">
        <v>0</v>
      </c>
      <c r="L1451">
        <v>0</v>
      </c>
      <c r="M1451">
        <v>0</v>
      </c>
      <c r="N1451">
        <v>0</v>
      </c>
      <c r="O1451">
        <v>0</v>
      </c>
      <c r="P1451">
        <v>0</v>
      </c>
      <c r="Q1451">
        <v>0</v>
      </c>
      <c r="R1451">
        <v>0</v>
      </c>
      <c r="S1451">
        <v>0</v>
      </c>
      <c r="T1451">
        <v>0</v>
      </c>
      <c r="U1451">
        <v>0</v>
      </c>
      <c r="V1451">
        <v>0</v>
      </c>
      <c r="W1451">
        <v>0</v>
      </c>
      <c r="X1451">
        <v>0</v>
      </c>
      <c r="Y1451">
        <v>1</v>
      </c>
      <c r="Z1451">
        <v>1</v>
      </c>
      <c r="AA1451">
        <v>0</v>
      </c>
    </row>
    <row r="1452" spans="1:27" x14ac:dyDescent="0.25">
      <c r="A1452" t="s">
        <v>62</v>
      </c>
      <c r="B1452" t="s">
        <v>22</v>
      </c>
      <c r="C1452" t="s">
        <v>85</v>
      </c>
      <c r="D1452">
        <v>11</v>
      </c>
      <c r="E1452">
        <v>0</v>
      </c>
      <c r="F1452">
        <v>0</v>
      </c>
      <c r="G1452">
        <v>0</v>
      </c>
      <c r="H1452">
        <v>0</v>
      </c>
      <c r="I1452">
        <v>0</v>
      </c>
      <c r="J1452">
        <v>0</v>
      </c>
      <c r="K1452">
        <v>0</v>
      </c>
      <c r="L1452">
        <v>0</v>
      </c>
      <c r="M1452">
        <v>0</v>
      </c>
      <c r="N1452">
        <v>0</v>
      </c>
      <c r="O1452">
        <v>0</v>
      </c>
      <c r="P1452">
        <v>0</v>
      </c>
      <c r="Q1452">
        <v>0</v>
      </c>
      <c r="R1452">
        <v>0</v>
      </c>
      <c r="S1452">
        <v>0</v>
      </c>
      <c r="T1452">
        <v>0</v>
      </c>
      <c r="U1452">
        <v>0</v>
      </c>
      <c r="V1452">
        <v>0</v>
      </c>
      <c r="W1452">
        <v>0</v>
      </c>
      <c r="X1452">
        <v>0</v>
      </c>
      <c r="Y1452">
        <v>1</v>
      </c>
      <c r="Z1452">
        <v>1</v>
      </c>
      <c r="AA1452">
        <v>0</v>
      </c>
    </row>
    <row r="1453" spans="1:27" x14ac:dyDescent="0.25">
      <c r="A1453" t="s">
        <v>62</v>
      </c>
      <c r="B1453" t="s">
        <v>22</v>
      </c>
      <c r="C1453" t="s">
        <v>85</v>
      </c>
      <c r="D1453">
        <v>12</v>
      </c>
      <c r="E1453">
        <v>0</v>
      </c>
      <c r="F1453">
        <v>0</v>
      </c>
      <c r="G1453">
        <v>0</v>
      </c>
      <c r="H1453">
        <v>0</v>
      </c>
      <c r="I1453">
        <v>0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0</v>
      </c>
      <c r="P1453">
        <v>0</v>
      </c>
      <c r="Q1453">
        <v>0</v>
      </c>
      <c r="R1453">
        <v>0</v>
      </c>
      <c r="S1453">
        <v>0</v>
      </c>
      <c r="T1453">
        <v>0</v>
      </c>
      <c r="U1453">
        <v>0</v>
      </c>
      <c r="V1453">
        <v>0</v>
      </c>
      <c r="W1453">
        <v>0</v>
      </c>
      <c r="X1453">
        <v>0</v>
      </c>
      <c r="Y1453">
        <v>1</v>
      </c>
      <c r="Z1453">
        <v>1</v>
      </c>
      <c r="AA1453">
        <v>0</v>
      </c>
    </row>
    <row r="1454" spans="1:27" x14ac:dyDescent="0.25">
      <c r="A1454" t="s">
        <v>62</v>
      </c>
      <c r="B1454" t="s">
        <v>22</v>
      </c>
      <c r="C1454" t="s">
        <v>85</v>
      </c>
      <c r="D1454">
        <v>13</v>
      </c>
      <c r="E1454">
        <v>0</v>
      </c>
      <c r="F1454">
        <v>0</v>
      </c>
      <c r="G1454">
        <v>0</v>
      </c>
      <c r="H1454">
        <v>0</v>
      </c>
      <c r="I1454">
        <v>0</v>
      </c>
      <c r="J1454">
        <v>0</v>
      </c>
      <c r="K1454">
        <v>0</v>
      </c>
      <c r="L1454">
        <v>0</v>
      </c>
      <c r="M1454">
        <v>0</v>
      </c>
      <c r="N1454">
        <v>0</v>
      </c>
      <c r="O1454">
        <v>0</v>
      </c>
      <c r="P1454">
        <v>0</v>
      </c>
      <c r="Q1454">
        <v>0</v>
      </c>
      <c r="R1454">
        <v>0</v>
      </c>
      <c r="S1454">
        <v>0</v>
      </c>
      <c r="T1454">
        <v>0</v>
      </c>
      <c r="U1454">
        <v>0</v>
      </c>
      <c r="V1454">
        <v>0</v>
      </c>
      <c r="W1454">
        <v>0</v>
      </c>
      <c r="X1454">
        <v>0</v>
      </c>
      <c r="Y1454">
        <v>1</v>
      </c>
      <c r="Z1454">
        <v>1</v>
      </c>
      <c r="AA1454">
        <v>0</v>
      </c>
    </row>
    <row r="1455" spans="1:27" x14ac:dyDescent="0.25">
      <c r="A1455" t="s">
        <v>62</v>
      </c>
      <c r="B1455" t="s">
        <v>22</v>
      </c>
      <c r="C1455" t="s">
        <v>85</v>
      </c>
      <c r="D1455">
        <v>14</v>
      </c>
      <c r="E1455">
        <v>0</v>
      </c>
      <c r="F1455">
        <v>0</v>
      </c>
      <c r="G1455">
        <v>0</v>
      </c>
      <c r="H1455">
        <v>0</v>
      </c>
      <c r="I1455">
        <v>0</v>
      </c>
      <c r="J1455">
        <v>0</v>
      </c>
      <c r="K1455">
        <v>0</v>
      </c>
      <c r="L1455">
        <v>0</v>
      </c>
      <c r="M1455">
        <v>0</v>
      </c>
      <c r="N1455">
        <v>0</v>
      </c>
      <c r="O1455">
        <v>0</v>
      </c>
      <c r="P1455">
        <v>0</v>
      </c>
      <c r="Q1455">
        <v>0</v>
      </c>
      <c r="R1455">
        <v>0</v>
      </c>
      <c r="S1455">
        <v>0</v>
      </c>
      <c r="T1455">
        <v>0</v>
      </c>
      <c r="U1455">
        <v>0</v>
      </c>
      <c r="V1455">
        <v>0</v>
      </c>
      <c r="W1455">
        <v>0</v>
      </c>
      <c r="X1455">
        <v>0</v>
      </c>
      <c r="Y1455">
        <v>1</v>
      </c>
      <c r="Z1455">
        <v>1</v>
      </c>
      <c r="AA1455">
        <v>0</v>
      </c>
    </row>
    <row r="1456" spans="1:27" x14ac:dyDescent="0.25">
      <c r="A1456" t="s">
        <v>62</v>
      </c>
      <c r="B1456" t="s">
        <v>22</v>
      </c>
      <c r="C1456" t="s">
        <v>85</v>
      </c>
      <c r="D1456">
        <v>15</v>
      </c>
      <c r="E1456">
        <v>0</v>
      </c>
      <c r="F1456">
        <v>0</v>
      </c>
      <c r="G1456">
        <v>0</v>
      </c>
      <c r="H1456">
        <v>0</v>
      </c>
      <c r="I1456">
        <v>0</v>
      </c>
      <c r="J1456">
        <v>0</v>
      </c>
      <c r="K1456">
        <v>0</v>
      </c>
      <c r="L1456">
        <v>0</v>
      </c>
      <c r="M1456">
        <v>0</v>
      </c>
      <c r="N1456">
        <v>0</v>
      </c>
      <c r="O1456">
        <v>0</v>
      </c>
      <c r="P1456">
        <v>0</v>
      </c>
      <c r="Q1456">
        <v>0</v>
      </c>
      <c r="R1456">
        <v>0</v>
      </c>
      <c r="S1456">
        <v>0</v>
      </c>
      <c r="T1456">
        <v>0</v>
      </c>
      <c r="U1456">
        <v>0</v>
      </c>
      <c r="V1456">
        <v>0</v>
      </c>
      <c r="W1456">
        <v>0</v>
      </c>
      <c r="X1456">
        <v>0</v>
      </c>
      <c r="Y1456">
        <v>1</v>
      </c>
      <c r="Z1456">
        <v>1</v>
      </c>
      <c r="AA1456">
        <v>0</v>
      </c>
    </row>
    <row r="1457" spans="1:27" x14ac:dyDescent="0.25">
      <c r="A1457" t="s">
        <v>62</v>
      </c>
      <c r="B1457" t="s">
        <v>22</v>
      </c>
      <c r="C1457" t="s">
        <v>85</v>
      </c>
      <c r="D1457">
        <v>16</v>
      </c>
      <c r="E1457">
        <v>0</v>
      </c>
      <c r="F1457">
        <v>0</v>
      </c>
      <c r="G1457">
        <v>0</v>
      </c>
      <c r="H1457">
        <v>0</v>
      </c>
      <c r="I1457">
        <v>0</v>
      </c>
      <c r="J1457">
        <v>0</v>
      </c>
      <c r="K1457">
        <v>0</v>
      </c>
      <c r="L1457">
        <v>0</v>
      </c>
      <c r="M1457">
        <v>0</v>
      </c>
      <c r="N1457">
        <v>0</v>
      </c>
      <c r="O1457">
        <v>0</v>
      </c>
      <c r="P1457">
        <v>0</v>
      </c>
      <c r="Q1457">
        <v>0</v>
      </c>
      <c r="R1457">
        <v>0</v>
      </c>
      <c r="S1457">
        <v>0</v>
      </c>
      <c r="T1457">
        <v>0</v>
      </c>
      <c r="U1457">
        <v>0</v>
      </c>
      <c r="V1457">
        <v>0</v>
      </c>
      <c r="W1457">
        <v>0</v>
      </c>
      <c r="X1457">
        <v>0</v>
      </c>
      <c r="Y1457">
        <v>1</v>
      </c>
      <c r="Z1457">
        <v>1</v>
      </c>
      <c r="AA1457">
        <v>0</v>
      </c>
    </row>
    <row r="1458" spans="1:27" x14ac:dyDescent="0.25">
      <c r="A1458" t="s">
        <v>62</v>
      </c>
      <c r="B1458" t="s">
        <v>22</v>
      </c>
      <c r="C1458" t="s">
        <v>85</v>
      </c>
      <c r="D1458">
        <v>17</v>
      </c>
      <c r="E1458">
        <v>0</v>
      </c>
      <c r="F1458">
        <v>0</v>
      </c>
      <c r="G1458">
        <v>0</v>
      </c>
      <c r="H1458">
        <v>0</v>
      </c>
      <c r="I1458">
        <v>0</v>
      </c>
      <c r="J1458">
        <v>0</v>
      </c>
      <c r="K1458">
        <v>0</v>
      </c>
      <c r="L1458">
        <v>0</v>
      </c>
      <c r="M1458">
        <v>0</v>
      </c>
      <c r="N1458">
        <v>0</v>
      </c>
      <c r="O1458">
        <v>0</v>
      </c>
      <c r="P1458">
        <v>0</v>
      </c>
      <c r="Q1458">
        <v>0</v>
      </c>
      <c r="R1458">
        <v>0</v>
      </c>
      <c r="S1458">
        <v>0</v>
      </c>
      <c r="T1458">
        <v>0</v>
      </c>
      <c r="U1458">
        <v>0</v>
      </c>
      <c r="V1458">
        <v>0</v>
      </c>
      <c r="W1458">
        <v>0</v>
      </c>
      <c r="X1458">
        <v>0</v>
      </c>
      <c r="Y1458">
        <v>1</v>
      </c>
      <c r="Z1458">
        <v>1</v>
      </c>
      <c r="AA1458">
        <v>0</v>
      </c>
    </row>
    <row r="1459" spans="1:27" x14ac:dyDescent="0.25">
      <c r="A1459" t="s">
        <v>62</v>
      </c>
      <c r="B1459" t="s">
        <v>22</v>
      </c>
      <c r="C1459" t="s">
        <v>85</v>
      </c>
      <c r="D1459">
        <v>18</v>
      </c>
      <c r="E1459">
        <v>0</v>
      </c>
      <c r="F1459">
        <v>0</v>
      </c>
      <c r="G1459">
        <v>0</v>
      </c>
      <c r="H1459">
        <v>0</v>
      </c>
      <c r="I1459">
        <v>0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0</v>
      </c>
      <c r="P1459">
        <v>0</v>
      </c>
      <c r="Q1459">
        <v>0</v>
      </c>
      <c r="R1459">
        <v>0</v>
      </c>
      <c r="S1459">
        <v>0</v>
      </c>
      <c r="T1459">
        <v>0</v>
      </c>
      <c r="U1459">
        <v>0</v>
      </c>
      <c r="V1459">
        <v>0</v>
      </c>
      <c r="W1459">
        <v>0</v>
      </c>
      <c r="X1459">
        <v>0</v>
      </c>
      <c r="Y1459">
        <v>1</v>
      </c>
      <c r="Z1459">
        <v>1</v>
      </c>
      <c r="AA1459">
        <v>0</v>
      </c>
    </row>
    <row r="1460" spans="1:27" x14ac:dyDescent="0.25">
      <c r="A1460" t="s">
        <v>62</v>
      </c>
      <c r="B1460" t="s">
        <v>22</v>
      </c>
      <c r="C1460" t="s">
        <v>85</v>
      </c>
      <c r="D1460">
        <v>19</v>
      </c>
      <c r="E1460">
        <v>0</v>
      </c>
      <c r="F1460">
        <v>0</v>
      </c>
      <c r="G1460">
        <v>0</v>
      </c>
      <c r="H1460">
        <v>0</v>
      </c>
      <c r="I1460">
        <v>0</v>
      </c>
      <c r="J1460">
        <v>0</v>
      </c>
      <c r="K1460">
        <v>0</v>
      </c>
      <c r="L1460">
        <v>0</v>
      </c>
      <c r="M1460">
        <v>0</v>
      </c>
      <c r="N1460">
        <v>0</v>
      </c>
      <c r="O1460">
        <v>0</v>
      </c>
      <c r="P1460">
        <v>0</v>
      </c>
      <c r="Q1460">
        <v>0</v>
      </c>
      <c r="R1460">
        <v>0</v>
      </c>
      <c r="S1460">
        <v>0</v>
      </c>
      <c r="T1460">
        <v>0</v>
      </c>
      <c r="U1460">
        <v>0</v>
      </c>
      <c r="V1460">
        <v>0</v>
      </c>
      <c r="W1460">
        <v>0</v>
      </c>
      <c r="X1460">
        <v>0</v>
      </c>
      <c r="Y1460">
        <v>1</v>
      </c>
      <c r="Z1460">
        <v>1</v>
      </c>
      <c r="AA1460">
        <v>0</v>
      </c>
    </row>
    <row r="1461" spans="1:27" x14ac:dyDescent="0.25">
      <c r="A1461" t="s">
        <v>62</v>
      </c>
      <c r="B1461" t="s">
        <v>22</v>
      </c>
      <c r="C1461" t="s">
        <v>85</v>
      </c>
      <c r="D1461">
        <v>20</v>
      </c>
      <c r="E1461">
        <v>0</v>
      </c>
      <c r="F1461">
        <v>0</v>
      </c>
      <c r="G1461">
        <v>0</v>
      </c>
      <c r="H1461">
        <v>0</v>
      </c>
      <c r="I1461">
        <v>0</v>
      </c>
      <c r="J1461">
        <v>0</v>
      </c>
      <c r="K1461">
        <v>0</v>
      </c>
      <c r="L1461">
        <v>0</v>
      </c>
      <c r="M1461">
        <v>0</v>
      </c>
      <c r="N1461">
        <v>0</v>
      </c>
      <c r="O1461">
        <v>0</v>
      </c>
      <c r="P1461">
        <v>0</v>
      </c>
      <c r="Q1461">
        <v>0</v>
      </c>
      <c r="R1461">
        <v>0</v>
      </c>
      <c r="S1461">
        <v>0</v>
      </c>
      <c r="T1461">
        <v>0</v>
      </c>
      <c r="U1461">
        <v>0</v>
      </c>
      <c r="V1461">
        <v>0</v>
      </c>
      <c r="W1461">
        <v>0</v>
      </c>
      <c r="X1461">
        <v>0</v>
      </c>
      <c r="Y1461">
        <v>1</v>
      </c>
      <c r="Z1461">
        <v>1</v>
      </c>
      <c r="AA1461">
        <v>0</v>
      </c>
    </row>
    <row r="1462" spans="1:27" x14ac:dyDescent="0.25">
      <c r="A1462" t="s">
        <v>62</v>
      </c>
      <c r="B1462" t="s">
        <v>22</v>
      </c>
      <c r="C1462" t="s">
        <v>85</v>
      </c>
      <c r="D1462">
        <v>21</v>
      </c>
      <c r="E1462">
        <v>0</v>
      </c>
      <c r="F1462">
        <v>0</v>
      </c>
      <c r="G1462">
        <v>0</v>
      </c>
      <c r="H1462">
        <v>0</v>
      </c>
      <c r="I1462">
        <v>0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0</v>
      </c>
      <c r="P1462">
        <v>0</v>
      </c>
      <c r="Q1462">
        <v>0</v>
      </c>
      <c r="R1462">
        <v>0</v>
      </c>
      <c r="S1462">
        <v>0</v>
      </c>
      <c r="T1462">
        <v>0</v>
      </c>
      <c r="U1462">
        <v>0</v>
      </c>
      <c r="V1462">
        <v>0</v>
      </c>
      <c r="W1462">
        <v>0</v>
      </c>
      <c r="X1462">
        <v>0</v>
      </c>
      <c r="Y1462">
        <v>1</v>
      </c>
      <c r="Z1462">
        <v>1</v>
      </c>
      <c r="AA1462">
        <v>0</v>
      </c>
    </row>
    <row r="1463" spans="1:27" x14ac:dyDescent="0.25">
      <c r="A1463" t="s">
        <v>62</v>
      </c>
      <c r="B1463" t="s">
        <v>22</v>
      </c>
      <c r="C1463" t="s">
        <v>85</v>
      </c>
      <c r="D1463">
        <v>22</v>
      </c>
      <c r="E1463">
        <v>0</v>
      </c>
      <c r="F1463">
        <v>0</v>
      </c>
      <c r="G1463">
        <v>0</v>
      </c>
      <c r="H1463">
        <v>0</v>
      </c>
      <c r="I1463">
        <v>0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0</v>
      </c>
      <c r="P1463">
        <v>0</v>
      </c>
      <c r="Q1463">
        <v>0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0</v>
      </c>
      <c r="X1463">
        <v>0</v>
      </c>
      <c r="Y1463">
        <v>1</v>
      </c>
      <c r="Z1463">
        <v>1</v>
      </c>
      <c r="AA1463">
        <v>0</v>
      </c>
    </row>
    <row r="1464" spans="1:27" x14ac:dyDescent="0.25">
      <c r="A1464" t="s">
        <v>62</v>
      </c>
      <c r="B1464" t="s">
        <v>22</v>
      </c>
      <c r="C1464" t="s">
        <v>85</v>
      </c>
      <c r="D1464">
        <v>23</v>
      </c>
      <c r="E1464">
        <v>0</v>
      </c>
      <c r="F1464">
        <v>0</v>
      </c>
      <c r="G1464">
        <v>0</v>
      </c>
      <c r="H1464">
        <v>0</v>
      </c>
      <c r="I1464">
        <v>0</v>
      </c>
      <c r="J1464">
        <v>0</v>
      </c>
      <c r="K1464">
        <v>0</v>
      </c>
      <c r="L1464">
        <v>0</v>
      </c>
      <c r="M1464">
        <v>0</v>
      </c>
      <c r="N1464">
        <v>0</v>
      </c>
      <c r="O1464">
        <v>0</v>
      </c>
      <c r="P1464">
        <v>0</v>
      </c>
      <c r="Q1464">
        <v>0</v>
      </c>
      <c r="R1464">
        <v>0</v>
      </c>
      <c r="S1464">
        <v>0</v>
      </c>
      <c r="T1464">
        <v>0</v>
      </c>
      <c r="U1464">
        <v>0</v>
      </c>
      <c r="V1464">
        <v>0</v>
      </c>
      <c r="W1464">
        <v>0</v>
      </c>
      <c r="X1464">
        <v>0</v>
      </c>
      <c r="Y1464">
        <v>1</v>
      </c>
      <c r="Z1464">
        <v>1</v>
      </c>
      <c r="AA1464">
        <v>0</v>
      </c>
    </row>
    <row r="1465" spans="1:27" x14ac:dyDescent="0.25">
      <c r="A1465" t="s">
        <v>62</v>
      </c>
      <c r="B1465" t="s">
        <v>22</v>
      </c>
      <c r="C1465" t="s">
        <v>85</v>
      </c>
      <c r="D1465">
        <v>24</v>
      </c>
      <c r="E1465">
        <v>0</v>
      </c>
      <c r="F1465">
        <v>0</v>
      </c>
      <c r="G1465">
        <v>0</v>
      </c>
      <c r="H1465">
        <v>0</v>
      </c>
      <c r="I1465">
        <v>0</v>
      </c>
      <c r="J1465">
        <v>0</v>
      </c>
      <c r="K1465">
        <v>0</v>
      </c>
      <c r="L1465">
        <v>0</v>
      </c>
      <c r="M1465">
        <v>0</v>
      </c>
      <c r="N1465">
        <v>0</v>
      </c>
      <c r="O1465">
        <v>0</v>
      </c>
      <c r="P1465">
        <v>0</v>
      </c>
      <c r="Q1465">
        <v>0</v>
      </c>
      <c r="R1465">
        <v>0</v>
      </c>
      <c r="S1465">
        <v>0</v>
      </c>
      <c r="T1465">
        <v>0</v>
      </c>
      <c r="U1465">
        <v>0</v>
      </c>
      <c r="V1465">
        <v>0</v>
      </c>
      <c r="W1465">
        <v>0</v>
      </c>
      <c r="X1465">
        <v>0</v>
      </c>
      <c r="Y1465">
        <v>1</v>
      </c>
      <c r="Z1465">
        <v>1</v>
      </c>
      <c r="AA1465">
        <v>0</v>
      </c>
    </row>
    <row r="1466" spans="1:27" x14ac:dyDescent="0.25">
      <c r="A1466" t="s">
        <v>62</v>
      </c>
      <c r="B1466" t="s">
        <v>22</v>
      </c>
      <c r="C1466" t="s">
        <v>86</v>
      </c>
      <c r="D1466">
        <v>1</v>
      </c>
      <c r="E1466">
        <v>0</v>
      </c>
      <c r="F1466">
        <v>0</v>
      </c>
      <c r="G1466">
        <v>0</v>
      </c>
      <c r="H1466">
        <v>0</v>
      </c>
      <c r="I1466">
        <v>0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0</v>
      </c>
      <c r="P1466">
        <v>0</v>
      </c>
      <c r="Q1466">
        <v>0</v>
      </c>
      <c r="R1466">
        <v>0</v>
      </c>
      <c r="S1466">
        <v>0</v>
      </c>
      <c r="T1466">
        <v>0</v>
      </c>
      <c r="U1466">
        <v>0</v>
      </c>
      <c r="V1466">
        <v>0</v>
      </c>
      <c r="W1466">
        <v>0</v>
      </c>
      <c r="X1466">
        <v>0</v>
      </c>
      <c r="Y1466">
        <v>1</v>
      </c>
      <c r="Z1466">
        <v>1</v>
      </c>
      <c r="AA1466">
        <v>0</v>
      </c>
    </row>
    <row r="1467" spans="1:27" x14ac:dyDescent="0.25">
      <c r="A1467" t="s">
        <v>62</v>
      </c>
      <c r="B1467" t="s">
        <v>22</v>
      </c>
      <c r="C1467" t="s">
        <v>86</v>
      </c>
      <c r="D1467">
        <v>2</v>
      </c>
      <c r="E1467">
        <v>0</v>
      </c>
      <c r="F1467">
        <v>0</v>
      </c>
      <c r="G1467">
        <v>0</v>
      </c>
      <c r="H1467">
        <v>0</v>
      </c>
      <c r="I1467">
        <v>0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0</v>
      </c>
      <c r="P1467">
        <v>0</v>
      </c>
      <c r="Q1467">
        <v>0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0</v>
      </c>
      <c r="X1467">
        <v>0</v>
      </c>
      <c r="Y1467">
        <v>1</v>
      </c>
      <c r="Z1467">
        <v>1</v>
      </c>
      <c r="AA1467">
        <v>0</v>
      </c>
    </row>
    <row r="1468" spans="1:27" x14ac:dyDescent="0.25">
      <c r="A1468" t="s">
        <v>62</v>
      </c>
      <c r="B1468" t="s">
        <v>22</v>
      </c>
      <c r="C1468" t="s">
        <v>86</v>
      </c>
      <c r="D1468">
        <v>3</v>
      </c>
      <c r="E1468">
        <v>0</v>
      </c>
      <c r="F1468">
        <v>0</v>
      </c>
      <c r="G1468">
        <v>0</v>
      </c>
      <c r="H1468">
        <v>0</v>
      </c>
      <c r="I1468">
        <v>0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v>0</v>
      </c>
      <c r="X1468">
        <v>0</v>
      </c>
      <c r="Y1468">
        <v>1</v>
      </c>
      <c r="Z1468">
        <v>1</v>
      </c>
      <c r="AA1468">
        <v>0</v>
      </c>
    </row>
    <row r="1469" spans="1:27" x14ac:dyDescent="0.25">
      <c r="A1469" t="s">
        <v>62</v>
      </c>
      <c r="B1469" t="s">
        <v>22</v>
      </c>
      <c r="C1469" t="s">
        <v>86</v>
      </c>
      <c r="D1469">
        <v>4</v>
      </c>
      <c r="E1469">
        <v>0</v>
      </c>
      <c r="F1469">
        <v>0</v>
      </c>
      <c r="G1469">
        <v>0</v>
      </c>
      <c r="H1469">
        <v>0</v>
      </c>
      <c r="I1469">
        <v>0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0</v>
      </c>
      <c r="P1469">
        <v>0</v>
      </c>
      <c r="Q1469">
        <v>0</v>
      </c>
      <c r="R1469">
        <v>0</v>
      </c>
      <c r="S1469">
        <v>0</v>
      </c>
      <c r="T1469">
        <v>0</v>
      </c>
      <c r="U1469">
        <v>0</v>
      </c>
      <c r="V1469">
        <v>0</v>
      </c>
      <c r="W1469">
        <v>0</v>
      </c>
      <c r="X1469">
        <v>0</v>
      </c>
      <c r="Y1469">
        <v>1</v>
      </c>
      <c r="Z1469">
        <v>1</v>
      </c>
      <c r="AA1469">
        <v>0</v>
      </c>
    </row>
    <row r="1470" spans="1:27" x14ac:dyDescent="0.25">
      <c r="A1470" t="s">
        <v>62</v>
      </c>
      <c r="B1470" t="s">
        <v>22</v>
      </c>
      <c r="C1470" t="s">
        <v>86</v>
      </c>
      <c r="D1470">
        <v>5</v>
      </c>
      <c r="E1470">
        <v>0</v>
      </c>
      <c r="F1470">
        <v>0</v>
      </c>
      <c r="G1470">
        <v>0</v>
      </c>
      <c r="H1470">
        <v>0</v>
      </c>
      <c r="I1470">
        <v>0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0</v>
      </c>
      <c r="P1470">
        <v>0</v>
      </c>
      <c r="Q1470">
        <v>0</v>
      </c>
      <c r="R1470">
        <v>0</v>
      </c>
      <c r="S1470">
        <v>0</v>
      </c>
      <c r="T1470">
        <v>0</v>
      </c>
      <c r="U1470">
        <v>0</v>
      </c>
      <c r="V1470">
        <v>0</v>
      </c>
      <c r="W1470">
        <v>0</v>
      </c>
      <c r="X1470">
        <v>0</v>
      </c>
      <c r="Y1470">
        <v>1</v>
      </c>
      <c r="Z1470">
        <v>1</v>
      </c>
      <c r="AA1470">
        <v>0</v>
      </c>
    </row>
    <row r="1471" spans="1:27" x14ac:dyDescent="0.25">
      <c r="A1471" t="s">
        <v>62</v>
      </c>
      <c r="B1471" t="s">
        <v>22</v>
      </c>
      <c r="C1471" t="s">
        <v>86</v>
      </c>
      <c r="D1471">
        <v>6</v>
      </c>
      <c r="E1471">
        <v>0</v>
      </c>
      <c r="F1471">
        <v>0</v>
      </c>
      <c r="G1471">
        <v>0</v>
      </c>
      <c r="H1471">
        <v>0</v>
      </c>
      <c r="I1471">
        <v>0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0</v>
      </c>
      <c r="P1471">
        <v>0</v>
      </c>
      <c r="Q1471">
        <v>0</v>
      </c>
      <c r="R1471">
        <v>0</v>
      </c>
      <c r="S1471">
        <v>0</v>
      </c>
      <c r="T1471">
        <v>0</v>
      </c>
      <c r="U1471">
        <v>0</v>
      </c>
      <c r="V1471">
        <v>0</v>
      </c>
      <c r="W1471">
        <v>0</v>
      </c>
      <c r="X1471">
        <v>0</v>
      </c>
      <c r="Y1471">
        <v>1</v>
      </c>
      <c r="Z1471">
        <v>1</v>
      </c>
      <c r="AA1471">
        <v>0</v>
      </c>
    </row>
    <row r="1472" spans="1:27" x14ac:dyDescent="0.25">
      <c r="A1472" t="s">
        <v>62</v>
      </c>
      <c r="B1472" t="s">
        <v>22</v>
      </c>
      <c r="C1472" t="s">
        <v>86</v>
      </c>
      <c r="D1472">
        <v>7</v>
      </c>
      <c r="E1472">
        <v>0</v>
      </c>
      <c r="F1472">
        <v>0</v>
      </c>
      <c r="G1472">
        <v>0</v>
      </c>
      <c r="H1472">
        <v>0</v>
      </c>
      <c r="I1472">
        <v>0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0</v>
      </c>
      <c r="P1472">
        <v>0</v>
      </c>
      <c r="Q1472">
        <v>0</v>
      </c>
      <c r="R1472">
        <v>0</v>
      </c>
      <c r="S1472">
        <v>0</v>
      </c>
      <c r="T1472">
        <v>0</v>
      </c>
      <c r="U1472">
        <v>0</v>
      </c>
      <c r="V1472">
        <v>0</v>
      </c>
      <c r="W1472">
        <v>0</v>
      </c>
      <c r="X1472">
        <v>0</v>
      </c>
      <c r="Y1472">
        <v>1</v>
      </c>
      <c r="Z1472">
        <v>1</v>
      </c>
      <c r="AA1472">
        <v>0</v>
      </c>
    </row>
    <row r="1473" spans="1:27" x14ac:dyDescent="0.25">
      <c r="A1473" t="s">
        <v>62</v>
      </c>
      <c r="B1473" t="s">
        <v>22</v>
      </c>
      <c r="C1473" t="s">
        <v>86</v>
      </c>
      <c r="D1473">
        <v>8</v>
      </c>
      <c r="E1473">
        <v>0</v>
      </c>
      <c r="F1473">
        <v>0</v>
      </c>
      <c r="G1473">
        <v>0</v>
      </c>
      <c r="H1473">
        <v>0</v>
      </c>
      <c r="I1473">
        <v>0</v>
      </c>
      <c r="J1473">
        <v>0</v>
      </c>
      <c r="K1473">
        <v>0</v>
      </c>
      <c r="L1473">
        <v>0</v>
      </c>
      <c r="M1473">
        <v>0</v>
      </c>
      <c r="N1473">
        <v>0</v>
      </c>
      <c r="O1473">
        <v>0</v>
      </c>
      <c r="P1473">
        <v>0</v>
      </c>
      <c r="Q1473">
        <v>0</v>
      </c>
      <c r="R1473">
        <v>0</v>
      </c>
      <c r="S1473">
        <v>0</v>
      </c>
      <c r="T1473">
        <v>0</v>
      </c>
      <c r="U1473">
        <v>0</v>
      </c>
      <c r="V1473">
        <v>0</v>
      </c>
      <c r="W1473">
        <v>0</v>
      </c>
      <c r="X1473">
        <v>0</v>
      </c>
      <c r="Y1473">
        <v>1</v>
      </c>
      <c r="Z1473">
        <v>1</v>
      </c>
      <c r="AA1473">
        <v>0</v>
      </c>
    </row>
    <row r="1474" spans="1:27" x14ac:dyDescent="0.25">
      <c r="A1474" t="s">
        <v>62</v>
      </c>
      <c r="B1474" t="s">
        <v>22</v>
      </c>
      <c r="C1474" t="s">
        <v>86</v>
      </c>
      <c r="D1474">
        <v>9</v>
      </c>
      <c r="E1474">
        <v>0</v>
      </c>
      <c r="F1474">
        <v>0</v>
      </c>
      <c r="G1474">
        <v>0</v>
      </c>
      <c r="H1474">
        <v>0</v>
      </c>
      <c r="I1474">
        <v>0</v>
      </c>
      <c r="J1474">
        <v>0</v>
      </c>
      <c r="K1474">
        <v>0</v>
      </c>
      <c r="L1474">
        <v>0</v>
      </c>
      <c r="M1474">
        <v>0</v>
      </c>
      <c r="N1474">
        <v>0</v>
      </c>
      <c r="O1474">
        <v>0</v>
      </c>
      <c r="P1474">
        <v>0</v>
      </c>
      <c r="Q1474">
        <v>0</v>
      </c>
      <c r="R1474">
        <v>0</v>
      </c>
      <c r="S1474">
        <v>0</v>
      </c>
      <c r="T1474">
        <v>0</v>
      </c>
      <c r="U1474">
        <v>0</v>
      </c>
      <c r="V1474">
        <v>0</v>
      </c>
      <c r="W1474">
        <v>0</v>
      </c>
      <c r="X1474">
        <v>0</v>
      </c>
      <c r="Y1474">
        <v>1</v>
      </c>
      <c r="Z1474">
        <v>1</v>
      </c>
      <c r="AA1474">
        <v>0</v>
      </c>
    </row>
    <row r="1475" spans="1:27" x14ac:dyDescent="0.25">
      <c r="A1475" t="s">
        <v>62</v>
      </c>
      <c r="B1475" t="s">
        <v>22</v>
      </c>
      <c r="C1475" t="s">
        <v>86</v>
      </c>
      <c r="D1475">
        <v>10</v>
      </c>
      <c r="E1475">
        <v>0</v>
      </c>
      <c r="F1475">
        <v>0</v>
      </c>
      <c r="G1475">
        <v>0</v>
      </c>
      <c r="H1475">
        <v>0</v>
      </c>
      <c r="I1475">
        <v>0</v>
      </c>
      <c r="J1475">
        <v>0</v>
      </c>
      <c r="K1475">
        <v>0</v>
      </c>
      <c r="L1475">
        <v>0</v>
      </c>
      <c r="M1475">
        <v>0</v>
      </c>
      <c r="N1475">
        <v>0</v>
      </c>
      <c r="O1475">
        <v>0</v>
      </c>
      <c r="P1475">
        <v>0</v>
      </c>
      <c r="Q1475">
        <v>0</v>
      </c>
      <c r="R1475">
        <v>0</v>
      </c>
      <c r="S1475">
        <v>0</v>
      </c>
      <c r="T1475">
        <v>0</v>
      </c>
      <c r="U1475">
        <v>0</v>
      </c>
      <c r="V1475">
        <v>0</v>
      </c>
      <c r="W1475">
        <v>0</v>
      </c>
      <c r="X1475">
        <v>0</v>
      </c>
      <c r="Y1475">
        <v>1</v>
      </c>
      <c r="Z1475">
        <v>1</v>
      </c>
      <c r="AA1475">
        <v>0</v>
      </c>
    </row>
    <row r="1476" spans="1:27" x14ac:dyDescent="0.25">
      <c r="A1476" t="s">
        <v>62</v>
      </c>
      <c r="B1476" t="s">
        <v>22</v>
      </c>
      <c r="C1476" t="s">
        <v>86</v>
      </c>
      <c r="D1476">
        <v>11</v>
      </c>
      <c r="E1476">
        <v>0</v>
      </c>
      <c r="F1476">
        <v>0</v>
      </c>
      <c r="G1476">
        <v>0</v>
      </c>
      <c r="H1476">
        <v>0</v>
      </c>
      <c r="I1476">
        <v>0</v>
      </c>
      <c r="J1476">
        <v>0</v>
      </c>
      <c r="K1476">
        <v>0</v>
      </c>
      <c r="L1476">
        <v>0</v>
      </c>
      <c r="M1476">
        <v>0</v>
      </c>
      <c r="N1476">
        <v>0</v>
      </c>
      <c r="O1476">
        <v>0</v>
      </c>
      <c r="P1476">
        <v>0</v>
      </c>
      <c r="Q1476">
        <v>0</v>
      </c>
      <c r="R1476">
        <v>0</v>
      </c>
      <c r="S1476">
        <v>0</v>
      </c>
      <c r="T1476">
        <v>0</v>
      </c>
      <c r="U1476">
        <v>0</v>
      </c>
      <c r="V1476">
        <v>0</v>
      </c>
      <c r="W1476">
        <v>0</v>
      </c>
      <c r="X1476">
        <v>0</v>
      </c>
      <c r="Y1476">
        <v>1</v>
      </c>
      <c r="Z1476">
        <v>1</v>
      </c>
      <c r="AA1476">
        <v>0</v>
      </c>
    </row>
    <row r="1477" spans="1:27" x14ac:dyDescent="0.25">
      <c r="A1477" t="s">
        <v>62</v>
      </c>
      <c r="B1477" t="s">
        <v>22</v>
      </c>
      <c r="C1477" t="s">
        <v>86</v>
      </c>
      <c r="D1477">
        <v>12</v>
      </c>
      <c r="E1477">
        <v>0</v>
      </c>
      <c r="F1477">
        <v>0</v>
      </c>
      <c r="G1477">
        <v>0</v>
      </c>
      <c r="H1477">
        <v>0</v>
      </c>
      <c r="I1477">
        <v>0</v>
      </c>
      <c r="J1477">
        <v>0</v>
      </c>
      <c r="K1477">
        <v>0</v>
      </c>
      <c r="L1477">
        <v>0</v>
      </c>
      <c r="M1477">
        <v>0</v>
      </c>
      <c r="N1477">
        <v>0</v>
      </c>
      <c r="O1477">
        <v>0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0</v>
      </c>
      <c r="Y1477">
        <v>1</v>
      </c>
      <c r="Z1477">
        <v>1</v>
      </c>
      <c r="AA1477">
        <v>0</v>
      </c>
    </row>
    <row r="1478" spans="1:27" x14ac:dyDescent="0.25">
      <c r="A1478" t="s">
        <v>62</v>
      </c>
      <c r="B1478" t="s">
        <v>22</v>
      </c>
      <c r="C1478" t="s">
        <v>86</v>
      </c>
      <c r="D1478">
        <v>13</v>
      </c>
      <c r="E1478">
        <v>0</v>
      </c>
      <c r="F1478">
        <v>0</v>
      </c>
      <c r="G1478">
        <v>0</v>
      </c>
      <c r="H1478">
        <v>0</v>
      </c>
      <c r="I1478">
        <v>0</v>
      </c>
      <c r="J1478">
        <v>0</v>
      </c>
      <c r="K1478">
        <v>0</v>
      </c>
      <c r="L1478">
        <v>0</v>
      </c>
      <c r="M1478">
        <v>0</v>
      </c>
      <c r="N1478">
        <v>0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0</v>
      </c>
      <c r="X1478">
        <v>0</v>
      </c>
      <c r="Y1478">
        <v>1</v>
      </c>
      <c r="Z1478">
        <v>1</v>
      </c>
      <c r="AA1478">
        <v>0</v>
      </c>
    </row>
    <row r="1479" spans="1:27" x14ac:dyDescent="0.25">
      <c r="A1479" t="s">
        <v>62</v>
      </c>
      <c r="B1479" t="s">
        <v>22</v>
      </c>
      <c r="C1479" t="s">
        <v>86</v>
      </c>
      <c r="D1479">
        <v>14</v>
      </c>
      <c r="E1479">
        <v>0</v>
      </c>
      <c r="F1479">
        <v>0</v>
      </c>
      <c r="G1479">
        <v>0</v>
      </c>
      <c r="H1479">
        <v>0</v>
      </c>
      <c r="I1479">
        <v>0</v>
      </c>
      <c r="J1479">
        <v>0</v>
      </c>
      <c r="K1479">
        <v>0</v>
      </c>
      <c r="L1479">
        <v>0</v>
      </c>
      <c r="M1479">
        <v>0</v>
      </c>
      <c r="N1479">
        <v>0</v>
      </c>
      <c r="O1479">
        <v>0</v>
      </c>
      <c r="P1479">
        <v>0</v>
      </c>
      <c r="Q1479">
        <v>0</v>
      </c>
      <c r="R1479">
        <v>0</v>
      </c>
      <c r="S1479">
        <v>0</v>
      </c>
      <c r="T1479">
        <v>0</v>
      </c>
      <c r="U1479">
        <v>0</v>
      </c>
      <c r="V1479">
        <v>0</v>
      </c>
      <c r="W1479">
        <v>0</v>
      </c>
      <c r="X1479">
        <v>0</v>
      </c>
      <c r="Y1479">
        <v>1</v>
      </c>
      <c r="Z1479">
        <v>1</v>
      </c>
      <c r="AA1479">
        <v>0</v>
      </c>
    </row>
    <row r="1480" spans="1:27" x14ac:dyDescent="0.25">
      <c r="A1480" t="s">
        <v>62</v>
      </c>
      <c r="B1480" t="s">
        <v>22</v>
      </c>
      <c r="C1480" t="s">
        <v>86</v>
      </c>
      <c r="D1480">
        <v>15</v>
      </c>
      <c r="E1480">
        <v>0</v>
      </c>
      <c r="F1480">
        <v>0</v>
      </c>
      <c r="G1480">
        <v>0</v>
      </c>
      <c r="H1480">
        <v>0</v>
      </c>
      <c r="I1480">
        <v>0</v>
      </c>
      <c r="J1480">
        <v>0</v>
      </c>
      <c r="K1480">
        <v>0</v>
      </c>
      <c r="L1480">
        <v>0</v>
      </c>
      <c r="M1480">
        <v>0</v>
      </c>
      <c r="N1480">
        <v>0</v>
      </c>
      <c r="O1480">
        <v>0</v>
      </c>
      <c r="P1480">
        <v>0</v>
      </c>
      <c r="Q1480">
        <v>0</v>
      </c>
      <c r="R1480">
        <v>0</v>
      </c>
      <c r="S1480">
        <v>0</v>
      </c>
      <c r="T1480">
        <v>0</v>
      </c>
      <c r="U1480">
        <v>0</v>
      </c>
      <c r="V1480">
        <v>0</v>
      </c>
      <c r="W1480">
        <v>0</v>
      </c>
      <c r="X1480">
        <v>0</v>
      </c>
      <c r="Y1480">
        <v>1</v>
      </c>
      <c r="Z1480">
        <v>1</v>
      </c>
      <c r="AA1480">
        <v>0</v>
      </c>
    </row>
    <row r="1481" spans="1:27" x14ac:dyDescent="0.25">
      <c r="A1481" t="s">
        <v>62</v>
      </c>
      <c r="B1481" t="s">
        <v>22</v>
      </c>
      <c r="C1481" t="s">
        <v>86</v>
      </c>
      <c r="D1481">
        <v>16</v>
      </c>
      <c r="E1481">
        <v>0</v>
      </c>
      <c r="F1481">
        <v>0</v>
      </c>
      <c r="G1481">
        <v>0</v>
      </c>
      <c r="H1481">
        <v>0</v>
      </c>
      <c r="I1481">
        <v>0</v>
      </c>
      <c r="J1481">
        <v>0</v>
      </c>
      <c r="K1481">
        <v>0</v>
      </c>
      <c r="L1481">
        <v>0</v>
      </c>
      <c r="M1481">
        <v>0</v>
      </c>
      <c r="N1481">
        <v>0</v>
      </c>
      <c r="O1481">
        <v>0</v>
      </c>
      <c r="P1481">
        <v>0</v>
      </c>
      <c r="Q1481">
        <v>0</v>
      </c>
      <c r="R1481">
        <v>0</v>
      </c>
      <c r="S1481">
        <v>0</v>
      </c>
      <c r="T1481">
        <v>0</v>
      </c>
      <c r="U1481">
        <v>0</v>
      </c>
      <c r="V1481">
        <v>0</v>
      </c>
      <c r="W1481">
        <v>0</v>
      </c>
      <c r="X1481">
        <v>0</v>
      </c>
      <c r="Y1481">
        <v>1</v>
      </c>
      <c r="Z1481">
        <v>1</v>
      </c>
      <c r="AA1481">
        <v>0</v>
      </c>
    </row>
    <row r="1482" spans="1:27" x14ac:dyDescent="0.25">
      <c r="A1482" t="s">
        <v>62</v>
      </c>
      <c r="B1482" t="s">
        <v>22</v>
      </c>
      <c r="C1482" t="s">
        <v>86</v>
      </c>
      <c r="D1482">
        <v>17</v>
      </c>
      <c r="E1482">
        <v>0</v>
      </c>
      <c r="F1482">
        <v>0</v>
      </c>
      <c r="G1482">
        <v>0</v>
      </c>
      <c r="H1482">
        <v>0</v>
      </c>
      <c r="I1482">
        <v>0</v>
      </c>
      <c r="J1482">
        <v>0</v>
      </c>
      <c r="K1482">
        <v>0</v>
      </c>
      <c r="L1482">
        <v>0</v>
      </c>
      <c r="M1482">
        <v>0</v>
      </c>
      <c r="N1482">
        <v>0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0</v>
      </c>
      <c r="X1482">
        <v>0</v>
      </c>
      <c r="Y1482">
        <v>1</v>
      </c>
      <c r="Z1482">
        <v>1</v>
      </c>
      <c r="AA1482">
        <v>0</v>
      </c>
    </row>
    <row r="1483" spans="1:27" x14ac:dyDescent="0.25">
      <c r="A1483" t="s">
        <v>62</v>
      </c>
      <c r="B1483" t="s">
        <v>22</v>
      </c>
      <c r="C1483" t="s">
        <v>86</v>
      </c>
      <c r="D1483">
        <v>18</v>
      </c>
      <c r="E1483">
        <v>0</v>
      </c>
      <c r="F1483">
        <v>0</v>
      </c>
      <c r="G1483">
        <v>0</v>
      </c>
      <c r="H1483">
        <v>0</v>
      </c>
      <c r="I1483">
        <v>0</v>
      </c>
      <c r="J1483">
        <v>0</v>
      </c>
      <c r="K1483">
        <v>0</v>
      </c>
      <c r="L1483">
        <v>0</v>
      </c>
      <c r="M1483">
        <v>0</v>
      </c>
      <c r="N1483">
        <v>0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1</v>
      </c>
      <c r="Z1483">
        <v>1</v>
      </c>
      <c r="AA1483">
        <v>0</v>
      </c>
    </row>
    <row r="1484" spans="1:27" x14ac:dyDescent="0.25">
      <c r="A1484" t="s">
        <v>62</v>
      </c>
      <c r="B1484" t="s">
        <v>22</v>
      </c>
      <c r="C1484" t="s">
        <v>86</v>
      </c>
      <c r="D1484">
        <v>19</v>
      </c>
      <c r="E1484">
        <v>0</v>
      </c>
      <c r="F1484">
        <v>0</v>
      </c>
      <c r="G1484">
        <v>0</v>
      </c>
      <c r="H1484">
        <v>0</v>
      </c>
      <c r="I1484">
        <v>0</v>
      </c>
      <c r="J1484">
        <v>0</v>
      </c>
      <c r="K1484">
        <v>0</v>
      </c>
      <c r="L1484">
        <v>0</v>
      </c>
      <c r="M1484">
        <v>0</v>
      </c>
      <c r="N1484">
        <v>0</v>
      </c>
      <c r="O1484">
        <v>0</v>
      </c>
      <c r="P1484">
        <v>0</v>
      </c>
      <c r="Q1484">
        <v>0</v>
      </c>
      <c r="R1484">
        <v>0</v>
      </c>
      <c r="S1484">
        <v>0</v>
      </c>
      <c r="T1484">
        <v>0</v>
      </c>
      <c r="U1484">
        <v>0</v>
      </c>
      <c r="V1484">
        <v>0</v>
      </c>
      <c r="W1484">
        <v>0</v>
      </c>
      <c r="X1484">
        <v>0</v>
      </c>
      <c r="Y1484">
        <v>1</v>
      </c>
      <c r="Z1484">
        <v>1</v>
      </c>
      <c r="AA1484">
        <v>0</v>
      </c>
    </row>
    <row r="1485" spans="1:27" x14ac:dyDescent="0.25">
      <c r="A1485" t="s">
        <v>62</v>
      </c>
      <c r="B1485" t="s">
        <v>22</v>
      </c>
      <c r="C1485" t="s">
        <v>86</v>
      </c>
      <c r="D1485">
        <v>20</v>
      </c>
      <c r="E1485">
        <v>0</v>
      </c>
      <c r="F1485">
        <v>0</v>
      </c>
      <c r="G1485">
        <v>0</v>
      </c>
      <c r="H1485">
        <v>0</v>
      </c>
      <c r="I1485">
        <v>0</v>
      </c>
      <c r="J1485">
        <v>0</v>
      </c>
      <c r="K1485">
        <v>0</v>
      </c>
      <c r="L1485">
        <v>0</v>
      </c>
      <c r="M1485">
        <v>0</v>
      </c>
      <c r="N1485">
        <v>0</v>
      </c>
      <c r="O1485">
        <v>0</v>
      </c>
      <c r="P1485">
        <v>0</v>
      </c>
      <c r="Q1485">
        <v>0</v>
      </c>
      <c r="R1485">
        <v>0</v>
      </c>
      <c r="S1485">
        <v>0</v>
      </c>
      <c r="T1485">
        <v>0</v>
      </c>
      <c r="U1485">
        <v>0</v>
      </c>
      <c r="V1485">
        <v>0</v>
      </c>
      <c r="W1485">
        <v>0</v>
      </c>
      <c r="X1485">
        <v>0</v>
      </c>
      <c r="Y1485">
        <v>1</v>
      </c>
      <c r="Z1485">
        <v>1</v>
      </c>
      <c r="AA1485">
        <v>0</v>
      </c>
    </row>
    <row r="1486" spans="1:27" x14ac:dyDescent="0.25">
      <c r="A1486" t="s">
        <v>62</v>
      </c>
      <c r="B1486" t="s">
        <v>22</v>
      </c>
      <c r="C1486" t="s">
        <v>86</v>
      </c>
      <c r="D1486">
        <v>21</v>
      </c>
      <c r="E1486">
        <v>0</v>
      </c>
      <c r="F1486">
        <v>0</v>
      </c>
      <c r="G1486">
        <v>0</v>
      </c>
      <c r="H1486">
        <v>0</v>
      </c>
      <c r="I1486">
        <v>0</v>
      </c>
      <c r="J1486">
        <v>0</v>
      </c>
      <c r="K1486">
        <v>0</v>
      </c>
      <c r="L1486">
        <v>0</v>
      </c>
      <c r="M1486">
        <v>0</v>
      </c>
      <c r="N1486">
        <v>0</v>
      </c>
      <c r="O1486">
        <v>0</v>
      </c>
      <c r="P1486">
        <v>0</v>
      </c>
      <c r="Q1486">
        <v>0</v>
      </c>
      <c r="R1486">
        <v>0</v>
      </c>
      <c r="S1486">
        <v>0</v>
      </c>
      <c r="T1486">
        <v>0</v>
      </c>
      <c r="U1486">
        <v>0</v>
      </c>
      <c r="V1486">
        <v>0</v>
      </c>
      <c r="W1486">
        <v>0</v>
      </c>
      <c r="X1486">
        <v>0</v>
      </c>
      <c r="Y1486">
        <v>1</v>
      </c>
      <c r="Z1486">
        <v>1</v>
      </c>
      <c r="AA1486">
        <v>0</v>
      </c>
    </row>
    <row r="1487" spans="1:27" x14ac:dyDescent="0.25">
      <c r="A1487" t="s">
        <v>62</v>
      </c>
      <c r="B1487" t="s">
        <v>22</v>
      </c>
      <c r="C1487" t="s">
        <v>86</v>
      </c>
      <c r="D1487">
        <v>22</v>
      </c>
      <c r="E1487">
        <v>0</v>
      </c>
      <c r="F1487">
        <v>0</v>
      </c>
      <c r="G1487">
        <v>0</v>
      </c>
      <c r="H1487">
        <v>0</v>
      </c>
      <c r="I1487">
        <v>0</v>
      </c>
      <c r="J1487">
        <v>0</v>
      </c>
      <c r="K1487">
        <v>0</v>
      </c>
      <c r="L1487">
        <v>0</v>
      </c>
      <c r="M1487">
        <v>0</v>
      </c>
      <c r="N1487">
        <v>0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1</v>
      </c>
      <c r="Z1487">
        <v>1</v>
      </c>
      <c r="AA1487">
        <v>0</v>
      </c>
    </row>
    <row r="1488" spans="1:27" x14ac:dyDescent="0.25">
      <c r="A1488" t="s">
        <v>62</v>
      </c>
      <c r="B1488" t="s">
        <v>22</v>
      </c>
      <c r="C1488" t="s">
        <v>86</v>
      </c>
      <c r="D1488">
        <v>23</v>
      </c>
      <c r="E1488">
        <v>0</v>
      </c>
      <c r="F1488">
        <v>0</v>
      </c>
      <c r="G1488">
        <v>0</v>
      </c>
      <c r="H1488">
        <v>0</v>
      </c>
      <c r="I1488">
        <v>0</v>
      </c>
      <c r="J1488">
        <v>0</v>
      </c>
      <c r="K1488">
        <v>0</v>
      </c>
      <c r="L1488">
        <v>0</v>
      </c>
      <c r="M1488">
        <v>0</v>
      </c>
      <c r="N1488">
        <v>0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1</v>
      </c>
      <c r="Z1488">
        <v>1</v>
      </c>
      <c r="AA1488">
        <v>0</v>
      </c>
    </row>
    <row r="1489" spans="1:27" x14ac:dyDescent="0.25">
      <c r="A1489" t="s">
        <v>62</v>
      </c>
      <c r="B1489" t="s">
        <v>22</v>
      </c>
      <c r="C1489" t="s">
        <v>86</v>
      </c>
      <c r="D1489">
        <v>24</v>
      </c>
      <c r="E1489">
        <v>0</v>
      </c>
      <c r="F1489">
        <v>0</v>
      </c>
      <c r="G1489">
        <v>0</v>
      </c>
      <c r="H1489">
        <v>0</v>
      </c>
      <c r="I1489">
        <v>0</v>
      </c>
      <c r="J1489">
        <v>0</v>
      </c>
      <c r="K1489">
        <v>0</v>
      </c>
      <c r="L1489">
        <v>0</v>
      </c>
      <c r="M1489">
        <v>0</v>
      </c>
      <c r="N1489">
        <v>0</v>
      </c>
      <c r="O1489">
        <v>0</v>
      </c>
      <c r="P1489">
        <v>0</v>
      </c>
      <c r="Q1489">
        <v>0</v>
      </c>
      <c r="R1489">
        <v>0</v>
      </c>
      <c r="S1489">
        <v>0</v>
      </c>
      <c r="T1489">
        <v>0</v>
      </c>
      <c r="U1489">
        <v>0</v>
      </c>
      <c r="V1489">
        <v>0</v>
      </c>
      <c r="W1489">
        <v>0</v>
      </c>
      <c r="X1489">
        <v>0</v>
      </c>
      <c r="Y1489">
        <v>1</v>
      </c>
      <c r="Z1489">
        <v>1</v>
      </c>
      <c r="AA1489">
        <v>0</v>
      </c>
    </row>
    <row r="1490" spans="1:27" x14ac:dyDescent="0.25">
      <c r="A1490" t="s">
        <v>62</v>
      </c>
      <c r="B1490" t="s">
        <v>22</v>
      </c>
      <c r="C1490" t="s">
        <v>87</v>
      </c>
      <c r="D1490">
        <v>1</v>
      </c>
      <c r="E1490">
        <v>0</v>
      </c>
      <c r="F1490">
        <v>0</v>
      </c>
      <c r="G1490">
        <v>0</v>
      </c>
      <c r="H1490">
        <v>0</v>
      </c>
      <c r="I1490">
        <v>0</v>
      </c>
      <c r="J1490">
        <v>0</v>
      </c>
      <c r="K1490">
        <v>0</v>
      </c>
      <c r="L1490">
        <v>0</v>
      </c>
      <c r="M1490">
        <v>0</v>
      </c>
      <c r="N1490">
        <v>0</v>
      </c>
      <c r="O1490">
        <v>0</v>
      </c>
      <c r="P1490">
        <v>0</v>
      </c>
      <c r="Q1490">
        <v>0</v>
      </c>
      <c r="R1490">
        <v>0</v>
      </c>
      <c r="S1490">
        <v>0</v>
      </c>
      <c r="T1490">
        <v>0</v>
      </c>
      <c r="U1490">
        <v>0</v>
      </c>
      <c r="V1490">
        <v>0</v>
      </c>
      <c r="W1490">
        <v>0</v>
      </c>
      <c r="X1490">
        <v>0</v>
      </c>
      <c r="Y1490">
        <v>1</v>
      </c>
      <c r="Z1490">
        <v>1</v>
      </c>
      <c r="AA1490">
        <v>0</v>
      </c>
    </row>
    <row r="1491" spans="1:27" x14ac:dyDescent="0.25">
      <c r="A1491" t="s">
        <v>62</v>
      </c>
      <c r="B1491" t="s">
        <v>22</v>
      </c>
      <c r="C1491" t="s">
        <v>87</v>
      </c>
      <c r="D1491">
        <v>2</v>
      </c>
      <c r="E1491">
        <v>0</v>
      </c>
      <c r="F1491">
        <v>0</v>
      </c>
      <c r="G1491">
        <v>0</v>
      </c>
      <c r="H1491">
        <v>0</v>
      </c>
      <c r="I1491">
        <v>0</v>
      </c>
      <c r="J1491">
        <v>0</v>
      </c>
      <c r="K1491">
        <v>0</v>
      </c>
      <c r="L1491">
        <v>0</v>
      </c>
      <c r="M1491">
        <v>0</v>
      </c>
      <c r="N1491">
        <v>0</v>
      </c>
      <c r="O1491">
        <v>0</v>
      </c>
      <c r="P1491">
        <v>0</v>
      </c>
      <c r="Q1491">
        <v>0</v>
      </c>
      <c r="R1491">
        <v>0</v>
      </c>
      <c r="S1491">
        <v>0</v>
      </c>
      <c r="T1491">
        <v>0</v>
      </c>
      <c r="U1491">
        <v>0</v>
      </c>
      <c r="V1491">
        <v>0</v>
      </c>
      <c r="W1491">
        <v>0</v>
      </c>
      <c r="X1491">
        <v>0</v>
      </c>
      <c r="Y1491">
        <v>1</v>
      </c>
      <c r="Z1491">
        <v>1</v>
      </c>
      <c r="AA1491">
        <v>0</v>
      </c>
    </row>
    <row r="1492" spans="1:27" x14ac:dyDescent="0.25">
      <c r="A1492" t="s">
        <v>62</v>
      </c>
      <c r="B1492" t="s">
        <v>22</v>
      </c>
      <c r="C1492" t="s">
        <v>87</v>
      </c>
      <c r="D1492">
        <v>3</v>
      </c>
      <c r="E1492">
        <v>0</v>
      </c>
      <c r="F1492">
        <v>0</v>
      </c>
      <c r="G1492">
        <v>0</v>
      </c>
      <c r="H1492">
        <v>0</v>
      </c>
      <c r="I1492">
        <v>0</v>
      </c>
      <c r="J1492">
        <v>0</v>
      </c>
      <c r="K1492">
        <v>0</v>
      </c>
      <c r="L1492">
        <v>0</v>
      </c>
      <c r="M1492">
        <v>0</v>
      </c>
      <c r="N1492">
        <v>0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1</v>
      </c>
      <c r="Z1492">
        <v>1</v>
      </c>
      <c r="AA1492">
        <v>0</v>
      </c>
    </row>
    <row r="1493" spans="1:27" x14ac:dyDescent="0.25">
      <c r="A1493" t="s">
        <v>62</v>
      </c>
      <c r="B1493" t="s">
        <v>22</v>
      </c>
      <c r="C1493" t="s">
        <v>87</v>
      </c>
      <c r="D1493">
        <v>4</v>
      </c>
      <c r="E1493">
        <v>0</v>
      </c>
      <c r="F1493">
        <v>0</v>
      </c>
      <c r="G1493">
        <v>0</v>
      </c>
      <c r="H1493">
        <v>0</v>
      </c>
      <c r="I1493">
        <v>0</v>
      </c>
      <c r="J1493">
        <v>0</v>
      </c>
      <c r="K1493">
        <v>0</v>
      </c>
      <c r="L1493">
        <v>0</v>
      </c>
      <c r="M1493">
        <v>0</v>
      </c>
      <c r="N1493">
        <v>0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1</v>
      </c>
      <c r="Z1493">
        <v>1</v>
      </c>
      <c r="AA1493">
        <v>0</v>
      </c>
    </row>
    <row r="1494" spans="1:27" x14ac:dyDescent="0.25">
      <c r="A1494" t="s">
        <v>62</v>
      </c>
      <c r="B1494" t="s">
        <v>22</v>
      </c>
      <c r="C1494" t="s">
        <v>87</v>
      </c>
      <c r="D1494">
        <v>5</v>
      </c>
      <c r="E1494">
        <v>0</v>
      </c>
      <c r="F1494">
        <v>0</v>
      </c>
      <c r="G1494">
        <v>0</v>
      </c>
      <c r="H1494">
        <v>0</v>
      </c>
      <c r="I1494">
        <v>0</v>
      </c>
      <c r="J1494">
        <v>0</v>
      </c>
      <c r="K1494">
        <v>0</v>
      </c>
      <c r="L1494">
        <v>0</v>
      </c>
      <c r="M1494">
        <v>0</v>
      </c>
      <c r="N1494">
        <v>0</v>
      </c>
      <c r="O1494">
        <v>0</v>
      </c>
      <c r="P1494">
        <v>0</v>
      </c>
      <c r="Q1494">
        <v>0</v>
      </c>
      <c r="R1494">
        <v>0</v>
      </c>
      <c r="S1494">
        <v>0</v>
      </c>
      <c r="T1494">
        <v>0</v>
      </c>
      <c r="U1494">
        <v>0</v>
      </c>
      <c r="V1494">
        <v>0</v>
      </c>
      <c r="W1494">
        <v>0</v>
      </c>
      <c r="X1494">
        <v>0</v>
      </c>
      <c r="Y1494">
        <v>1</v>
      </c>
      <c r="Z1494">
        <v>1</v>
      </c>
      <c r="AA1494">
        <v>0</v>
      </c>
    </row>
    <row r="1495" spans="1:27" x14ac:dyDescent="0.25">
      <c r="A1495" t="s">
        <v>62</v>
      </c>
      <c r="B1495" t="s">
        <v>22</v>
      </c>
      <c r="C1495" t="s">
        <v>87</v>
      </c>
      <c r="D1495">
        <v>6</v>
      </c>
      <c r="E1495">
        <v>0</v>
      </c>
      <c r="F1495">
        <v>0</v>
      </c>
      <c r="G1495">
        <v>0</v>
      </c>
      <c r="H1495">
        <v>0</v>
      </c>
      <c r="I1495">
        <v>0</v>
      </c>
      <c r="J1495">
        <v>0</v>
      </c>
      <c r="K1495">
        <v>0</v>
      </c>
      <c r="L1495">
        <v>0</v>
      </c>
      <c r="M1495">
        <v>0</v>
      </c>
      <c r="N1495">
        <v>0</v>
      </c>
      <c r="O1495">
        <v>0</v>
      </c>
      <c r="P1495">
        <v>0</v>
      </c>
      <c r="Q1495">
        <v>0</v>
      </c>
      <c r="R1495">
        <v>0</v>
      </c>
      <c r="S1495">
        <v>0</v>
      </c>
      <c r="T1495">
        <v>0</v>
      </c>
      <c r="U1495">
        <v>0</v>
      </c>
      <c r="V1495">
        <v>0</v>
      </c>
      <c r="W1495">
        <v>0</v>
      </c>
      <c r="X1495">
        <v>0</v>
      </c>
      <c r="Y1495">
        <v>1</v>
      </c>
      <c r="Z1495">
        <v>1</v>
      </c>
      <c r="AA1495">
        <v>0</v>
      </c>
    </row>
    <row r="1496" spans="1:27" x14ac:dyDescent="0.25">
      <c r="A1496" t="s">
        <v>62</v>
      </c>
      <c r="B1496" t="s">
        <v>22</v>
      </c>
      <c r="C1496" t="s">
        <v>87</v>
      </c>
      <c r="D1496">
        <v>7</v>
      </c>
      <c r="E1496">
        <v>0</v>
      </c>
      <c r="F1496">
        <v>0</v>
      </c>
      <c r="G1496">
        <v>0</v>
      </c>
      <c r="H1496">
        <v>0</v>
      </c>
      <c r="I1496">
        <v>0</v>
      </c>
      <c r="J1496">
        <v>0</v>
      </c>
      <c r="K1496">
        <v>0</v>
      </c>
      <c r="L1496">
        <v>0</v>
      </c>
      <c r="M1496">
        <v>0</v>
      </c>
      <c r="N1496">
        <v>0</v>
      </c>
      <c r="O1496">
        <v>0</v>
      </c>
      <c r="P1496">
        <v>0</v>
      </c>
      <c r="Q1496">
        <v>0</v>
      </c>
      <c r="R1496">
        <v>0</v>
      </c>
      <c r="S1496">
        <v>0</v>
      </c>
      <c r="T1496">
        <v>0</v>
      </c>
      <c r="U1496">
        <v>0</v>
      </c>
      <c r="V1496">
        <v>0</v>
      </c>
      <c r="W1496">
        <v>0</v>
      </c>
      <c r="X1496">
        <v>0</v>
      </c>
      <c r="Y1496">
        <v>1</v>
      </c>
      <c r="Z1496">
        <v>1</v>
      </c>
      <c r="AA1496">
        <v>0</v>
      </c>
    </row>
    <row r="1497" spans="1:27" x14ac:dyDescent="0.25">
      <c r="A1497" t="s">
        <v>62</v>
      </c>
      <c r="B1497" t="s">
        <v>22</v>
      </c>
      <c r="C1497" t="s">
        <v>87</v>
      </c>
      <c r="D1497">
        <v>8</v>
      </c>
      <c r="E1497">
        <v>0</v>
      </c>
      <c r="F1497">
        <v>0</v>
      </c>
      <c r="G1497">
        <v>0</v>
      </c>
      <c r="H1497">
        <v>0</v>
      </c>
      <c r="I1497">
        <v>0</v>
      </c>
      <c r="J1497">
        <v>0</v>
      </c>
      <c r="K1497">
        <v>0</v>
      </c>
      <c r="L1497">
        <v>0</v>
      </c>
      <c r="M1497">
        <v>0</v>
      </c>
      <c r="N1497">
        <v>0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1</v>
      </c>
      <c r="Z1497">
        <v>1</v>
      </c>
      <c r="AA1497">
        <v>0</v>
      </c>
    </row>
    <row r="1498" spans="1:27" x14ac:dyDescent="0.25">
      <c r="A1498" t="s">
        <v>62</v>
      </c>
      <c r="B1498" t="s">
        <v>22</v>
      </c>
      <c r="C1498" t="s">
        <v>87</v>
      </c>
      <c r="D1498">
        <v>9</v>
      </c>
      <c r="E1498">
        <v>0</v>
      </c>
      <c r="F1498">
        <v>0</v>
      </c>
      <c r="G1498">
        <v>0</v>
      </c>
      <c r="H1498">
        <v>0</v>
      </c>
      <c r="I1498">
        <v>0</v>
      </c>
      <c r="J1498">
        <v>0</v>
      </c>
      <c r="K1498">
        <v>0</v>
      </c>
      <c r="L1498">
        <v>0</v>
      </c>
      <c r="M1498">
        <v>0</v>
      </c>
      <c r="N1498">
        <v>0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0</v>
      </c>
      <c r="Y1498">
        <v>1</v>
      </c>
      <c r="Z1498">
        <v>1</v>
      </c>
      <c r="AA1498">
        <v>0</v>
      </c>
    </row>
    <row r="1499" spans="1:27" x14ac:dyDescent="0.25">
      <c r="A1499" t="s">
        <v>62</v>
      </c>
      <c r="B1499" t="s">
        <v>22</v>
      </c>
      <c r="C1499" t="s">
        <v>87</v>
      </c>
      <c r="D1499">
        <v>10</v>
      </c>
      <c r="E1499">
        <v>0</v>
      </c>
      <c r="F1499">
        <v>0</v>
      </c>
      <c r="G1499">
        <v>0</v>
      </c>
      <c r="H1499">
        <v>0</v>
      </c>
      <c r="I1499">
        <v>0</v>
      </c>
      <c r="J1499">
        <v>0</v>
      </c>
      <c r="K1499">
        <v>0</v>
      </c>
      <c r="L1499">
        <v>0</v>
      </c>
      <c r="M1499">
        <v>0</v>
      </c>
      <c r="N1499">
        <v>0</v>
      </c>
      <c r="O1499">
        <v>0</v>
      </c>
      <c r="P1499">
        <v>0</v>
      </c>
      <c r="Q1499">
        <v>0</v>
      </c>
      <c r="R1499">
        <v>0</v>
      </c>
      <c r="S1499">
        <v>0</v>
      </c>
      <c r="T1499">
        <v>0</v>
      </c>
      <c r="U1499">
        <v>0</v>
      </c>
      <c r="V1499">
        <v>0</v>
      </c>
      <c r="W1499">
        <v>0</v>
      </c>
      <c r="X1499">
        <v>0</v>
      </c>
      <c r="Y1499">
        <v>1</v>
      </c>
      <c r="Z1499">
        <v>1</v>
      </c>
      <c r="AA1499">
        <v>0</v>
      </c>
    </row>
    <row r="1500" spans="1:27" x14ac:dyDescent="0.25">
      <c r="A1500" t="s">
        <v>62</v>
      </c>
      <c r="B1500" t="s">
        <v>22</v>
      </c>
      <c r="C1500" t="s">
        <v>87</v>
      </c>
      <c r="D1500">
        <v>11</v>
      </c>
      <c r="E1500">
        <v>0</v>
      </c>
      <c r="F1500">
        <v>0</v>
      </c>
      <c r="G1500">
        <v>0</v>
      </c>
      <c r="H1500">
        <v>0</v>
      </c>
      <c r="I1500">
        <v>0</v>
      </c>
      <c r="J1500">
        <v>0</v>
      </c>
      <c r="K1500">
        <v>0</v>
      </c>
      <c r="L1500">
        <v>0</v>
      </c>
      <c r="M1500">
        <v>0</v>
      </c>
      <c r="N1500">
        <v>0</v>
      </c>
      <c r="O1500">
        <v>0</v>
      </c>
      <c r="P1500">
        <v>0</v>
      </c>
      <c r="Q1500">
        <v>0</v>
      </c>
      <c r="R1500">
        <v>0</v>
      </c>
      <c r="S1500">
        <v>0</v>
      </c>
      <c r="T1500">
        <v>0</v>
      </c>
      <c r="U1500">
        <v>0</v>
      </c>
      <c r="V1500">
        <v>0</v>
      </c>
      <c r="W1500">
        <v>0</v>
      </c>
      <c r="X1500">
        <v>0</v>
      </c>
      <c r="Y1500">
        <v>1</v>
      </c>
      <c r="Z1500">
        <v>1</v>
      </c>
      <c r="AA1500">
        <v>0</v>
      </c>
    </row>
    <row r="1501" spans="1:27" x14ac:dyDescent="0.25">
      <c r="A1501" t="s">
        <v>62</v>
      </c>
      <c r="B1501" t="s">
        <v>22</v>
      </c>
      <c r="C1501" t="s">
        <v>87</v>
      </c>
      <c r="D1501">
        <v>12</v>
      </c>
      <c r="E1501">
        <v>0</v>
      </c>
      <c r="F1501">
        <v>0</v>
      </c>
      <c r="G1501">
        <v>0</v>
      </c>
      <c r="H1501">
        <v>0</v>
      </c>
      <c r="I1501">
        <v>0</v>
      </c>
      <c r="J1501">
        <v>0</v>
      </c>
      <c r="K1501">
        <v>0</v>
      </c>
      <c r="L1501">
        <v>0</v>
      </c>
      <c r="M1501">
        <v>0</v>
      </c>
      <c r="N1501">
        <v>0</v>
      </c>
      <c r="O1501">
        <v>0</v>
      </c>
      <c r="P1501">
        <v>0</v>
      </c>
      <c r="Q1501">
        <v>0</v>
      </c>
      <c r="R1501">
        <v>0</v>
      </c>
      <c r="S1501">
        <v>0</v>
      </c>
      <c r="T1501">
        <v>0</v>
      </c>
      <c r="U1501">
        <v>0</v>
      </c>
      <c r="V1501">
        <v>0</v>
      </c>
      <c r="W1501">
        <v>0</v>
      </c>
      <c r="X1501">
        <v>0</v>
      </c>
      <c r="Y1501">
        <v>1</v>
      </c>
      <c r="Z1501">
        <v>1</v>
      </c>
      <c r="AA1501">
        <v>0</v>
      </c>
    </row>
    <row r="1502" spans="1:27" x14ac:dyDescent="0.25">
      <c r="A1502" t="s">
        <v>62</v>
      </c>
      <c r="B1502" t="s">
        <v>22</v>
      </c>
      <c r="C1502" t="s">
        <v>87</v>
      </c>
      <c r="D1502">
        <v>13</v>
      </c>
      <c r="E1502">
        <v>0</v>
      </c>
      <c r="F1502">
        <v>0</v>
      </c>
      <c r="G1502">
        <v>0</v>
      </c>
      <c r="H1502">
        <v>0</v>
      </c>
      <c r="I1502">
        <v>0</v>
      </c>
      <c r="J1502">
        <v>0</v>
      </c>
      <c r="K1502">
        <v>0</v>
      </c>
      <c r="L1502">
        <v>0</v>
      </c>
      <c r="M1502">
        <v>0</v>
      </c>
      <c r="N1502">
        <v>0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1</v>
      </c>
      <c r="Z1502">
        <v>1</v>
      </c>
      <c r="AA1502">
        <v>0</v>
      </c>
    </row>
    <row r="1503" spans="1:27" x14ac:dyDescent="0.25">
      <c r="A1503" t="s">
        <v>62</v>
      </c>
      <c r="B1503" t="s">
        <v>22</v>
      </c>
      <c r="C1503" t="s">
        <v>87</v>
      </c>
      <c r="D1503">
        <v>14</v>
      </c>
      <c r="E1503">
        <v>0</v>
      </c>
      <c r="F1503">
        <v>0</v>
      </c>
      <c r="G1503">
        <v>0</v>
      </c>
      <c r="H1503">
        <v>0</v>
      </c>
      <c r="I1503">
        <v>0</v>
      </c>
      <c r="J1503">
        <v>0</v>
      </c>
      <c r="K1503">
        <v>0</v>
      </c>
      <c r="L1503">
        <v>0</v>
      </c>
      <c r="M1503">
        <v>0</v>
      </c>
      <c r="N1503">
        <v>0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1</v>
      </c>
      <c r="Z1503">
        <v>1</v>
      </c>
      <c r="AA1503">
        <v>0</v>
      </c>
    </row>
    <row r="1504" spans="1:27" x14ac:dyDescent="0.25">
      <c r="A1504" t="s">
        <v>62</v>
      </c>
      <c r="B1504" t="s">
        <v>22</v>
      </c>
      <c r="C1504" t="s">
        <v>87</v>
      </c>
      <c r="D1504">
        <v>15</v>
      </c>
      <c r="E1504">
        <v>0</v>
      </c>
      <c r="F1504">
        <v>0</v>
      </c>
      <c r="G1504">
        <v>0</v>
      </c>
      <c r="H1504">
        <v>0</v>
      </c>
      <c r="I1504">
        <v>0</v>
      </c>
      <c r="J1504">
        <v>0</v>
      </c>
      <c r="K1504">
        <v>0</v>
      </c>
      <c r="L1504">
        <v>0</v>
      </c>
      <c r="M1504">
        <v>0</v>
      </c>
      <c r="N1504">
        <v>0</v>
      </c>
      <c r="O1504">
        <v>0</v>
      </c>
      <c r="P1504">
        <v>0</v>
      </c>
      <c r="Q1504">
        <v>0</v>
      </c>
      <c r="R1504">
        <v>0</v>
      </c>
      <c r="S1504">
        <v>0</v>
      </c>
      <c r="T1504">
        <v>0</v>
      </c>
      <c r="U1504">
        <v>0</v>
      </c>
      <c r="V1504">
        <v>0</v>
      </c>
      <c r="W1504">
        <v>0</v>
      </c>
      <c r="X1504">
        <v>0</v>
      </c>
      <c r="Y1504">
        <v>1</v>
      </c>
      <c r="Z1504">
        <v>1</v>
      </c>
      <c r="AA1504">
        <v>0</v>
      </c>
    </row>
    <row r="1505" spans="1:27" x14ac:dyDescent="0.25">
      <c r="A1505" t="s">
        <v>62</v>
      </c>
      <c r="B1505" t="s">
        <v>22</v>
      </c>
      <c r="C1505" t="s">
        <v>87</v>
      </c>
      <c r="D1505">
        <v>16</v>
      </c>
      <c r="E1505">
        <v>0</v>
      </c>
      <c r="F1505">
        <v>0</v>
      </c>
      <c r="G1505">
        <v>0</v>
      </c>
      <c r="H1505">
        <v>0</v>
      </c>
      <c r="I1505">
        <v>0</v>
      </c>
      <c r="J1505">
        <v>0</v>
      </c>
      <c r="K1505">
        <v>0</v>
      </c>
      <c r="L1505">
        <v>0</v>
      </c>
      <c r="M1505">
        <v>0</v>
      </c>
      <c r="N1505">
        <v>0</v>
      </c>
      <c r="O1505">
        <v>0</v>
      </c>
      <c r="P1505">
        <v>0</v>
      </c>
      <c r="Q1505">
        <v>0</v>
      </c>
      <c r="R1505">
        <v>0</v>
      </c>
      <c r="S1505">
        <v>0</v>
      </c>
      <c r="T1505">
        <v>0</v>
      </c>
      <c r="U1505">
        <v>0</v>
      </c>
      <c r="V1505">
        <v>0</v>
      </c>
      <c r="W1505">
        <v>0</v>
      </c>
      <c r="X1505">
        <v>0</v>
      </c>
      <c r="Y1505">
        <v>1</v>
      </c>
      <c r="Z1505">
        <v>1</v>
      </c>
      <c r="AA1505">
        <v>0</v>
      </c>
    </row>
    <row r="1506" spans="1:27" x14ac:dyDescent="0.25">
      <c r="A1506" t="s">
        <v>62</v>
      </c>
      <c r="B1506" t="s">
        <v>22</v>
      </c>
      <c r="C1506" t="s">
        <v>87</v>
      </c>
      <c r="D1506">
        <v>17</v>
      </c>
      <c r="E1506">
        <v>0</v>
      </c>
      <c r="F1506">
        <v>0</v>
      </c>
      <c r="G1506">
        <v>0</v>
      </c>
      <c r="H1506">
        <v>0</v>
      </c>
      <c r="I1506">
        <v>0</v>
      </c>
      <c r="J1506">
        <v>0</v>
      </c>
      <c r="K1506">
        <v>0</v>
      </c>
      <c r="L1506">
        <v>0</v>
      </c>
      <c r="M1506">
        <v>0</v>
      </c>
      <c r="N1506">
        <v>0</v>
      </c>
      <c r="O1506">
        <v>0</v>
      </c>
      <c r="P1506">
        <v>0</v>
      </c>
      <c r="Q1506">
        <v>0</v>
      </c>
      <c r="R1506">
        <v>0</v>
      </c>
      <c r="S1506">
        <v>0</v>
      </c>
      <c r="T1506">
        <v>0</v>
      </c>
      <c r="U1506">
        <v>0</v>
      </c>
      <c r="V1506">
        <v>0</v>
      </c>
      <c r="W1506">
        <v>0</v>
      </c>
      <c r="X1506">
        <v>0</v>
      </c>
      <c r="Y1506">
        <v>1</v>
      </c>
      <c r="Z1506">
        <v>1</v>
      </c>
      <c r="AA1506">
        <v>0</v>
      </c>
    </row>
    <row r="1507" spans="1:27" x14ac:dyDescent="0.25">
      <c r="A1507" t="s">
        <v>62</v>
      </c>
      <c r="B1507" t="s">
        <v>22</v>
      </c>
      <c r="C1507" t="s">
        <v>87</v>
      </c>
      <c r="D1507">
        <v>18</v>
      </c>
      <c r="E1507">
        <v>0</v>
      </c>
      <c r="F1507">
        <v>0</v>
      </c>
      <c r="G1507">
        <v>0</v>
      </c>
      <c r="H1507">
        <v>0</v>
      </c>
      <c r="I1507">
        <v>0</v>
      </c>
      <c r="J1507">
        <v>0</v>
      </c>
      <c r="K1507">
        <v>0</v>
      </c>
      <c r="L1507">
        <v>0</v>
      </c>
      <c r="M1507">
        <v>0</v>
      </c>
      <c r="N1507">
        <v>0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1</v>
      </c>
      <c r="Z1507">
        <v>1</v>
      </c>
      <c r="AA1507">
        <v>0</v>
      </c>
    </row>
    <row r="1508" spans="1:27" x14ac:dyDescent="0.25">
      <c r="A1508" t="s">
        <v>62</v>
      </c>
      <c r="B1508" t="s">
        <v>22</v>
      </c>
      <c r="C1508" t="s">
        <v>87</v>
      </c>
      <c r="D1508">
        <v>19</v>
      </c>
      <c r="E1508">
        <v>0</v>
      </c>
      <c r="F1508">
        <v>0</v>
      </c>
      <c r="G1508">
        <v>0</v>
      </c>
      <c r="H1508">
        <v>0</v>
      </c>
      <c r="I1508">
        <v>0</v>
      </c>
      <c r="J1508">
        <v>0</v>
      </c>
      <c r="K1508">
        <v>0</v>
      </c>
      <c r="L1508">
        <v>0</v>
      </c>
      <c r="M1508">
        <v>0</v>
      </c>
      <c r="N1508">
        <v>0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1</v>
      </c>
      <c r="Z1508">
        <v>1</v>
      </c>
      <c r="AA1508">
        <v>0</v>
      </c>
    </row>
    <row r="1509" spans="1:27" x14ac:dyDescent="0.25">
      <c r="A1509" t="s">
        <v>62</v>
      </c>
      <c r="B1509" t="s">
        <v>22</v>
      </c>
      <c r="C1509" t="s">
        <v>87</v>
      </c>
      <c r="D1509">
        <v>20</v>
      </c>
      <c r="E1509">
        <v>0</v>
      </c>
      <c r="F1509">
        <v>0</v>
      </c>
      <c r="G1509">
        <v>0</v>
      </c>
      <c r="H1509">
        <v>0</v>
      </c>
      <c r="I1509">
        <v>0</v>
      </c>
      <c r="J1509">
        <v>0</v>
      </c>
      <c r="K1509">
        <v>0</v>
      </c>
      <c r="L1509">
        <v>0</v>
      </c>
      <c r="M1509">
        <v>0</v>
      </c>
      <c r="N1509">
        <v>0</v>
      </c>
      <c r="O1509">
        <v>0</v>
      </c>
      <c r="P1509">
        <v>0</v>
      </c>
      <c r="Q1509">
        <v>0</v>
      </c>
      <c r="R1509">
        <v>0</v>
      </c>
      <c r="S1509">
        <v>0</v>
      </c>
      <c r="T1509">
        <v>0</v>
      </c>
      <c r="U1509">
        <v>0</v>
      </c>
      <c r="V1509">
        <v>0</v>
      </c>
      <c r="W1509">
        <v>0</v>
      </c>
      <c r="X1509">
        <v>0</v>
      </c>
      <c r="Y1509">
        <v>1</v>
      </c>
      <c r="Z1509">
        <v>1</v>
      </c>
      <c r="AA1509">
        <v>0</v>
      </c>
    </row>
    <row r="1510" spans="1:27" x14ac:dyDescent="0.25">
      <c r="A1510" t="s">
        <v>62</v>
      </c>
      <c r="B1510" t="s">
        <v>22</v>
      </c>
      <c r="C1510" t="s">
        <v>87</v>
      </c>
      <c r="D1510">
        <v>21</v>
      </c>
      <c r="E1510">
        <v>0</v>
      </c>
      <c r="F1510">
        <v>0</v>
      </c>
      <c r="G1510">
        <v>0</v>
      </c>
      <c r="H1510">
        <v>0</v>
      </c>
      <c r="I1510">
        <v>0</v>
      </c>
      <c r="J1510">
        <v>0</v>
      </c>
      <c r="K1510">
        <v>0</v>
      </c>
      <c r="L1510">
        <v>0</v>
      </c>
      <c r="M1510">
        <v>0</v>
      </c>
      <c r="N1510">
        <v>0</v>
      </c>
      <c r="O1510">
        <v>0</v>
      </c>
      <c r="P1510">
        <v>0</v>
      </c>
      <c r="Q1510">
        <v>0</v>
      </c>
      <c r="R1510">
        <v>0</v>
      </c>
      <c r="S1510">
        <v>0</v>
      </c>
      <c r="T1510">
        <v>0</v>
      </c>
      <c r="U1510">
        <v>0</v>
      </c>
      <c r="V1510">
        <v>0</v>
      </c>
      <c r="W1510">
        <v>0</v>
      </c>
      <c r="X1510">
        <v>0</v>
      </c>
      <c r="Y1510">
        <v>1</v>
      </c>
      <c r="Z1510">
        <v>1</v>
      </c>
      <c r="AA1510">
        <v>0</v>
      </c>
    </row>
    <row r="1511" spans="1:27" x14ac:dyDescent="0.25">
      <c r="A1511" t="s">
        <v>62</v>
      </c>
      <c r="B1511" t="s">
        <v>22</v>
      </c>
      <c r="C1511" t="s">
        <v>87</v>
      </c>
      <c r="D1511">
        <v>22</v>
      </c>
      <c r="E1511">
        <v>0</v>
      </c>
      <c r="F1511">
        <v>0</v>
      </c>
      <c r="G1511">
        <v>0</v>
      </c>
      <c r="H1511">
        <v>0</v>
      </c>
      <c r="I1511">
        <v>0</v>
      </c>
      <c r="J1511">
        <v>0</v>
      </c>
      <c r="K1511">
        <v>0</v>
      </c>
      <c r="L1511">
        <v>0</v>
      </c>
      <c r="M1511">
        <v>0</v>
      </c>
      <c r="N1511">
        <v>0</v>
      </c>
      <c r="O1511">
        <v>0</v>
      </c>
      <c r="P1511">
        <v>0</v>
      </c>
      <c r="Q1511">
        <v>0</v>
      </c>
      <c r="R1511">
        <v>0</v>
      </c>
      <c r="S1511">
        <v>0</v>
      </c>
      <c r="T1511">
        <v>0</v>
      </c>
      <c r="U1511">
        <v>0</v>
      </c>
      <c r="V1511">
        <v>0</v>
      </c>
      <c r="W1511">
        <v>0</v>
      </c>
      <c r="X1511">
        <v>0</v>
      </c>
      <c r="Y1511">
        <v>1</v>
      </c>
      <c r="Z1511">
        <v>1</v>
      </c>
      <c r="AA1511">
        <v>0</v>
      </c>
    </row>
    <row r="1512" spans="1:27" x14ac:dyDescent="0.25">
      <c r="A1512" t="s">
        <v>62</v>
      </c>
      <c r="B1512" t="s">
        <v>22</v>
      </c>
      <c r="C1512" t="s">
        <v>87</v>
      </c>
      <c r="D1512">
        <v>23</v>
      </c>
      <c r="E1512">
        <v>0</v>
      </c>
      <c r="F1512">
        <v>0</v>
      </c>
      <c r="G1512">
        <v>0</v>
      </c>
      <c r="H1512">
        <v>0</v>
      </c>
      <c r="I1512">
        <v>0</v>
      </c>
      <c r="J1512">
        <v>0</v>
      </c>
      <c r="K1512">
        <v>0</v>
      </c>
      <c r="L1512">
        <v>0</v>
      </c>
      <c r="M1512">
        <v>0</v>
      </c>
      <c r="N1512">
        <v>0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1</v>
      </c>
      <c r="Z1512">
        <v>1</v>
      </c>
      <c r="AA1512">
        <v>0</v>
      </c>
    </row>
    <row r="1513" spans="1:27" x14ac:dyDescent="0.25">
      <c r="A1513" t="s">
        <v>62</v>
      </c>
      <c r="B1513" t="s">
        <v>22</v>
      </c>
      <c r="C1513" t="s">
        <v>87</v>
      </c>
      <c r="D1513">
        <v>24</v>
      </c>
      <c r="E1513">
        <v>0</v>
      </c>
      <c r="F1513">
        <v>0</v>
      </c>
      <c r="G1513">
        <v>0</v>
      </c>
      <c r="H1513">
        <v>0</v>
      </c>
      <c r="I1513">
        <v>0</v>
      </c>
      <c r="J1513">
        <v>0</v>
      </c>
      <c r="K1513">
        <v>0</v>
      </c>
      <c r="L1513">
        <v>0</v>
      </c>
      <c r="M1513">
        <v>0</v>
      </c>
      <c r="N1513">
        <v>0</v>
      </c>
      <c r="O1513">
        <v>0</v>
      </c>
      <c r="P1513">
        <v>0</v>
      </c>
      <c r="Q1513">
        <v>0</v>
      </c>
      <c r="R1513">
        <v>0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0</v>
      </c>
      <c r="Y1513">
        <v>1</v>
      </c>
      <c r="Z1513">
        <v>1</v>
      </c>
      <c r="AA1513">
        <v>0</v>
      </c>
    </row>
    <row r="1514" spans="1:27" x14ac:dyDescent="0.25">
      <c r="A1514" t="s">
        <v>62</v>
      </c>
      <c r="B1514" t="s">
        <v>22</v>
      </c>
      <c r="C1514" t="s">
        <v>88</v>
      </c>
      <c r="D1514">
        <v>1</v>
      </c>
      <c r="E1514">
        <v>0</v>
      </c>
      <c r="F1514">
        <v>0</v>
      </c>
      <c r="G1514">
        <v>0</v>
      </c>
      <c r="H1514">
        <v>0</v>
      </c>
      <c r="I1514">
        <v>0</v>
      </c>
      <c r="J1514">
        <v>0</v>
      </c>
      <c r="K1514">
        <v>0</v>
      </c>
      <c r="L1514">
        <v>0</v>
      </c>
      <c r="M1514">
        <v>0</v>
      </c>
      <c r="N1514">
        <v>0</v>
      </c>
      <c r="O1514">
        <v>0</v>
      </c>
      <c r="P1514">
        <v>0</v>
      </c>
      <c r="Q1514">
        <v>0</v>
      </c>
      <c r="R1514">
        <v>0</v>
      </c>
      <c r="S1514">
        <v>0</v>
      </c>
      <c r="T1514">
        <v>0</v>
      </c>
      <c r="U1514">
        <v>0</v>
      </c>
      <c r="V1514">
        <v>0</v>
      </c>
      <c r="W1514">
        <v>0</v>
      </c>
      <c r="X1514">
        <v>0</v>
      </c>
      <c r="Y1514">
        <v>1</v>
      </c>
      <c r="Z1514">
        <v>1</v>
      </c>
      <c r="AA1514">
        <v>0</v>
      </c>
    </row>
    <row r="1515" spans="1:27" x14ac:dyDescent="0.25">
      <c r="A1515" t="s">
        <v>62</v>
      </c>
      <c r="B1515" t="s">
        <v>22</v>
      </c>
      <c r="C1515" t="s">
        <v>88</v>
      </c>
      <c r="D1515">
        <v>2</v>
      </c>
      <c r="E1515">
        <v>0</v>
      </c>
      <c r="F1515">
        <v>0</v>
      </c>
      <c r="G1515">
        <v>0</v>
      </c>
      <c r="H1515">
        <v>0</v>
      </c>
      <c r="I1515">
        <v>0</v>
      </c>
      <c r="J1515">
        <v>0</v>
      </c>
      <c r="K1515">
        <v>0</v>
      </c>
      <c r="L1515">
        <v>0</v>
      </c>
      <c r="M1515">
        <v>0</v>
      </c>
      <c r="N1515">
        <v>0</v>
      </c>
      <c r="O1515">
        <v>0</v>
      </c>
      <c r="P1515">
        <v>0</v>
      </c>
      <c r="Q1515">
        <v>0</v>
      </c>
      <c r="R1515">
        <v>0</v>
      </c>
      <c r="S1515">
        <v>0</v>
      </c>
      <c r="T1515">
        <v>0</v>
      </c>
      <c r="U1515">
        <v>0</v>
      </c>
      <c r="V1515">
        <v>0</v>
      </c>
      <c r="W1515">
        <v>0</v>
      </c>
      <c r="X1515">
        <v>0</v>
      </c>
      <c r="Y1515">
        <v>1</v>
      </c>
      <c r="Z1515">
        <v>1</v>
      </c>
      <c r="AA1515">
        <v>0</v>
      </c>
    </row>
    <row r="1516" spans="1:27" x14ac:dyDescent="0.25">
      <c r="A1516" t="s">
        <v>62</v>
      </c>
      <c r="B1516" t="s">
        <v>22</v>
      </c>
      <c r="C1516" t="s">
        <v>88</v>
      </c>
      <c r="D1516">
        <v>3</v>
      </c>
      <c r="E1516">
        <v>0</v>
      </c>
      <c r="F1516">
        <v>0</v>
      </c>
      <c r="G1516">
        <v>0</v>
      </c>
      <c r="H1516">
        <v>0</v>
      </c>
      <c r="I1516">
        <v>0</v>
      </c>
      <c r="J1516">
        <v>0</v>
      </c>
      <c r="K1516">
        <v>0</v>
      </c>
      <c r="L1516">
        <v>0</v>
      </c>
      <c r="M1516">
        <v>0</v>
      </c>
      <c r="N1516">
        <v>0</v>
      </c>
      <c r="O1516">
        <v>0</v>
      </c>
      <c r="P1516">
        <v>0</v>
      </c>
      <c r="Q1516">
        <v>0</v>
      </c>
      <c r="R1516">
        <v>0</v>
      </c>
      <c r="S1516">
        <v>0</v>
      </c>
      <c r="T1516">
        <v>0</v>
      </c>
      <c r="U1516">
        <v>0</v>
      </c>
      <c r="V1516">
        <v>0</v>
      </c>
      <c r="W1516">
        <v>0</v>
      </c>
      <c r="X1516">
        <v>0</v>
      </c>
      <c r="Y1516">
        <v>1</v>
      </c>
      <c r="Z1516">
        <v>1</v>
      </c>
      <c r="AA1516">
        <v>0</v>
      </c>
    </row>
    <row r="1517" spans="1:27" x14ac:dyDescent="0.25">
      <c r="A1517" t="s">
        <v>62</v>
      </c>
      <c r="B1517" t="s">
        <v>22</v>
      </c>
      <c r="C1517" t="s">
        <v>88</v>
      </c>
      <c r="D1517">
        <v>4</v>
      </c>
      <c r="E1517">
        <v>0</v>
      </c>
      <c r="F1517">
        <v>0</v>
      </c>
      <c r="G1517">
        <v>0</v>
      </c>
      <c r="H1517">
        <v>0</v>
      </c>
      <c r="I1517">
        <v>0</v>
      </c>
      <c r="J1517">
        <v>0</v>
      </c>
      <c r="K1517">
        <v>0</v>
      </c>
      <c r="L1517">
        <v>0</v>
      </c>
      <c r="M1517">
        <v>0</v>
      </c>
      <c r="N1517">
        <v>0</v>
      </c>
      <c r="O1517">
        <v>0</v>
      </c>
      <c r="P1517">
        <v>0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1</v>
      </c>
      <c r="Z1517">
        <v>1</v>
      </c>
      <c r="AA1517">
        <v>0</v>
      </c>
    </row>
    <row r="1518" spans="1:27" x14ac:dyDescent="0.25">
      <c r="A1518" t="s">
        <v>62</v>
      </c>
      <c r="B1518" t="s">
        <v>22</v>
      </c>
      <c r="C1518" t="s">
        <v>88</v>
      </c>
      <c r="D1518">
        <v>5</v>
      </c>
      <c r="E1518">
        <v>0</v>
      </c>
      <c r="F1518">
        <v>0</v>
      </c>
      <c r="G1518">
        <v>0</v>
      </c>
      <c r="H1518">
        <v>0</v>
      </c>
      <c r="I1518">
        <v>0</v>
      </c>
      <c r="J1518">
        <v>0</v>
      </c>
      <c r="K1518">
        <v>0</v>
      </c>
      <c r="L1518">
        <v>0</v>
      </c>
      <c r="M1518">
        <v>0</v>
      </c>
      <c r="N1518">
        <v>0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1</v>
      </c>
      <c r="Z1518">
        <v>1</v>
      </c>
      <c r="AA1518">
        <v>0</v>
      </c>
    </row>
    <row r="1519" spans="1:27" x14ac:dyDescent="0.25">
      <c r="A1519" t="s">
        <v>62</v>
      </c>
      <c r="B1519" t="s">
        <v>22</v>
      </c>
      <c r="C1519" t="s">
        <v>88</v>
      </c>
      <c r="D1519">
        <v>6</v>
      </c>
      <c r="E1519">
        <v>0</v>
      </c>
      <c r="F1519">
        <v>0</v>
      </c>
      <c r="G1519">
        <v>0</v>
      </c>
      <c r="H1519">
        <v>0</v>
      </c>
      <c r="I1519">
        <v>0</v>
      </c>
      <c r="J1519">
        <v>0</v>
      </c>
      <c r="K1519">
        <v>0</v>
      </c>
      <c r="L1519">
        <v>0</v>
      </c>
      <c r="M1519">
        <v>0</v>
      </c>
      <c r="N1519">
        <v>0</v>
      </c>
      <c r="O1519">
        <v>0</v>
      </c>
      <c r="P1519">
        <v>0</v>
      </c>
      <c r="Q1519">
        <v>0</v>
      </c>
      <c r="R1519">
        <v>0</v>
      </c>
      <c r="S1519">
        <v>0</v>
      </c>
      <c r="T1519">
        <v>0</v>
      </c>
      <c r="U1519">
        <v>0</v>
      </c>
      <c r="V1519">
        <v>0</v>
      </c>
      <c r="W1519">
        <v>0</v>
      </c>
      <c r="X1519">
        <v>0</v>
      </c>
      <c r="Y1519">
        <v>1</v>
      </c>
      <c r="Z1519">
        <v>1</v>
      </c>
      <c r="AA1519">
        <v>0</v>
      </c>
    </row>
    <row r="1520" spans="1:27" x14ac:dyDescent="0.25">
      <c r="A1520" t="s">
        <v>62</v>
      </c>
      <c r="B1520" t="s">
        <v>22</v>
      </c>
      <c r="C1520" t="s">
        <v>88</v>
      </c>
      <c r="D1520">
        <v>7</v>
      </c>
      <c r="E1520">
        <v>0</v>
      </c>
      <c r="F1520">
        <v>0</v>
      </c>
      <c r="G1520">
        <v>0</v>
      </c>
      <c r="H1520">
        <v>0</v>
      </c>
      <c r="I1520">
        <v>0</v>
      </c>
      <c r="J1520">
        <v>0</v>
      </c>
      <c r="K1520">
        <v>0</v>
      </c>
      <c r="L1520">
        <v>0</v>
      </c>
      <c r="M1520">
        <v>0</v>
      </c>
      <c r="N1520">
        <v>0</v>
      </c>
      <c r="O1520">
        <v>0</v>
      </c>
      <c r="P1520">
        <v>0</v>
      </c>
      <c r="Q1520">
        <v>0</v>
      </c>
      <c r="R1520">
        <v>0</v>
      </c>
      <c r="S1520">
        <v>0</v>
      </c>
      <c r="T1520">
        <v>0</v>
      </c>
      <c r="U1520">
        <v>0</v>
      </c>
      <c r="V1520">
        <v>0</v>
      </c>
      <c r="W1520">
        <v>0</v>
      </c>
      <c r="X1520">
        <v>0</v>
      </c>
      <c r="Y1520">
        <v>1</v>
      </c>
      <c r="Z1520">
        <v>1</v>
      </c>
      <c r="AA1520">
        <v>0</v>
      </c>
    </row>
    <row r="1521" spans="1:27" x14ac:dyDescent="0.25">
      <c r="A1521" t="s">
        <v>62</v>
      </c>
      <c r="B1521" t="s">
        <v>22</v>
      </c>
      <c r="C1521" t="s">
        <v>88</v>
      </c>
      <c r="D1521">
        <v>8</v>
      </c>
      <c r="E1521">
        <v>0</v>
      </c>
      <c r="F1521">
        <v>0</v>
      </c>
      <c r="G1521">
        <v>0</v>
      </c>
      <c r="H1521">
        <v>0</v>
      </c>
      <c r="I1521">
        <v>0</v>
      </c>
      <c r="J1521">
        <v>0</v>
      </c>
      <c r="K1521">
        <v>0</v>
      </c>
      <c r="L1521">
        <v>0</v>
      </c>
      <c r="M1521">
        <v>0</v>
      </c>
      <c r="N1521">
        <v>0</v>
      </c>
      <c r="O1521">
        <v>0</v>
      </c>
      <c r="P1521">
        <v>0</v>
      </c>
      <c r="Q1521">
        <v>0</v>
      </c>
      <c r="R1521">
        <v>0</v>
      </c>
      <c r="S1521">
        <v>0</v>
      </c>
      <c r="T1521">
        <v>0</v>
      </c>
      <c r="U1521">
        <v>0</v>
      </c>
      <c r="V1521">
        <v>0</v>
      </c>
      <c r="W1521">
        <v>0</v>
      </c>
      <c r="X1521">
        <v>0</v>
      </c>
      <c r="Y1521">
        <v>1</v>
      </c>
      <c r="Z1521">
        <v>1</v>
      </c>
      <c r="AA1521">
        <v>0</v>
      </c>
    </row>
    <row r="1522" spans="1:27" x14ac:dyDescent="0.25">
      <c r="A1522" t="s">
        <v>62</v>
      </c>
      <c r="B1522" t="s">
        <v>22</v>
      </c>
      <c r="C1522" t="s">
        <v>88</v>
      </c>
      <c r="D1522">
        <v>9</v>
      </c>
      <c r="E1522">
        <v>0</v>
      </c>
      <c r="F1522">
        <v>0</v>
      </c>
      <c r="G1522">
        <v>0</v>
      </c>
      <c r="H1522">
        <v>0</v>
      </c>
      <c r="I1522">
        <v>0</v>
      </c>
      <c r="J1522">
        <v>0</v>
      </c>
      <c r="K1522">
        <v>0</v>
      </c>
      <c r="L1522">
        <v>0</v>
      </c>
      <c r="M1522">
        <v>0</v>
      </c>
      <c r="N1522">
        <v>0</v>
      </c>
      <c r="O1522">
        <v>0</v>
      </c>
      <c r="P1522">
        <v>0</v>
      </c>
      <c r="Q1522">
        <v>0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1</v>
      </c>
      <c r="Z1522">
        <v>1</v>
      </c>
      <c r="AA1522">
        <v>0</v>
      </c>
    </row>
    <row r="1523" spans="1:27" x14ac:dyDescent="0.25">
      <c r="A1523" t="s">
        <v>62</v>
      </c>
      <c r="B1523" t="s">
        <v>22</v>
      </c>
      <c r="C1523" t="s">
        <v>88</v>
      </c>
      <c r="D1523">
        <v>10</v>
      </c>
      <c r="E1523">
        <v>0</v>
      </c>
      <c r="F1523">
        <v>0</v>
      </c>
      <c r="G1523">
        <v>0</v>
      </c>
      <c r="H1523">
        <v>0</v>
      </c>
      <c r="I1523">
        <v>0</v>
      </c>
      <c r="J1523">
        <v>0</v>
      </c>
      <c r="K1523">
        <v>0</v>
      </c>
      <c r="L1523">
        <v>0</v>
      </c>
      <c r="M1523">
        <v>0</v>
      </c>
      <c r="N1523">
        <v>0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v>0</v>
      </c>
      <c r="V1523">
        <v>0</v>
      </c>
      <c r="W1523">
        <v>0</v>
      </c>
      <c r="X1523">
        <v>0</v>
      </c>
      <c r="Y1523">
        <v>1</v>
      </c>
      <c r="Z1523">
        <v>1</v>
      </c>
      <c r="AA1523">
        <v>0</v>
      </c>
    </row>
    <row r="1524" spans="1:27" x14ac:dyDescent="0.25">
      <c r="A1524" t="s">
        <v>62</v>
      </c>
      <c r="B1524" t="s">
        <v>22</v>
      </c>
      <c r="C1524" t="s">
        <v>88</v>
      </c>
      <c r="D1524">
        <v>11</v>
      </c>
      <c r="E1524">
        <v>0</v>
      </c>
      <c r="F1524">
        <v>0</v>
      </c>
      <c r="G1524">
        <v>0</v>
      </c>
      <c r="H1524">
        <v>0</v>
      </c>
      <c r="I1524">
        <v>0</v>
      </c>
      <c r="J1524">
        <v>0</v>
      </c>
      <c r="K1524">
        <v>0</v>
      </c>
      <c r="L1524">
        <v>0</v>
      </c>
      <c r="M1524">
        <v>0</v>
      </c>
      <c r="N1524">
        <v>0</v>
      </c>
      <c r="O1524">
        <v>0</v>
      </c>
      <c r="P1524">
        <v>0</v>
      </c>
      <c r="Q1524">
        <v>0</v>
      </c>
      <c r="R1524">
        <v>0</v>
      </c>
      <c r="S1524">
        <v>0</v>
      </c>
      <c r="T1524">
        <v>0</v>
      </c>
      <c r="U1524">
        <v>0</v>
      </c>
      <c r="V1524">
        <v>0</v>
      </c>
      <c r="W1524">
        <v>0</v>
      </c>
      <c r="X1524">
        <v>0</v>
      </c>
      <c r="Y1524">
        <v>1</v>
      </c>
      <c r="Z1524">
        <v>1</v>
      </c>
      <c r="AA1524">
        <v>0</v>
      </c>
    </row>
    <row r="1525" spans="1:27" x14ac:dyDescent="0.25">
      <c r="A1525" t="s">
        <v>62</v>
      </c>
      <c r="B1525" t="s">
        <v>22</v>
      </c>
      <c r="C1525" t="s">
        <v>88</v>
      </c>
      <c r="D1525">
        <v>12</v>
      </c>
      <c r="E1525">
        <v>0</v>
      </c>
      <c r="F1525">
        <v>0</v>
      </c>
      <c r="G1525">
        <v>0</v>
      </c>
      <c r="H1525">
        <v>0</v>
      </c>
      <c r="I1525">
        <v>0</v>
      </c>
      <c r="J1525">
        <v>0</v>
      </c>
      <c r="K1525">
        <v>0</v>
      </c>
      <c r="L1525">
        <v>0</v>
      </c>
      <c r="M1525">
        <v>0</v>
      </c>
      <c r="N1525">
        <v>0</v>
      </c>
      <c r="O1525">
        <v>0</v>
      </c>
      <c r="P1525">
        <v>0</v>
      </c>
      <c r="Q1525">
        <v>0</v>
      </c>
      <c r="R1525">
        <v>0</v>
      </c>
      <c r="S1525">
        <v>0</v>
      </c>
      <c r="T1525">
        <v>0</v>
      </c>
      <c r="U1525">
        <v>0</v>
      </c>
      <c r="V1525">
        <v>0</v>
      </c>
      <c r="W1525">
        <v>0</v>
      </c>
      <c r="X1525">
        <v>0</v>
      </c>
      <c r="Y1525">
        <v>1</v>
      </c>
      <c r="Z1525">
        <v>1</v>
      </c>
      <c r="AA1525">
        <v>0</v>
      </c>
    </row>
    <row r="1526" spans="1:27" x14ac:dyDescent="0.25">
      <c r="A1526" t="s">
        <v>62</v>
      </c>
      <c r="B1526" t="s">
        <v>22</v>
      </c>
      <c r="C1526" t="s">
        <v>88</v>
      </c>
      <c r="D1526">
        <v>13</v>
      </c>
      <c r="E1526">
        <v>0</v>
      </c>
      <c r="F1526">
        <v>0</v>
      </c>
      <c r="G1526">
        <v>0</v>
      </c>
      <c r="H1526">
        <v>0</v>
      </c>
      <c r="I1526">
        <v>0</v>
      </c>
      <c r="J1526">
        <v>0</v>
      </c>
      <c r="K1526">
        <v>0</v>
      </c>
      <c r="L1526">
        <v>0</v>
      </c>
      <c r="M1526">
        <v>0</v>
      </c>
      <c r="N1526">
        <v>0</v>
      </c>
      <c r="O1526">
        <v>0</v>
      </c>
      <c r="P1526">
        <v>0</v>
      </c>
      <c r="Q1526">
        <v>0</v>
      </c>
      <c r="R1526">
        <v>0</v>
      </c>
      <c r="S1526">
        <v>0</v>
      </c>
      <c r="T1526">
        <v>0</v>
      </c>
      <c r="U1526">
        <v>0</v>
      </c>
      <c r="V1526">
        <v>0</v>
      </c>
      <c r="W1526">
        <v>0</v>
      </c>
      <c r="X1526">
        <v>0</v>
      </c>
      <c r="Y1526">
        <v>1</v>
      </c>
      <c r="Z1526">
        <v>1</v>
      </c>
      <c r="AA1526">
        <v>0</v>
      </c>
    </row>
    <row r="1527" spans="1:27" x14ac:dyDescent="0.25">
      <c r="A1527" t="s">
        <v>62</v>
      </c>
      <c r="B1527" t="s">
        <v>22</v>
      </c>
      <c r="C1527" t="s">
        <v>88</v>
      </c>
      <c r="D1527">
        <v>14</v>
      </c>
      <c r="E1527">
        <v>0</v>
      </c>
      <c r="F1527">
        <v>0</v>
      </c>
      <c r="G1527">
        <v>0</v>
      </c>
      <c r="H1527">
        <v>0</v>
      </c>
      <c r="I1527">
        <v>0</v>
      </c>
      <c r="J1527">
        <v>0</v>
      </c>
      <c r="K1527">
        <v>0</v>
      </c>
      <c r="L1527">
        <v>0</v>
      </c>
      <c r="M1527">
        <v>0</v>
      </c>
      <c r="N1527">
        <v>0</v>
      </c>
      <c r="O1527">
        <v>0</v>
      </c>
      <c r="P1527">
        <v>0</v>
      </c>
      <c r="Q1527">
        <v>0</v>
      </c>
      <c r="R1527">
        <v>0</v>
      </c>
      <c r="S1527">
        <v>0</v>
      </c>
      <c r="T1527">
        <v>0</v>
      </c>
      <c r="U1527">
        <v>0</v>
      </c>
      <c r="V1527">
        <v>0</v>
      </c>
      <c r="W1527">
        <v>0</v>
      </c>
      <c r="X1527">
        <v>0</v>
      </c>
      <c r="Y1527">
        <v>1</v>
      </c>
      <c r="Z1527">
        <v>1</v>
      </c>
      <c r="AA1527">
        <v>0</v>
      </c>
    </row>
    <row r="1528" spans="1:27" x14ac:dyDescent="0.25">
      <c r="A1528" t="s">
        <v>62</v>
      </c>
      <c r="B1528" t="s">
        <v>22</v>
      </c>
      <c r="C1528" t="s">
        <v>88</v>
      </c>
      <c r="D1528">
        <v>15</v>
      </c>
      <c r="E1528">
        <v>0</v>
      </c>
      <c r="F1528">
        <v>0</v>
      </c>
      <c r="G1528">
        <v>0</v>
      </c>
      <c r="H1528">
        <v>0</v>
      </c>
      <c r="I1528">
        <v>0</v>
      </c>
      <c r="J1528">
        <v>0</v>
      </c>
      <c r="K1528">
        <v>0</v>
      </c>
      <c r="L1528">
        <v>0</v>
      </c>
      <c r="M1528">
        <v>0</v>
      </c>
      <c r="N1528">
        <v>0</v>
      </c>
      <c r="O1528">
        <v>0</v>
      </c>
      <c r="P1528">
        <v>0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1</v>
      </c>
      <c r="Z1528">
        <v>1</v>
      </c>
      <c r="AA1528">
        <v>0</v>
      </c>
    </row>
    <row r="1529" spans="1:27" x14ac:dyDescent="0.25">
      <c r="A1529" t="s">
        <v>62</v>
      </c>
      <c r="B1529" t="s">
        <v>22</v>
      </c>
      <c r="C1529" t="s">
        <v>88</v>
      </c>
      <c r="D1529">
        <v>16</v>
      </c>
      <c r="E1529">
        <v>0</v>
      </c>
      <c r="F1529">
        <v>0</v>
      </c>
      <c r="G1529">
        <v>0</v>
      </c>
      <c r="H1529">
        <v>0</v>
      </c>
      <c r="I1529">
        <v>0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0</v>
      </c>
      <c r="P1529">
        <v>0</v>
      </c>
      <c r="Q1529">
        <v>0</v>
      </c>
      <c r="R1529">
        <v>0</v>
      </c>
      <c r="S1529">
        <v>0</v>
      </c>
      <c r="T1529">
        <v>0</v>
      </c>
      <c r="U1529">
        <v>0</v>
      </c>
      <c r="V1529">
        <v>0</v>
      </c>
      <c r="W1529">
        <v>0</v>
      </c>
      <c r="X1529">
        <v>0</v>
      </c>
      <c r="Y1529">
        <v>1</v>
      </c>
      <c r="Z1529">
        <v>1</v>
      </c>
      <c r="AA1529">
        <v>0</v>
      </c>
    </row>
    <row r="1530" spans="1:27" x14ac:dyDescent="0.25">
      <c r="A1530" t="s">
        <v>62</v>
      </c>
      <c r="B1530" t="s">
        <v>22</v>
      </c>
      <c r="C1530" t="s">
        <v>88</v>
      </c>
      <c r="D1530">
        <v>17</v>
      </c>
      <c r="E1530">
        <v>0</v>
      </c>
      <c r="F1530">
        <v>0</v>
      </c>
      <c r="G1530">
        <v>0</v>
      </c>
      <c r="H1530">
        <v>0</v>
      </c>
      <c r="I1530">
        <v>0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0</v>
      </c>
      <c r="P1530">
        <v>0</v>
      </c>
      <c r="Q1530">
        <v>0</v>
      </c>
      <c r="R1530">
        <v>0</v>
      </c>
      <c r="S1530">
        <v>0</v>
      </c>
      <c r="T1530">
        <v>0</v>
      </c>
      <c r="U1530">
        <v>0</v>
      </c>
      <c r="V1530">
        <v>0</v>
      </c>
      <c r="W1530">
        <v>0</v>
      </c>
      <c r="X1530">
        <v>0</v>
      </c>
      <c r="Y1530">
        <v>1</v>
      </c>
      <c r="Z1530">
        <v>1</v>
      </c>
      <c r="AA1530">
        <v>0</v>
      </c>
    </row>
    <row r="1531" spans="1:27" x14ac:dyDescent="0.25">
      <c r="A1531" t="s">
        <v>62</v>
      </c>
      <c r="B1531" t="s">
        <v>22</v>
      </c>
      <c r="C1531" t="s">
        <v>88</v>
      </c>
      <c r="D1531">
        <v>18</v>
      </c>
      <c r="E1531">
        <v>0</v>
      </c>
      <c r="F1531">
        <v>0</v>
      </c>
      <c r="G1531">
        <v>0</v>
      </c>
      <c r="H1531">
        <v>0</v>
      </c>
      <c r="I1531">
        <v>0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</v>
      </c>
      <c r="P1531">
        <v>0</v>
      </c>
      <c r="Q1531">
        <v>0</v>
      </c>
      <c r="R1531">
        <v>0</v>
      </c>
      <c r="S1531">
        <v>0</v>
      </c>
      <c r="T1531">
        <v>0</v>
      </c>
      <c r="U1531">
        <v>0</v>
      </c>
      <c r="V1531">
        <v>0</v>
      </c>
      <c r="W1531">
        <v>0</v>
      </c>
      <c r="X1531">
        <v>0</v>
      </c>
      <c r="Y1531">
        <v>1</v>
      </c>
      <c r="Z1531">
        <v>1</v>
      </c>
      <c r="AA1531">
        <v>0</v>
      </c>
    </row>
    <row r="1532" spans="1:27" x14ac:dyDescent="0.25">
      <c r="A1532" t="s">
        <v>62</v>
      </c>
      <c r="B1532" t="s">
        <v>22</v>
      </c>
      <c r="C1532" t="s">
        <v>88</v>
      </c>
      <c r="D1532">
        <v>19</v>
      </c>
      <c r="E1532">
        <v>0</v>
      </c>
      <c r="F1532">
        <v>0</v>
      </c>
      <c r="G1532">
        <v>0</v>
      </c>
      <c r="H1532">
        <v>0</v>
      </c>
      <c r="I1532">
        <v>0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1</v>
      </c>
      <c r="Z1532">
        <v>1</v>
      </c>
      <c r="AA1532">
        <v>0</v>
      </c>
    </row>
    <row r="1533" spans="1:27" x14ac:dyDescent="0.25">
      <c r="A1533" t="s">
        <v>62</v>
      </c>
      <c r="B1533" t="s">
        <v>22</v>
      </c>
      <c r="C1533" t="s">
        <v>88</v>
      </c>
      <c r="D1533">
        <v>20</v>
      </c>
      <c r="E1533">
        <v>0</v>
      </c>
      <c r="F1533">
        <v>0</v>
      </c>
      <c r="G1533">
        <v>0</v>
      </c>
      <c r="H1533">
        <v>0</v>
      </c>
      <c r="I1533">
        <v>0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1</v>
      </c>
      <c r="Z1533">
        <v>1</v>
      </c>
      <c r="AA1533">
        <v>0</v>
      </c>
    </row>
    <row r="1534" spans="1:27" x14ac:dyDescent="0.25">
      <c r="A1534" t="s">
        <v>62</v>
      </c>
      <c r="B1534" t="s">
        <v>22</v>
      </c>
      <c r="C1534" t="s">
        <v>88</v>
      </c>
      <c r="D1534">
        <v>21</v>
      </c>
      <c r="E1534">
        <v>0</v>
      </c>
      <c r="F1534">
        <v>0</v>
      </c>
      <c r="G1534">
        <v>0</v>
      </c>
      <c r="H1534">
        <v>0</v>
      </c>
      <c r="I1534">
        <v>0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0</v>
      </c>
      <c r="P1534">
        <v>0</v>
      </c>
      <c r="Q1534">
        <v>0</v>
      </c>
      <c r="R1534">
        <v>0</v>
      </c>
      <c r="S1534">
        <v>0</v>
      </c>
      <c r="T1534">
        <v>0</v>
      </c>
      <c r="U1534">
        <v>0</v>
      </c>
      <c r="V1534">
        <v>0</v>
      </c>
      <c r="W1534">
        <v>0</v>
      </c>
      <c r="X1534">
        <v>0</v>
      </c>
      <c r="Y1534">
        <v>1</v>
      </c>
      <c r="Z1534">
        <v>1</v>
      </c>
      <c r="AA1534">
        <v>0</v>
      </c>
    </row>
    <row r="1535" spans="1:27" x14ac:dyDescent="0.25">
      <c r="A1535" t="s">
        <v>62</v>
      </c>
      <c r="B1535" t="s">
        <v>22</v>
      </c>
      <c r="C1535" t="s">
        <v>88</v>
      </c>
      <c r="D1535">
        <v>22</v>
      </c>
      <c r="E1535">
        <v>0</v>
      </c>
      <c r="F1535">
        <v>0</v>
      </c>
      <c r="G1535">
        <v>0</v>
      </c>
      <c r="H1535">
        <v>0</v>
      </c>
      <c r="I1535">
        <v>0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0</v>
      </c>
      <c r="P1535">
        <v>0</v>
      </c>
      <c r="Q1535">
        <v>0</v>
      </c>
      <c r="R1535">
        <v>0</v>
      </c>
      <c r="S1535">
        <v>0</v>
      </c>
      <c r="T1535">
        <v>0</v>
      </c>
      <c r="U1535">
        <v>0</v>
      </c>
      <c r="V1535">
        <v>0</v>
      </c>
      <c r="W1535">
        <v>0</v>
      </c>
      <c r="X1535">
        <v>0</v>
      </c>
      <c r="Y1535">
        <v>1</v>
      </c>
      <c r="Z1535">
        <v>1</v>
      </c>
      <c r="AA1535">
        <v>0</v>
      </c>
    </row>
    <row r="1536" spans="1:27" x14ac:dyDescent="0.25">
      <c r="A1536" t="s">
        <v>62</v>
      </c>
      <c r="B1536" t="s">
        <v>22</v>
      </c>
      <c r="C1536" t="s">
        <v>88</v>
      </c>
      <c r="D1536">
        <v>23</v>
      </c>
      <c r="E1536">
        <v>0</v>
      </c>
      <c r="F1536">
        <v>0</v>
      </c>
      <c r="G1536">
        <v>0</v>
      </c>
      <c r="H1536">
        <v>0</v>
      </c>
      <c r="I1536">
        <v>0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0</v>
      </c>
      <c r="P1536">
        <v>0</v>
      </c>
      <c r="Q1536">
        <v>0</v>
      </c>
      <c r="R1536">
        <v>0</v>
      </c>
      <c r="S1536">
        <v>0</v>
      </c>
      <c r="T1536">
        <v>0</v>
      </c>
      <c r="U1536">
        <v>0</v>
      </c>
      <c r="V1536">
        <v>0</v>
      </c>
      <c r="W1536">
        <v>0</v>
      </c>
      <c r="X1536">
        <v>0</v>
      </c>
      <c r="Y1536">
        <v>1</v>
      </c>
      <c r="Z1536">
        <v>1</v>
      </c>
      <c r="AA1536">
        <v>0</v>
      </c>
    </row>
    <row r="1537" spans="1:27" x14ac:dyDescent="0.25">
      <c r="A1537" t="s">
        <v>62</v>
      </c>
      <c r="B1537" t="s">
        <v>22</v>
      </c>
      <c r="C1537" t="s">
        <v>88</v>
      </c>
      <c r="D1537">
        <v>24</v>
      </c>
      <c r="E1537">
        <v>0</v>
      </c>
      <c r="F1537">
        <v>0</v>
      </c>
      <c r="G1537">
        <v>0</v>
      </c>
      <c r="H1537">
        <v>0</v>
      </c>
      <c r="I1537">
        <v>0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1</v>
      </c>
      <c r="Z1537">
        <v>1</v>
      </c>
      <c r="AA1537">
        <v>0</v>
      </c>
    </row>
    <row r="1538" spans="1:27" x14ac:dyDescent="0.25">
      <c r="A1538" t="s">
        <v>62</v>
      </c>
      <c r="B1538" t="s">
        <v>22</v>
      </c>
      <c r="C1538" t="s">
        <v>89</v>
      </c>
      <c r="D1538">
        <v>1</v>
      </c>
      <c r="E1538">
        <v>0</v>
      </c>
      <c r="F1538">
        <v>0</v>
      </c>
      <c r="G1538">
        <v>0</v>
      </c>
      <c r="H1538">
        <v>0</v>
      </c>
      <c r="I1538">
        <v>0</v>
      </c>
      <c r="J1538">
        <v>0</v>
      </c>
      <c r="K1538">
        <v>0</v>
      </c>
      <c r="L1538">
        <v>0</v>
      </c>
      <c r="M1538">
        <v>0</v>
      </c>
      <c r="N1538">
        <v>0</v>
      </c>
      <c r="O1538">
        <v>0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1</v>
      </c>
      <c r="Z1538">
        <v>1</v>
      </c>
      <c r="AA1538">
        <v>0</v>
      </c>
    </row>
    <row r="1539" spans="1:27" x14ac:dyDescent="0.25">
      <c r="A1539" t="s">
        <v>62</v>
      </c>
      <c r="B1539" t="s">
        <v>22</v>
      </c>
      <c r="C1539" t="s">
        <v>89</v>
      </c>
      <c r="D1539">
        <v>2</v>
      </c>
      <c r="E1539">
        <v>0</v>
      </c>
      <c r="F1539">
        <v>0</v>
      </c>
      <c r="G1539">
        <v>0</v>
      </c>
      <c r="H1539">
        <v>0</v>
      </c>
      <c r="I1539">
        <v>0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0</v>
      </c>
      <c r="P1539">
        <v>0</v>
      </c>
      <c r="Q1539">
        <v>0</v>
      </c>
      <c r="R1539">
        <v>0</v>
      </c>
      <c r="S1539">
        <v>0</v>
      </c>
      <c r="T1539">
        <v>0</v>
      </c>
      <c r="U1539">
        <v>0</v>
      </c>
      <c r="V1539">
        <v>0</v>
      </c>
      <c r="W1539">
        <v>0</v>
      </c>
      <c r="X1539">
        <v>0</v>
      </c>
      <c r="Y1539">
        <v>1</v>
      </c>
      <c r="Z1539">
        <v>1</v>
      </c>
      <c r="AA1539">
        <v>0</v>
      </c>
    </row>
    <row r="1540" spans="1:27" x14ac:dyDescent="0.25">
      <c r="A1540" t="s">
        <v>62</v>
      </c>
      <c r="B1540" t="s">
        <v>22</v>
      </c>
      <c r="C1540" t="s">
        <v>89</v>
      </c>
      <c r="D1540">
        <v>3</v>
      </c>
      <c r="E1540">
        <v>0</v>
      </c>
      <c r="F1540">
        <v>0</v>
      </c>
      <c r="G1540">
        <v>0</v>
      </c>
      <c r="H1540">
        <v>0</v>
      </c>
      <c r="I1540">
        <v>0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</v>
      </c>
      <c r="P1540">
        <v>0</v>
      </c>
      <c r="Q1540">
        <v>0</v>
      </c>
      <c r="R1540">
        <v>0</v>
      </c>
      <c r="S1540">
        <v>0</v>
      </c>
      <c r="T1540">
        <v>0</v>
      </c>
      <c r="U1540">
        <v>0</v>
      </c>
      <c r="V1540">
        <v>0</v>
      </c>
      <c r="W1540">
        <v>0</v>
      </c>
      <c r="X1540">
        <v>0</v>
      </c>
      <c r="Y1540">
        <v>1</v>
      </c>
      <c r="Z1540">
        <v>1</v>
      </c>
      <c r="AA1540">
        <v>0</v>
      </c>
    </row>
    <row r="1541" spans="1:27" x14ac:dyDescent="0.25">
      <c r="A1541" t="s">
        <v>62</v>
      </c>
      <c r="B1541" t="s">
        <v>22</v>
      </c>
      <c r="C1541" t="s">
        <v>89</v>
      </c>
      <c r="D1541">
        <v>4</v>
      </c>
      <c r="E1541">
        <v>0</v>
      </c>
      <c r="F1541">
        <v>0</v>
      </c>
      <c r="G1541">
        <v>0</v>
      </c>
      <c r="H1541">
        <v>0</v>
      </c>
      <c r="I1541">
        <v>0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0</v>
      </c>
      <c r="P1541">
        <v>0</v>
      </c>
      <c r="Q1541">
        <v>0</v>
      </c>
      <c r="R1541">
        <v>0</v>
      </c>
      <c r="S1541">
        <v>0</v>
      </c>
      <c r="T1541">
        <v>0</v>
      </c>
      <c r="U1541">
        <v>0</v>
      </c>
      <c r="V1541">
        <v>0</v>
      </c>
      <c r="W1541">
        <v>0</v>
      </c>
      <c r="X1541">
        <v>0</v>
      </c>
      <c r="Y1541">
        <v>1</v>
      </c>
      <c r="Z1541">
        <v>1</v>
      </c>
      <c r="AA1541">
        <v>0</v>
      </c>
    </row>
    <row r="1542" spans="1:27" x14ac:dyDescent="0.25">
      <c r="A1542" t="s">
        <v>62</v>
      </c>
      <c r="B1542" t="s">
        <v>22</v>
      </c>
      <c r="C1542" t="s">
        <v>89</v>
      </c>
      <c r="D1542">
        <v>5</v>
      </c>
      <c r="E1542">
        <v>0</v>
      </c>
      <c r="F1542">
        <v>0</v>
      </c>
      <c r="G1542">
        <v>0</v>
      </c>
      <c r="H1542">
        <v>0</v>
      </c>
      <c r="I1542">
        <v>0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1</v>
      </c>
      <c r="Z1542">
        <v>1</v>
      </c>
      <c r="AA1542">
        <v>0</v>
      </c>
    </row>
    <row r="1543" spans="1:27" x14ac:dyDescent="0.25">
      <c r="A1543" t="s">
        <v>62</v>
      </c>
      <c r="B1543" t="s">
        <v>22</v>
      </c>
      <c r="C1543" t="s">
        <v>89</v>
      </c>
      <c r="D1543">
        <v>6</v>
      </c>
      <c r="E1543">
        <v>0</v>
      </c>
      <c r="F1543">
        <v>0</v>
      </c>
      <c r="G1543">
        <v>0</v>
      </c>
      <c r="H1543">
        <v>0</v>
      </c>
      <c r="I1543">
        <v>0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0</v>
      </c>
      <c r="U1543">
        <v>0</v>
      </c>
      <c r="V1543">
        <v>0</v>
      </c>
      <c r="W1543">
        <v>0</v>
      </c>
      <c r="X1543">
        <v>0</v>
      </c>
      <c r="Y1543">
        <v>1</v>
      </c>
      <c r="Z1543">
        <v>1</v>
      </c>
      <c r="AA1543">
        <v>0</v>
      </c>
    </row>
    <row r="1544" spans="1:27" x14ac:dyDescent="0.25">
      <c r="A1544" t="s">
        <v>62</v>
      </c>
      <c r="B1544" t="s">
        <v>22</v>
      </c>
      <c r="C1544" t="s">
        <v>89</v>
      </c>
      <c r="D1544">
        <v>7</v>
      </c>
      <c r="E1544">
        <v>0</v>
      </c>
      <c r="F1544">
        <v>0</v>
      </c>
      <c r="G1544">
        <v>0</v>
      </c>
      <c r="H1544">
        <v>0</v>
      </c>
      <c r="I1544">
        <v>0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0</v>
      </c>
      <c r="P1544">
        <v>0</v>
      </c>
      <c r="Q1544">
        <v>0</v>
      </c>
      <c r="R1544">
        <v>0</v>
      </c>
      <c r="S1544">
        <v>0</v>
      </c>
      <c r="T1544">
        <v>0</v>
      </c>
      <c r="U1544">
        <v>0</v>
      </c>
      <c r="V1544">
        <v>0</v>
      </c>
      <c r="W1544">
        <v>0</v>
      </c>
      <c r="X1544">
        <v>0</v>
      </c>
      <c r="Y1544">
        <v>1</v>
      </c>
      <c r="Z1544">
        <v>1</v>
      </c>
      <c r="AA1544">
        <v>0</v>
      </c>
    </row>
    <row r="1545" spans="1:27" x14ac:dyDescent="0.25">
      <c r="A1545" t="s">
        <v>62</v>
      </c>
      <c r="B1545" t="s">
        <v>22</v>
      </c>
      <c r="C1545" t="s">
        <v>89</v>
      </c>
      <c r="D1545">
        <v>8</v>
      </c>
      <c r="E1545">
        <v>0</v>
      </c>
      <c r="F1545">
        <v>0</v>
      </c>
      <c r="G1545">
        <v>0</v>
      </c>
      <c r="H1545">
        <v>0</v>
      </c>
      <c r="I1545">
        <v>0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0</v>
      </c>
      <c r="P1545">
        <v>0</v>
      </c>
      <c r="Q1545">
        <v>0</v>
      </c>
      <c r="R1545">
        <v>0</v>
      </c>
      <c r="S1545">
        <v>0</v>
      </c>
      <c r="T1545">
        <v>0</v>
      </c>
      <c r="U1545">
        <v>0</v>
      </c>
      <c r="V1545">
        <v>0</v>
      </c>
      <c r="W1545">
        <v>0</v>
      </c>
      <c r="X1545">
        <v>0</v>
      </c>
      <c r="Y1545">
        <v>1</v>
      </c>
      <c r="Z1545">
        <v>1</v>
      </c>
      <c r="AA1545">
        <v>0</v>
      </c>
    </row>
    <row r="1546" spans="1:27" x14ac:dyDescent="0.25">
      <c r="A1546" t="s">
        <v>62</v>
      </c>
      <c r="B1546" t="s">
        <v>22</v>
      </c>
      <c r="C1546" t="s">
        <v>89</v>
      </c>
      <c r="D1546">
        <v>9</v>
      </c>
      <c r="E1546">
        <v>0</v>
      </c>
      <c r="F1546">
        <v>0</v>
      </c>
      <c r="G1546">
        <v>0</v>
      </c>
      <c r="H1546">
        <v>0</v>
      </c>
      <c r="I1546">
        <v>0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0</v>
      </c>
      <c r="P1546">
        <v>0</v>
      </c>
      <c r="Q1546">
        <v>0</v>
      </c>
      <c r="R1546">
        <v>0</v>
      </c>
      <c r="S1546">
        <v>0</v>
      </c>
      <c r="T1546">
        <v>0</v>
      </c>
      <c r="U1546">
        <v>0</v>
      </c>
      <c r="V1546">
        <v>0</v>
      </c>
      <c r="W1546">
        <v>0</v>
      </c>
      <c r="X1546">
        <v>0</v>
      </c>
      <c r="Y1546">
        <v>1</v>
      </c>
      <c r="Z1546">
        <v>1</v>
      </c>
      <c r="AA1546">
        <v>0</v>
      </c>
    </row>
    <row r="1547" spans="1:27" x14ac:dyDescent="0.25">
      <c r="A1547" t="s">
        <v>62</v>
      </c>
      <c r="B1547" t="s">
        <v>22</v>
      </c>
      <c r="C1547" t="s">
        <v>89</v>
      </c>
      <c r="D1547">
        <v>10</v>
      </c>
      <c r="E1547">
        <v>0</v>
      </c>
      <c r="F1547">
        <v>0</v>
      </c>
      <c r="G1547">
        <v>0</v>
      </c>
      <c r="H1547">
        <v>0</v>
      </c>
      <c r="I1547">
        <v>0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0</v>
      </c>
      <c r="X1547">
        <v>0</v>
      </c>
      <c r="Y1547">
        <v>1</v>
      </c>
      <c r="Z1547">
        <v>1</v>
      </c>
      <c r="AA1547">
        <v>0</v>
      </c>
    </row>
    <row r="1548" spans="1:27" x14ac:dyDescent="0.25">
      <c r="A1548" t="s">
        <v>62</v>
      </c>
      <c r="B1548" t="s">
        <v>22</v>
      </c>
      <c r="C1548" t="s">
        <v>89</v>
      </c>
      <c r="D1548">
        <v>11</v>
      </c>
      <c r="E1548">
        <v>0</v>
      </c>
      <c r="F1548">
        <v>0</v>
      </c>
      <c r="G1548">
        <v>0</v>
      </c>
      <c r="H1548">
        <v>0</v>
      </c>
      <c r="I1548">
        <v>0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0</v>
      </c>
      <c r="W1548">
        <v>0</v>
      </c>
      <c r="X1548">
        <v>0</v>
      </c>
      <c r="Y1548">
        <v>1</v>
      </c>
      <c r="Z1548">
        <v>1</v>
      </c>
      <c r="AA1548">
        <v>0</v>
      </c>
    </row>
    <row r="1549" spans="1:27" x14ac:dyDescent="0.25">
      <c r="A1549" t="s">
        <v>62</v>
      </c>
      <c r="B1549" t="s">
        <v>22</v>
      </c>
      <c r="C1549" t="s">
        <v>89</v>
      </c>
      <c r="D1549">
        <v>12</v>
      </c>
      <c r="E1549">
        <v>0</v>
      </c>
      <c r="F1549">
        <v>0</v>
      </c>
      <c r="G1549">
        <v>0</v>
      </c>
      <c r="H1549">
        <v>0</v>
      </c>
      <c r="I1549">
        <v>0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0</v>
      </c>
      <c r="P1549">
        <v>0</v>
      </c>
      <c r="Q1549">
        <v>0</v>
      </c>
      <c r="R1549">
        <v>0</v>
      </c>
      <c r="S1549">
        <v>0</v>
      </c>
      <c r="T1549">
        <v>0</v>
      </c>
      <c r="U1549">
        <v>0</v>
      </c>
      <c r="V1549">
        <v>0</v>
      </c>
      <c r="W1549">
        <v>0</v>
      </c>
      <c r="X1549">
        <v>0</v>
      </c>
      <c r="Y1549">
        <v>1</v>
      </c>
      <c r="Z1549">
        <v>1</v>
      </c>
      <c r="AA1549">
        <v>0</v>
      </c>
    </row>
    <row r="1550" spans="1:27" x14ac:dyDescent="0.25">
      <c r="A1550" t="s">
        <v>62</v>
      </c>
      <c r="B1550" t="s">
        <v>22</v>
      </c>
      <c r="C1550" t="s">
        <v>89</v>
      </c>
      <c r="D1550">
        <v>13</v>
      </c>
      <c r="E1550">
        <v>0</v>
      </c>
      <c r="F1550">
        <v>0</v>
      </c>
      <c r="G1550">
        <v>0</v>
      </c>
      <c r="H1550">
        <v>0</v>
      </c>
      <c r="I1550">
        <v>0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0</v>
      </c>
      <c r="P1550">
        <v>0</v>
      </c>
      <c r="Q1550">
        <v>0</v>
      </c>
      <c r="R1550">
        <v>0</v>
      </c>
      <c r="S1550">
        <v>0</v>
      </c>
      <c r="T1550">
        <v>0</v>
      </c>
      <c r="U1550">
        <v>0</v>
      </c>
      <c r="V1550">
        <v>0</v>
      </c>
      <c r="W1550">
        <v>0</v>
      </c>
      <c r="X1550">
        <v>0</v>
      </c>
      <c r="Y1550">
        <v>1</v>
      </c>
      <c r="Z1550">
        <v>1</v>
      </c>
      <c r="AA1550">
        <v>0</v>
      </c>
    </row>
    <row r="1551" spans="1:27" x14ac:dyDescent="0.25">
      <c r="A1551" t="s">
        <v>62</v>
      </c>
      <c r="B1551" t="s">
        <v>22</v>
      </c>
      <c r="C1551" t="s">
        <v>89</v>
      </c>
      <c r="D1551">
        <v>14</v>
      </c>
      <c r="E1551">
        <v>0</v>
      </c>
      <c r="F1551">
        <v>0</v>
      </c>
      <c r="G1551">
        <v>0</v>
      </c>
      <c r="H1551">
        <v>0</v>
      </c>
      <c r="I1551">
        <v>0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</v>
      </c>
      <c r="P1551">
        <v>0</v>
      </c>
      <c r="Q1551">
        <v>0</v>
      </c>
      <c r="R1551">
        <v>0</v>
      </c>
      <c r="S1551">
        <v>0</v>
      </c>
      <c r="T1551">
        <v>0</v>
      </c>
      <c r="U1551">
        <v>0</v>
      </c>
      <c r="V1551">
        <v>0</v>
      </c>
      <c r="W1551">
        <v>0</v>
      </c>
      <c r="X1551">
        <v>0</v>
      </c>
      <c r="Y1551">
        <v>1</v>
      </c>
      <c r="Z1551">
        <v>1</v>
      </c>
      <c r="AA1551">
        <v>0</v>
      </c>
    </row>
    <row r="1552" spans="1:27" x14ac:dyDescent="0.25">
      <c r="A1552" t="s">
        <v>62</v>
      </c>
      <c r="B1552" t="s">
        <v>22</v>
      </c>
      <c r="C1552" t="s">
        <v>89</v>
      </c>
      <c r="D1552">
        <v>15</v>
      </c>
      <c r="E1552">
        <v>0</v>
      </c>
      <c r="F1552">
        <v>0</v>
      </c>
      <c r="G1552">
        <v>0</v>
      </c>
      <c r="H1552">
        <v>0</v>
      </c>
      <c r="I1552">
        <v>0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1</v>
      </c>
      <c r="Z1552">
        <v>1</v>
      </c>
      <c r="AA1552">
        <v>0</v>
      </c>
    </row>
    <row r="1553" spans="1:27" x14ac:dyDescent="0.25">
      <c r="A1553" t="s">
        <v>62</v>
      </c>
      <c r="B1553" t="s">
        <v>22</v>
      </c>
      <c r="C1553" t="s">
        <v>89</v>
      </c>
      <c r="D1553">
        <v>16</v>
      </c>
      <c r="E1553">
        <v>0</v>
      </c>
      <c r="F1553">
        <v>0</v>
      </c>
      <c r="G1553">
        <v>0</v>
      </c>
      <c r="H1553">
        <v>0</v>
      </c>
      <c r="I1553">
        <v>0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1</v>
      </c>
      <c r="Z1553">
        <v>1</v>
      </c>
      <c r="AA1553">
        <v>0</v>
      </c>
    </row>
    <row r="1554" spans="1:27" x14ac:dyDescent="0.25">
      <c r="A1554" t="s">
        <v>62</v>
      </c>
      <c r="B1554" t="s">
        <v>22</v>
      </c>
      <c r="C1554" t="s">
        <v>89</v>
      </c>
      <c r="D1554">
        <v>17</v>
      </c>
      <c r="E1554">
        <v>0</v>
      </c>
      <c r="F1554">
        <v>0</v>
      </c>
      <c r="G1554">
        <v>0</v>
      </c>
      <c r="H1554">
        <v>0</v>
      </c>
      <c r="I1554">
        <v>0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</v>
      </c>
      <c r="P1554">
        <v>0</v>
      </c>
      <c r="Q1554">
        <v>0</v>
      </c>
      <c r="R1554">
        <v>0</v>
      </c>
      <c r="S1554">
        <v>0</v>
      </c>
      <c r="T1554">
        <v>0</v>
      </c>
      <c r="U1554">
        <v>0</v>
      </c>
      <c r="V1554">
        <v>0</v>
      </c>
      <c r="W1554">
        <v>0</v>
      </c>
      <c r="X1554">
        <v>0</v>
      </c>
      <c r="Y1554">
        <v>1</v>
      </c>
      <c r="Z1554">
        <v>1</v>
      </c>
      <c r="AA1554">
        <v>0</v>
      </c>
    </row>
    <row r="1555" spans="1:27" x14ac:dyDescent="0.25">
      <c r="A1555" t="s">
        <v>62</v>
      </c>
      <c r="B1555" t="s">
        <v>22</v>
      </c>
      <c r="C1555" t="s">
        <v>89</v>
      </c>
      <c r="D1555">
        <v>18</v>
      </c>
      <c r="E1555">
        <v>0</v>
      </c>
      <c r="F1555">
        <v>0</v>
      </c>
      <c r="G1555">
        <v>0</v>
      </c>
      <c r="H1555">
        <v>0</v>
      </c>
      <c r="I1555">
        <v>0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0</v>
      </c>
      <c r="P1555">
        <v>0</v>
      </c>
      <c r="Q1555">
        <v>0</v>
      </c>
      <c r="R1555">
        <v>0</v>
      </c>
      <c r="S1555">
        <v>0</v>
      </c>
      <c r="T1555">
        <v>0</v>
      </c>
      <c r="U1555">
        <v>0</v>
      </c>
      <c r="V1555">
        <v>0</v>
      </c>
      <c r="W1555">
        <v>0</v>
      </c>
      <c r="X1555">
        <v>0</v>
      </c>
      <c r="Y1555">
        <v>1</v>
      </c>
      <c r="Z1555">
        <v>1</v>
      </c>
      <c r="AA1555">
        <v>0</v>
      </c>
    </row>
    <row r="1556" spans="1:27" x14ac:dyDescent="0.25">
      <c r="A1556" t="s">
        <v>62</v>
      </c>
      <c r="B1556" t="s">
        <v>22</v>
      </c>
      <c r="C1556" t="s">
        <v>89</v>
      </c>
      <c r="D1556">
        <v>19</v>
      </c>
      <c r="E1556">
        <v>0</v>
      </c>
      <c r="F1556">
        <v>0</v>
      </c>
      <c r="G1556">
        <v>0</v>
      </c>
      <c r="H1556">
        <v>0</v>
      </c>
      <c r="I1556">
        <v>0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0</v>
      </c>
      <c r="P1556">
        <v>0</v>
      </c>
      <c r="Q1556">
        <v>0</v>
      </c>
      <c r="R1556">
        <v>0</v>
      </c>
      <c r="S1556">
        <v>0</v>
      </c>
      <c r="T1556">
        <v>0</v>
      </c>
      <c r="U1556">
        <v>0</v>
      </c>
      <c r="V1556">
        <v>0</v>
      </c>
      <c r="W1556">
        <v>0</v>
      </c>
      <c r="X1556">
        <v>0</v>
      </c>
      <c r="Y1556">
        <v>1</v>
      </c>
      <c r="Z1556">
        <v>1</v>
      </c>
      <c r="AA1556">
        <v>0</v>
      </c>
    </row>
    <row r="1557" spans="1:27" x14ac:dyDescent="0.25">
      <c r="A1557" t="s">
        <v>62</v>
      </c>
      <c r="B1557" t="s">
        <v>22</v>
      </c>
      <c r="C1557" t="s">
        <v>89</v>
      </c>
      <c r="D1557">
        <v>20</v>
      </c>
      <c r="E1557">
        <v>0</v>
      </c>
      <c r="F1557">
        <v>0</v>
      </c>
      <c r="G1557">
        <v>0</v>
      </c>
      <c r="H1557">
        <v>0</v>
      </c>
      <c r="I1557">
        <v>0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</v>
      </c>
      <c r="P1557">
        <v>0</v>
      </c>
      <c r="Q1557">
        <v>0</v>
      </c>
      <c r="R1557">
        <v>0</v>
      </c>
      <c r="S1557">
        <v>0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1</v>
      </c>
      <c r="Z1557">
        <v>1</v>
      </c>
      <c r="AA1557">
        <v>0</v>
      </c>
    </row>
    <row r="1558" spans="1:27" x14ac:dyDescent="0.25">
      <c r="A1558" t="s">
        <v>62</v>
      </c>
      <c r="B1558" t="s">
        <v>22</v>
      </c>
      <c r="C1558" t="s">
        <v>89</v>
      </c>
      <c r="D1558">
        <v>21</v>
      </c>
      <c r="E1558">
        <v>0</v>
      </c>
      <c r="F1558">
        <v>0</v>
      </c>
      <c r="G1558">
        <v>0</v>
      </c>
      <c r="H1558">
        <v>0</v>
      </c>
      <c r="I1558">
        <v>0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0</v>
      </c>
      <c r="P1558">
        <v>0</v>
      </c>
      <c r="Q1558">
        <v>0</v>
      </c>
      <c r="R1558">
        <v>0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1</v>
      </c>
      <c r="Z1558">
        <v>1</v>
      </c>
      <c r="AA1558">
        <v>0</v>
      </c>
    </row>
    <row r="1559" spans="1:27" x14ac:dyDescent="0.25">
      <c r="A1559" t="s">
        <v>62</v>
      </c>
      <c r="B1559" t="s">
        <v>22</v>
      </c>
      <c r="C1559" t="s">
        <v>89</v>
      </c>
      <c r="D1559">
        <v>22</v>
      </c>
      <c r="E1559">
        <v>0</v>
      </c>
      <c r="F1559">
        <v>0</v>
      </c>
      <c r="G1559">
        <v>0</v>
      </c>
      <c r="H1559">
        <v>0</v>
      </c>
      <c r="I1559">
        <v>0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0</v>
      </c>
      <c r="P1559">
        <v>0</v>
      </c>
      <c r="Q1559">
        <v>0</v>
      </c>
      <c r="R1559">
        <v>0</v>
      </c>
      <c r="S1559">
        <v>0</v>
      </c>
      <c r="T1559">
        <v>0</v>
      </c>
      <c r="U1559">
        <v>0</v>
      </c>
      <c r="V1559">
        <v>0</v>
      </c>
      <c r="W1559">
        <v>0</v>
      </c>
      <c r="X1559">
        <v>0</v>
      </c>
      <c r="Y1559">
        <v>1</v>
      </c>
      <c r="Z1559">
        <v>1</v>
      </c>
      <c r="AA1559">
        <v>0</v>
      </c>
    </row>
    <row r="1560" spans="1:27" x14ac:dyDescent="0.25">
      <c r="A1560" t="s">
        <v>62</v>
      </c>
      <c r="B1560" t="s">
        <v>22</v>
      </c>
      <c r="C1560" t="s">
        <v>89</v>
      </c>
      <c r="D1560">
        <v>23</v>
      </c>
      <c r="E1560">
        <v>0</v>
      </c>
      <c r="F1560">
        <v>0</v>
      </c>
      <c r="G1560">
        <v>0</v>
      </c>
      <c r="H1560">
        <v>0</v>
      </c>
      <c r="I1560">
        <v>0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0</v>
      </c>
      <c r="P1560">
        <v>0</v>
      </c>
      <c r="Q1560">
        <v>0</v>
      </c>
      <c r="R1560">
        <v>0</v>
      </c>
      <c r="S1560">
        <v>0</v>
      </c>
      <c r="T1560">
        <v>0</v>
      </c>
      <c r="U1560">
        <v>0</v>
      </c>
      <c r="V1560">
        <v>0</v>
      </c>
      <c r="W1560">
        <v>0</v>
      </c>
      <c r="X1560">
        <v>0</v>
      </c>
      <c r="Y1560">
        <v>1</v>
      </c>
      <c r="Z1560">
        <v>1</v>
      </c>
      <c r="AA1560">
        <v>0</v>
      </c>
    </row>
    <row r="1561" spans="1:27" x14ac:dyDescent="0.25">
      <c r="A1561" t="s">
        <v>62</v>
      </c>
      <c r="B1561" t="s">
        <v>22</v>
      </c>
      <c r="C1561" t="s">
        <v>89</v>
      </c>
      <c r="D1561">
        <v>24</v>
      </c>
      <c r="E1561">
        <v>0</v>
      </c>
      <c r="F1561">
        <v>0</v>
      </c>
      <c r="G1561">
        <v>0</v>
      </c>
      <c r="H1561">
        <v>0</v>
      </c>
      <c r="I1561">
        <v>0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0</v>
      </c>
      <c r="P1561">
        <v>0</v>
      </c>
      <c r="Q1561">
        <v>0</v>
      </c>
      <c r="R1561">
        <v>0</v>
      </c>
      <c r="S1561">
        <v>0</v>
      </c>
      <c r="T1561">
        <v>0</v>
      </c>
      <c r="U1561">
        <v>0</v>
      </c>
      <c r="V1561">
        <v>0</v>
      </c>
      <c r="W1561">
        <v>0</v>
      </c>
      <c r="X1561">
        <v>0</v>
      </c>
      <c r="Y1561">
        <v>1</v>
      </c>
      <c r="Z1561">
        <v>1</v>
      </c>
      <c r="AA1561">
        <v>0</v>
      </c>
    </row>
    <row r="1562" spans="1:27" x14ac:dyDescent="0.25">
      <c r="A1562" t="s">
        <v>62</v>
      </c>
      <c r="B1562" t="s">
        <v>22</v>
      </c>
      <c r="C1562" t="s">
        <v>32</v>
      </c>
      <c r="D1562">
        <v>1</v>
      </c>
      <c r="E1562">
        <v>0</v>
      </c>
      <c r="F1562">
        <v>0</v>
      </c>
      <c r="G1562">
        <v>0</v>
      </c>
      <c r="H1562">
        <v>0</v>
      </c>
      <c r="I1562">
        <v>0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0</v>
      </c>
      <c r="P1562">
        <v>0</v>
      </c>
      <c r="Q1562">
        <v>0</v>
      </c>
      <c r="R1562">
        <v>0</v>
      </c>
      <c r="S1562">
        <v>0</v>
      </c>
      <c r="T1562">
        <v>0</v>
      </c>
      <c r="U1562">
        <v>0</v>
      </c>
      <c r="V1562">
        <v>0</v>
      </c>
      <c r="W1562">
        <v>0</v>
      </c>
      <c r="X1562">
        <v>0</v>
      </c>
      <c r="Y1562">
        <v>1</v>
      </c>
      <c r="Z1562">
        <v>1</v>
      </c>
      <c r="AA1562">
        <v>0</v>
      </c>
    </row>
    <row r="1563" spans="1:27" x14ac:dyDescent="0.25">
      <c r="A1563" t="s">
        <v>62</v>
      </c>
      <c r="B1563" t="s">
        <v>22</v>
      </c>
      <c r="C1563" t="s">
        <v>32</v>
      </c>
      <c r="D1563">
        <v>2</v>
      </c>
      <c r="E1563">
        <v>0</v>
      </c>
      <c r="F1563">
        <v>0</v>
      </c>
      <c r="G1563">
        <v>0</v>
      </c>
      <c r="H1563">
        <v>0</v>
      </c>
      <c r="I1563">
        <v>0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0</v>
      </c>
      <c r="P1563">
        <v>0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1</v>
      </c>
      <c r="Z1563">
        <v>1</v>
      </c>
      <c r="AA1563">
        <v>0</v>
      </c>
    </row>
    <row r="1564" spans="1:27" x14ac:dyDescent="0.25">
      <c r="A1564" t="s">
        <v>62</v>
      </c>
      <c r="B1564" t="s">
        <v>22</v>
      </c>
      <c r="C1564" t="s">
        <v>32</v>
      </c>
      <c r="D1564">
        <v>3</v>
      </c>
      <c r="E1564">
        <v>0</v>
      </c>
      <c r="F1564">
        <v>0</v>
      </c>
      <c r="G1564">
        <v>0</v>
      </c>
      <c r="H1564">
        <v>0</v>
      </c>
      <c r="I1564">
        <v>0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0</v>
      </c>
      <c r="P1564">
        <v>0</v>
      </c>
      <c r="Q1564">
        <v>0</v>
      </c>
      <c r="R1564">
        <v>0</v>
      </c>
      <c r="S1564">
        <v>0</v>
      </c>
      <c r="T1564">
        <v>0</v>
      </c>
      <c r="U1564">
        <v>0</v>
      </c>
      <c r="V1564">
        <v>0</v>
      </c>
      <c r="W1564">
        <v>0</v>
      </c>
      <c r="X1564">
        <v>0</v>
      </c>
      <c r="Y1564">
        <v>1</v>
      </c>
      <c r="Z1564">
        <v>1</v>
      </c>
      <c r="AA1564">
        <v>0</v>
      </c>
    </row>
    <row r="1565" spans="1:27" x14ac:dyDescent="0.25">
      <c r="A1565" t="s">
        <v>62</v>
      </c>
      <c r="B1565" t="s">
        <v>22</v>
      </c>
      <c r="C1565" t="s">
        <v>32</v>
      </c>
      <c r="D1565">
        <v>4</v>
      </c>
      <c r="E1565">
        <v>0</v>
      </c>
      <c r="F1565">
        <v>0</v>
      </c>
      <c r="G1565">
        <v>0</v>
      </c>
      <c r="H1565">
        <v>0</v>
      </c>
      <c r="I1565">
        <v>0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0</v>
      </c>
      <c r="P1565">
        <v>0</v>
      </c>
      <c r="Q1565">
        <v>0</v>
      </c>
      <c r="R1565">
        <v>0</v>
      </c>
      <c r="S1565">
        <v>0</v>
      </c>
      <c r="T1565">
        <v>0</v>
      </c>
      <c r="U1565">
        <v>0</v>
      </c>
      <c r="V1565">
        <v>0</v>
      </c>
      <c r="W1565">
        <v>0</v>
      </c>
      <c r="X1565">
        <v>0</v>
      </c>
      <c r="Y1565">
        <v>1</v>
      </c>
      <c r="Z1565">
        <v>1</v>
      </c>
      <c r="AA1565">
        <v>0</v>
      </c>
    </row>
    <row r="1566" spans="1:27" x14ac:dyDescent="0.25">
      <c r="A1566" t="s">
        <v>62</v>
      </c>
      <c r="B1566" t="s">
        <v>22</v>
      </c>
      <c r="C1566" t="s">
        <v>32</v>
      </c>
      <c r="D1566">
        <v>5</v>
      </c>
      <c r="E1566">
        <v>0</v>
      </c>
      <c r="F1566">
        <v>0</v>
      </c>
      <c r="G1566">
        <v>0</v>
      </c>
      <c r="H1566">
        <v>0</v>
      </c>
      <c r="I1566">
        <v>0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</v>
      </c>
      <c r="P1566">
        <v>0</v>
      </c>
      <c r="Q1566">
        <v>0</v>
      </c>
      <c r="R1566">
        <v>0</v>
      </c>
      <c r="S1566">
        <v>0</v>
      </c>
      <c r="T1566">
        <v>0</v>
      </c>
      <c r="U1566">
        <v>0</v>
      </c>
      <c r="V1566">
        <v>0</v>
      </c>
      <c r="W1566">
        <v>0</v>
      </c>
      <c r="X1566">
        <v>0</v>
      </c>
      <c r="Y1566">
        <v>1</v>
      </c>
      <c r="Z1566">
        <v>1</v>
      </c>
      <c r="AA1566">
        <v>0</v>
      </c>
    </row>
    <row r="1567" spans="1:27" x14ac:dyDescent="0.25">
      <c r="A1567" t="s">
        <v>62</v>
      </c>
      <c r="B1567" t="s">
        <v>22</v>
      </c>
      <c r="C1567" t="s">
        <v>32</v>
      </c>
      <c r="D1567">
        <v>6</v>
      </c>
      <c r="E1567">
        <v>0</v>
      </c>
      <c r="F1567">
        <v>0</v>
      </c>
      <c r="G1567">
        <v>0</v>
      </c>
      <c r="H1567">
        <v>0</v>
      </c>
      <c r="I1567">
        <v>0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0</v>
      </c>
      <c r="P1567">
        <v>0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1</v>
      </c>
      <c r="Z1567">
        <v>1</v>
      </c>
      <c r="AA1567">
        <v>0</v>
      </c>
    </row>
    <row r="1568" spans="1:27" x14ac:dyDescent="0.25">
      <c r="A1568" t="s">
        <v>62</v>
      </c>
      <c r="B1568" t="s">
        <v>22</v>
      </c>
      <c r="C1568" t="s">
        <v>32</v>
      </c>
      <c r="D1568">
        <v>7</v>
      </c>
      <c r="E1568">
        <v>0</v>
      </c>
      <c r="F1568">
        <v>0</v>
      </c>
      <c r="G1568">
        <v>0</v>
      </c>
      <c r="H1568">
        <v>0</v>
      </c>
      <c r="I1568">
        <v>0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0</v>
      </c>
      <c r="P1568">
        <v>0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1</v>
      </c>
      <c r="Z1568">
        <v>1</v>
      </c>
      <c r="AA1568">
        <v>0</v>
      </c>
    </row>
    <row r="1569" spans="1:27" x14ac:dyDescent="0.25">
      <c r="A1569" t="s">
        <v>62</v>
      </c>
      <c r="B1569" t="s">
        <v>22</v>
      </c>
      <c r="C1569" t="s">
        <v>32</v>
      </c>
      <c r="D1569">
        <v>8</v>
      </c>
      <c r="E1569">
        <v>0</v>
      </c>
      <c r="F1569">
        <v>0</v>
      </c>
      <c r="G1569">
        <v>0</v>
      </c>
      <c r="H1569">
        <v>0</v>
      </c>
      <c r="I1569">
        <v>0</v>
      </c>
      <c r="J1569">
        <v>0</v>
      </c>
      <c r="K1569">
        <v>0</v>
      </c>
      <c r="L1569">
        <v>0</v>
      </c>
      <c r="M1569">
        <v>0</v>
      </c>
      <c r="N1569">
        <v>0</v>
      </c>
      <c r="O1569">
        <v>0</v>
      </c>
      <c r="P1569">
        <v>0</v>
      </c>
      <c r="Q1569">
        <v>0</v>
      </c>
      <c r="R1569">
        <v>0</v>
      </c>
      <c r="S1569">
        <v>0</v>
      </c>
      <c r="T1569">
        <v>0</v>
      </c>
      <c r="U1569">
        <v>0</v>
      </c>
      <c r="V1569">
        <v>0</v>
      </c>
      <c r="W1569">
        <v>0</v>
      </c>
      <c r="X1569">
        <v>0</v>
      </c>
      <c r="Y1569">
        <v>1</v>
      </c>
      <c r="Z1569">
        <v>1</v>
      </c>
      <c r="AA1569">
        <v>0</v>
      </c>
    </row>
    <row r="1570" spans="1:27" x14ac:dyDescent="0.25">
      <c r="A1570" t="s">
        <v>62</v>
      </c>
      <c r="B1570" t="s">
        <v>22</v>
      </c>
      <c r="C1570" t="s">
        <v>32</v>
      </c>
      <c r="D1570">
        <v>9</v>
      </c>
      <c r="E1570">
        <v>0</v>
      </c>
      <c r="F1570">
        <v>0</v>
      </c>
      <c r="G1570">
        <v>0</v>
      </c>
      <c r="H1570">
        <v>0</v>
      </c>
      <c r="I1570">
        <v>0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0</v>
      </c>
      <c r="P1570">
        <v>0</v>
      </c>
      <c r="Q1570">
        <v>0</v>
      </c>
      <c r="R1570">
        <v>0</v>
      </c>
      <c r="S1570">
        <v>0</v>
      </c>
      <c r="T1570">
        <v>0</v>
      </c>
      <c r="U1570">
        <v>0</v>
      </c>
      <c r="V1570">
        <v>0</v>
      </c>
      <c r="W1570">
        <v>0</v>
      </c>
      <c r="X1570">
        <v>0</v>
      </c>
      <c r="Y1570">
        <v>1</v>
      </c>
      <c r="Z1570">
        <v>1</v>
      </c>
      <c r="AA1570">
        <v>0</v>
      </c>
    </row>
    <row r="1571" spans="1:27" x14ac:dyDescent="0.25">
      <c r="A1571" t="s">
        <v>62</v>
      </c>
      <c r="B1571" t="s">
        <v>22</v>
      </c>
      <c r="C1571" t="s">
        <v>32</v>
      </c>
      <c r="D1571">
        <v>10</v>
      </c>
      <c r="E1571">
        <v>0</v>
      </c>
      <c r="F1571">
        <v>0</v>
      </c>
      <c r="G1571">
        <v>0</v>
      </c>
      <c r="H1571">
        <v>0</v>
      </c>
      <c r="I1571">
        <v>0</v>
      </c>
      <c r="J1571">
        <v>0</v>
      </c>
      <c r="K1571">
        <v>0</v>
      </c>
      <c r="L1571">
        <v>0</v>
      </c>
      <c r="M1571">
        <v>0</v>
      </c>
      <c r="N1571">
        <v>0</v>
      </c>
      <c r="O1571">
        <v>0</v>
      </c>
      <c r="P1571">
        <v>0</v>
      </c>
      <c r="Q1571">
        <v>0</v>
      </c>
      <c r="R1571">
        <v>0</v>
      </c>
      <c r="S1571">
        <v>0</v>
      </c>
      <c r="T1571">
        <v>0</v>
      </c>
      <c r="U1571">
        <v>0</v>
      </c>
      <c r="V1571">
        <v>0</v>
      </c>
      <c r="W1571">
        <v>0</v>
      </c>
      <c r="X1571">
        <v>0</v>
      </c>
      <c r="Y1571">
        <v>1</v>
      </c>
      <c r="Z1571">
        <v>1</v>
      </c>
      <c r="AA1571">
        <v>0</v>
      </c>
    </row>
    <row r="1572" spans="1:27" x14ac:dyDescent="0.25">
      <c r="A1572" t="s">
        <v>62</v>
      </c>
      <c r="B1572" t="s">
        <v>22</v>
      </c>
      <c r="C1572" t="s">
        <v>32</v>
      </c>
      <c r="D1572">
        <v>11</v>
      </c>
      <c r="E1572">
        <v>0</v>
      </c>
      <c r="F1572">
        <v>0</v>
      </c>
      <c r="G1572">
        <v>0</v>
      </c>
      <c r="H1572">
        <v>0</v>
      </c>
      <c r="I1572">
        <v>0</v>
      </c>
      <c r="J1572">
        <v>0</v>
      </c>
      <c r="K1572">
        <v>0</v>
      </c>
      <c r="L1572">
        <v>0</v>
      </c>
      <c r="M1572">
        <v>0</v>
      </c>
      <c r="N1572">
        <v>0</v>
      </c>
      <c r="O1572">
        <v>0</v>
      </c>
      <c r="P1572">
        <v>0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1</v>
      </c>
      <c r="Z1572">
        <v>1</v>
      </c>
      <c r="AA1572">
        <v>0</v>
      </c>
    </row>
    <row r="1573" spans="1:27" x14ac:dyDescent="0.25">
      <c r="A1573" t="s">
        <v>62</v>
      </c>
      <c r="B1573" t="s">
        <v>22</v>
      </c>
      <c r="C1573" t="s">
        <v>32</v>
      </c>
      <c r="D1573">
        <v>12</v>
      </c>
      <c r="E1573">
        <v>0</v>
      </c>
      <c r="F1573">
        <v>0</v>
      </c>
      <c r="G1573">
        <v>0</v>
      </c>
      <c r="H1573">
        <v>0</v>
      </c>
      <c r="I1573">
        <v>0</v>
      </c>
      <c r="J1573">
        <v>0</v>
      </c>
      <c r="K1573">
        <v>0</v>
      </c>
      <c r="L1573">
        <v>0</v>
      </c>
      <c r="M1573">
        <v>0</v>
      </c>
      <c r="N1573">
        <v>0</v>
      </c>
      <c r="O1573">
        <v>0</v>
      </c>
      <c r="P1573">
        <v>0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1</v>
      </c>
      <c r="Z1573">
        <v>1</v>
      </c>
      <c r="AA1573">
        <v>0</v>
      </c>
    </row>
    <row r="1574" spans="1:27" x14ac:dyDescent="0.25">
      <c r="A1574" t="s">
        <v>62</v>
      </c>
      <c r="B1574" t="s">
        <v>22</v>
      </c>
      <c r="C1574" t="s">
        <v>32</v>
      </c>
      <c r="D1574">
        <v>13</v>
      </c>
      <c r="E1574">
        <v>0</v>
      </c>
      <c r="F1574">
        <v>0</v>
      </c>
      <c r="G1574">
        <v>0</v>
      </c>
      <c r="H1574">
        <v>0</v>
      </c>
      <c r="I1574">
        <v>0</v>
      </c>
      <c r="J1574">
        <v>0</v>
      </c>
      <c r="K1574">
        <v>0</v>
      </c>
      <c r="L1574">
        <v>0</v>
      </c>
      <c r="M1574">
        <v>0</v>
      </c>
      <c r="N1574">
        <v>0</v>
      </c>
      <c r="O1574">
        <v>0</v>
      </c>
      <c r="P1574">
        <v>0</v>
      </c>
      <c r="Q1574">
        <v>0</v>
      </c>
      <c r="R1574">
        <v>0</v>
      </c>
      <c r="S1574">
        <v>0</v>
      </c>
      <c r="T1574">
        <v>0</v>
      </c>
      <c r="U1574">
        <v>0</v>
      </c>
      <c r="V1574">
        <v>0</v>
      </c>
      <c r="W1574">
        <v>0</v>
      </c>
      <c r="X1574">
        <v>0</v>
      </c>
      <c r="Y1574">
        <v>1</v>
      </c>
      <c r="Z1574">
        <v>1</v>
      </c>
      <c r="AA1574">
        <v>0</v>
      </c>
    </row>
    <row r="1575" spans="1:27" x14ac:dyDescent="0.25">
      <c r="A1575" t="s">
        <v>62</v>
      </c>
      <c r="B1575" t="s">
        <v>22</v>
      </c>
      <c r="C1575" t="s">
        <v>32</v>
      </c>
      <c r="D1575">
        <v>14</v>
      </c>
      <c r="E1575">
        <v>0</v>
      </c>
      <c r="F1575">
        <v>0</v>
      </c>
      <c r="G1575">
        <v>0</v>
      </c>
      <c r="H1575">
        <v>0</v>
      </c>
      <c r="I1575">
        <v>0</v>
      </c>
      <c r="J1575">
        <v>0</v>
      </c>
      <c r="K1575">
        <v>0</v>
      </c>
      <c r="L1575">
        <v>0</v>
      </c>
      <c r="M1575">
        <v>0</v>
      </c>
      <c r="N1575">
        <v>0</v>
      </c>
      <c r="O1575">
        <v>0</v>
      </c>
      <c r="P1575">
        <v>0</v>
      </c>
      <c r="Q1575">
        <v>0</v>
      </c>
      <c r="R1575">
        <v>0</v>
      </c>
      <c r="S1575">
        <v>0</v>
      </c>
      <c r="T1575">
        <v>0</v>
      </c>
      <c r="U1575">
        <v>0</v>
      </c>
      <c r="V1575">
        <v>0</v>
      </c>
      <c r="W1575">
        <v>0</v>
      </c>
      <c r="X1575">
        <v>0</v>
      </c>
      <c r="Y1575">
        <v>1</v>
      </c>
      <c r="Z1575">
        <v>1</v>
      </c>
      <c r="AA1575">
        <v>0</v>
      </c>
    </row>
    <row r="1576" spans="1:27" x14ac:dyDescent="0.25">
      <c r="A1576" t="s">
        <v>62</v>
      </c>
      <c r="B1576" t="s">
        <v>22</v>
      </c>
      <c r="C1576" t="s">
        <v>32</v>
      </c>
      <c r="D1576">
        <v>15</v>
      </c>
      <c r="E1576">
        <v>0</v>
      </c>
      <c r="F1576">
        <v>0</v>
      </c>
      <c r="G1576">
        <v>0</v>
      </c>
      <c r="H1576">
        <v>0</v>
      </c>
      <c r="I1576">
        <v>0</v>
      </c>
      <c r="J1576">
        <v>0</v>
      </c>
      <c r="K1576">
        <v>0</v>
      </c>
      <c r="L1576">
        <v>0</v>
      </c>
      <c r="M1576">
        <v>0</v>
      </c>
      <c r="N1576">
        <v>0</v>
      </c>
      <c r="O1576">
        <v>0</v>
      </c>
      <c r="P1576">
        <v>0</v>
      </c>
      <c r="Q1576">
        <v>0</v>
      </c>
      <c r="R1576">
        <v>0</v>
      </c>
      <c r="S1576">
        <v>0</v>
      </c>
      <c r="T1576">
        <v>0</v>
      </c>
      <c r="U1576">
        <v>0</v>
      </c>
      <c r="V1576">
        <v>0</v>
      </c>
      <c r="W1576">
        <v>0</v>
      </c>
      <c r="X1576">
        <v>0</v>
      </c>
      <c r="Y1576">
        <v>1</v>
      </c>
      <c r="Z1576">
        <v>1</v>
      </c>
      <c r="AA1576">
        <v>0</v>
      </c>
    </row>
    <row r="1577" spans="1:27" x14ac:dyDescent="0.25">
      <c r="A1577" t="s">
        <v>62</v>
      </c>
      <c r="B1577" t="s">
        <v>22</v>
      </c>
      <c r="C1577" t="s">
        <v>32</v>
      </c>
      <c r="D1577">
        <v>16</v>
      </c>
      <c r="E1577">
        <v>0</v>
      </c>
      <c r="F1577">
        <v>0</v>
      </c>
      <c r="G1577">
        <v>0</v>
      </c>
      <c r="H1577">
        <v>0</v>
      </c>
      <c r="I1577">
        <v>0</v>
      </c>
      <c r="J1577">
        <v>0</v>
      </c>
      <c r="K1577">
        <v>0</v>
      </c>
      <c r="L1577">
        <v>0</v>
      </c>
      <c r="M1577">
        <v>0</v>
      </c>
      <c r="N1577">
        <v>0</v>
      </c>
      <c r="O1577">
        <v>0</v>
      </c>
      <c r="P1577">
        <v>0</v>
      </c>
      <c r="Q1577">
        <v>0</v>
      </c>
      <c r="R1577">
        <v>0</v>
      </c>
      <c r="S1577">
        <v>0</v>
      </c>
      <c r="T1577">
        <v>0</v>
      </c>
      <c r="U1577">
        <v>0</v>
      </c>
      <c r="V1577">
        <v>0</v>
      </c>
      <c r="W1577">
        <v>0</v>
      </c>
      <c r="X1577">
        <v>0</v>
      </c>
      <c r="Y1577">
        <v>1</v>
      </c>
      <c r="Z1577">
        <v>1</v>
      </c>
      <c r="AA1577">
        <v>0</v>
      </c>
    </row>
    <row r="1578" spans="1:27" x14ac:dyDescent="0.25">
      <c r="A1578" t="s">
        <v>62</v>
      </c>
      <c r="B1578" t="s">
        <v>22</v>
      </c>
      <c r="C1578" t="s">
        <v>32</v>
      </c>
      <c r="D1578">
        <v>17</v>
      </c>
      <c r="E1578">
        <v>0</v>
      </c>
      <c r="F1578">
        <v>0</v>
      </c>
      <c r="G1578">
        <v>0</v>
      </c>
      <c r="H1578">
        <v>0</v>
      </c>
      <c r="I1578">
        <v>0</v>
      </c>
      <c r="J1578">
        <v>0</v>
      </c>
      <c r="K1578">
        <v>0</v>
      </c>
      <c r="L1578">
        <v>0</v>
      </c>
      <c r="M1578">
        <v>0</v>
      </c>
      <c r="N1578">
        <v>0</v>
      </c>
      <c r="O1578">
        <v>0</v>
      </c>
      <c r="P1578">
        <v>0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1</v>
      </c>
      <c r="Z1578">
        <v>1</v>
      </c>
      <c r="AA1578">
        <v>0</v>
      </c>
    </row>
    <row r="1579" spans="1:27" x14ac:dyDescent="0.25">
      <c r="A1579" t="s">
        <v>62</v>
      </c>
      <c r="B1579" t="s">
        <v>22</v>
      </c>
      <c r="C1579" t="s">
        <v>32</v>
      </c>
      <c r="D1579">
        <v>18</v>
      </c>
      <c r="E1579">
        <v>0</v>
      </c>
      <c r="F1579">
        <v>0</v>
      </c>
      <c r="G1579">
        <v>0</v>
      </c>
      <c r="H1579">
        <v>0</v>
      </c>
      <c r="I1579">
        <v>0</v>
      </c>
      <c r="J1579">
        <v>0</v>
      </c>
      <c r="K1579">
        <v>0</v>
      </c>
      <c r="L1579">
        <v>0</v>
      </c>
      <c r="M1579">
        <v>0</v>
      </c>
      <c r="N1579">
        <v>0</v>
      </c>
      <c r="O1579">
        <v>0</v>
      </c>
      <c r="P1579">
        <v>0</v>
      </c>
      <c r="Q1579">
        <v>0</v>
      </c>
      <c r="R1579">
        <v>0</v>
      </c>
      <c r="S1579">
        <v>0</v>
      </c>
      <c r="T1579">
        <v>0</v>
      </c>
      <c r="U1579">
        <v>0</v>
      </c>
      <c r="V1579">
        <v>0</v>
      </c>
      <c r="W1579">
        <v>0</v>
      </c>
      <c r="X1579">
        <v>0</v>
      </c>
      <c r="Y1579">
        <v>1</v>
      </c>
      <c r="Z1579">
        <v>1</v>
      </c>
      <c r="AA1579">
        <v>0</v>
      </c>
    </row>
    <row r="1580" spans="1:27" x14ac:dyDescent="0.25">
      <c r="A1580" t="s">
        <v>62</v>
      </c>
      <c r="B1580" t="s">
        <v>22</v>
      </c>
      <c r="C1580" t="s">
        <v>32</v>
      </c>
      <c r="D1580">
        <v>19</v>
      </c>
      <c r="E1580">
        <v>0</v>
      </c>
      <c r="F1580">
        <v>0</v>
      </c>
      <c r="G1580">
        <v>0</v>
      </c>
      <c r="H1580">
        <v>0</v>
      </c>
      <c r="I1580">
        <v>0</v>
      </c>
      <c r="J1580">
        <v>0</v>
      </c>
      <c r="K1580">
        <v>0</v>
      </c>
      <c r="L1580">
        <v>0</v>
      </c>
      <c r="M1580">
        <v>0</v>
      </c>
      <c r="N1580">
        <v>0</v>
      </c>
      <c r="O1580">
        <v>0</v>
      </c>
      <c r="P1580">
        <v>0</v>
      </c>
      <c r="Q1580">
        <v>0</v>
      </c>
      <c r="R1580">
        <v>0</v>
      </c>
      <c r="S1580">
        <v>0</v>
      </c>
      <c r="T1580">
        <v>0</v>
      </c>
      <c r="U1580">
        <v>0</v>
      </c>
      <c r="V1580">
        <v>0</v>
      </c>
      <c r="W1580">
        <v>0</v>
      </c>
      <c r="X1580">
        <v>0</v>
      </c>
      <c r="Y1580">
        <v>1</v>
      </c>
      <c r="Z1580">
        <v>1</v>
      </c>
      <c r="AA1580">
        <v>0</v>
      </c>
    </row>
    <row r="1581" spans="1:27" x14ac:dyDescent="0.25">
      <c r="A1581" t="s">
        <v>62</v>
      </c>
      <c r="B1581" t="s">
        <v>22</v>
      </c>
      <c r="C1581" t="s">
        <v>32</v>
      </c>
      <c r="D1581">
        <v>20</v>
      </c>
      <c r="E1581">
        <v>0</v>
      </c>
      <c r="F1581">
        <v>0</v>
      </c>
      <c r="G1581">
        <v>0</v>
      </c>
      <c r="H1581">
        <v>0</v>
      </c>
      <c r="I1581">
        <v>0</v>
      </c>
      <c r="J1581">
        <v>0</v>
      </c>
      <c r="K1581">
        <v>0</v>
      </c>
      <c r="L1581">
        <v>0</v>
      </c>
      <c r="M1581">
        <v>0</v>
      </c>
      <c r="N1581">
        <v>0</v>
      </c>
      <c r="O1581">
        <v>0</v>
      </c>
      <c r="P1581">
        <v>0</v>
      </c>
      <c r="Q1581">
        <v>0</v>
      </c>
      <c r="R1581">
        <v>0</v>
      </c>
      <c r="S1581">
        <v>0</v>
      </c>
      <c r="T1581">
        <v>0</v>
      </c>
      <c r="U1581">
        <v>0</v>
      </c>
      <c r="V1581">
        <v>0</v>
      </c>
      <c r="W1581">
        <v>0</v>
      </c>
      <c r="X1581">
        <v>0</v>
      </c>
      <c r="Y1581">
        <v>1</v>
      </c>
      <c r="Z1581">
        <v>1</v>
      </c>
      <c r="AA1581">
        <v>0</v>
      </c>
    </row>
    <row r="1582" spans="1:27" x14ac:dyDescent="0.25">
      <c r="A1582" t="s">
        <v>62</v>
      </c>
      <c r="B1582" t="s">
        <v>22</v>
      </c>
      <c r="C1582" t="s">
        <v>32</v>
      </c>
      <c r="D1582">
        <v>21</v>
      </c>
      <c r="E1582">
        <v>0</v>
      </c>
      <c r="F1582">
        <v>0</v>
      </c>
      <c r="G1582">
        <v>0</v>
      </c>
      <c r="H1582">
        <v>0</v>
      </c>
      <c r="I1582">
        <v>0</v>
      </c>
      <c r="J1582">
        <v>0</v>
      </c>
      <c r="K1582">
        <v>0</v>
      </c>
      <c r="L1582">
        <v>0</v>
      </c>
      <c r="M1582">
        <v>0</v>
      </c>
      <c r="N1582">
        <v>0</v>
      </c>
      <c r="O1582">
        <v>0</v>
      </c>
      <c r="P1582">
        <v>0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1</v>
      </c>
      <c r="Z1582">
        <v>1</v>
      </c>
      <c r="AA1582">
        <v>0</v>
      </c>
    </row>
    <row r="1583" spans="1:27" x14ac:dyDescent="0.25">
      <c r="A1583" t="s">
        <v>62</v>
      </c>
      <c r="B1583" t="s">
        <v>22</v>
      </c>
      <c r="C1583" t="s">
        <v>32</v>
      </c>
      <c r="D1583">
        <v>22</v>
      </c>
      <c r="E1583">
        <v>0</v>
      </c>
      <c r="F1583">
        <v>0</v>
      </c>
      <c r="G1583">
        <v>0</v>
      </c>
      <c r="H1583">
        <v>0</v>
      </c>
      <c r="I1583">
        <v>0</v>
      </c>
      <c r="J1583">
        <v>0</v>
      </c>
      <c r="K1583">
        <v>0</v>
      </c>
      <c r="L1583">
        <v>0</v>
      </c>
      <c r="M1583">
        <v>0</v>
      </c>
      <c r="N1583">
        <v>0</v>
      </c>
      <c r="O1583">
        <v>0</v>
      </c>
      <c r="P1583">
        <v>0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1</v>
      </c>
      <c r="Z1583">
        <v>1</v>
      </c>
      <c r="AA1583">
        <v>0</v>
      </c>
    </row>
    <row r="1584" spans="1:27" x14ac:dyDescent="0.25">
      <c r="A1584" t="s">
        <v>62</v>
      </c>
      <c r="B1584" t="s">
        <v>22</v>
      </c>
      <c r="C1584" t="s">
        <v>32</v>
      </c>
      <c r="D1584">
        <v>23</v>
      </c>
      <c r="E1584">
        <v>0</v>
      </c>
      <c r="F1584">
        <v>0</v>
      </c>
      <c r="G1584">
        <v>0</v>
      </c>
      <c r="H1584">
        <v>0</v>
      </c>
      <c r="I1584">
        <v>0</v>
      </c>
      <c r="J1584">
        <v>0</v>
      </c>
      <c r="K1584">
        <v>0</v>
      </c>
      <c r="L1584">
        <v>0</v>
      </c>
      <c r="M1584">
        <v>0</v>
      </c>
      <c r="N1584">
        <v>0</v>
      </c>
      <c r="O1584">
        <v>0</v>
      </c>
      <c r="P1584">
        <v>0</v>
      </c>
      <c r="Q1584">
        <v>0</v>
      </c>
      <c r="R1584">
        <v>0</v>
      </c>
      <c r="S1584">
        <v>0</v>
      </c>
      <c r="T1584">
        <v>0</v>
      </c>
      <c r="U1584">
        <v>0</v>
      </c>
      <c r="V1584">
        <v>0</v>
      </c>
      <c r="W1584">
        <v>0</v>
      </c>
      <c r="X1584">
        <v>0</v>
      </c>
      <c r="Y1584">
        <v>1</v>
      </c>
      <c r="Z1584">
        <v>1</v>
      </c>
      <c r="AA1584">
        <v>0</v>
      </c>
    </row>
    <row r="1585" spans="1:27" x14ac:dyDescent="0.25">
      <c r="A1585" t="s">
        <v>62</v>
      </c>
      <c r="B1585" t="s">
        <v>22</v>
      </c>
      <c r="C1585" t="s">
        <v>32</v>
      </c>
      <c r="D1585">
        <v>24</v>
      </c>
      <c r="E1585">
        <v>0</v>
      </c>
      <c r="F1585">
        <v>0</v>
      </c>
      <c r="G1585">
        <v>0</v>
      </c>
      <c r="H1585">
        <v>0</v>
      </c>
      <c r="I1585">
        <v>0</v>
      </c>
      <c r="J1585">
        <v>0</v>
      </c>
      <c r="K1585">
        <v>0</v>
      </c>
      <c r="L1585">
        <v>0</v>
      </c>
      <c r="M1585">
        <v>0</v>
      </c>
      <c r="N1585">
        <v>0</v>
      </c>
      <c r="O1585">
        <v>0</v>
      </c>
      <c r="P1585">
        <v>0</v>
      </c>
      <c r="Q1585">
        <v>0</v>
      </c>
      <c r="R1585">
        <v>0</v>
      </c>
      <c r="S1585">
        <v>0</v>
      </c>
      <c r="T1585">
        <v>0</v>
      </c>
      <c r="U1585">
        <v>0</v>
      </c>
      <c r="V1585">
        <v>0</v>
      </c>
      <c r="W1585">
        <v>0</v>
      </c>
      <c r="X1585">
        <v>0</v>
      </c>
      <c r="Y1585">
        <v>1</v>
      </c>
      <c r="Z1585">
        <v>1</v>
      </c>
      <c r="AA1585">
        <v>0</v>
      </c>
    </row>
    <row r="1586" spans="1:27" x14ac:dyDescent="0.25">
      <c r="A1586" t="s">
        <v>63</v>
      </c>
      <c r="B1586" t="s">
        <v>22</v>
      </c>
      <c r="C1586" t="s">
        <v>82</v>
      </c>
      <c r="D1586">
        <v>1</v>
      </c>
      <c r="E1586">
        <v>16</v>
      </c>
      <c r="F1586">
        <v>17</v>
      </c>
      <c r="G1586">
        <v>17</v>
      </c>
      <c r="H1586">
        <v>2.3644168376922607</v>
      </c>
      <c r="I1586">
        <v>2.6886958107352257</v>
      </c>
      <c r="J1586">
        <v>-0.32427892088890076</v>
      </c>
      <c r="K1586">
        <v>84.5</v>
      </c>
      <c r="L1586">
        <v>-0.60980933904647827</v>
      </c>
      <c r="M1586">
        <v>-0.44111564755439758</v>
      </c>
      <c r="N1586">
        <v>-0.32427892088890076</v>
      </c>
      <c r="O1586">
        <v>-0.20744217932224274</v>
      </c>
      <c r="P1586">
        <v>-3.874848410487175E-2</v>
      </c>
      <c r="Q1586">
        <v>0.13908334076404572</v>
      </c>
      <c r="R1586">
        <v>0.1581585705280304</v>
      </c>
      <c r="S1586">
        <v>-1.907522976398468E-2</v>
      </c>
      <c r="T1586">
        <v>-3.587113693356514E-2</v>
      </c>
      <c r="U1586">
        <v>-2.5947978720068932E-2</v>
      </c>
      <c r="V1586">
        <v>-1.907522976398468E-2</v>
      </c>
      <c r="W1586">
        <v>-1.2202480807900429E-2</v>
      </c>
      <c r="X1586">
        <v>-2.2793225944042206E-3</v>
      </c>
      <c r="Y1586">
        <v>17</v>
      </c>
      <c r="Z1586">
        <v>9.6609272062778473E-2</v>
      </c>
      <c r="AA1586">
        <v>1</v>
      </c>
    </row>
    <row r="1587" spans="1:27" x14ac:dyDescent="0.25">
      <c r="A1587" t="s">
        <v>63</v>
      </c>
      <c r="B1587" t="s">
        <v>22</v>
      </c>
      <c r="C1587" t="s">
        <v>82</v>
      </c>
      <c r="D1587">
        <v>2</v>
      </c>
      <c r="E1587">
        <v>16</v>
      </c>
      <c r="F1587">
        <v>17</v>
      </c>
      <c r="G1587">
        <v>17</v>
      </c>
      <c r="H1587">
        <v>2.3110840320587158</v>
      </c>
      <c r="I1587">
        <v>2.6045838966965675</v>
      </c>
      <c r="J1587">
        <v>-0.29349988698959351</v>
      </c>
      <c r="K1587">
        <v>83</v>
      </c>
      <c r="L1587">
        <v>-0.57926154136657715</v>
      </c>
      <c r="M1587">
        <v>-0.41043123602867126</v>
      </c>
      <c r="N1587">
        <v>-0.29349988698959351</v>
      </c>
      <c r="O1587">
        <v>-0.17656853795051575</v>
      </c>
      <c r="P1587">
        <v>-7.7382489107549191E-3</v>
      </c>
      <c r="Q1587">
        <v>0.135946124792099</v>
      </c>
      <c r="R1587">
        <v>0.15321081876754761</v>
      </c>
      <c r="S1587">
        <v>-1.7264699563384056E-2</v>
      </c>
      <c r="T1587">
        <v>-3.4074209630489349E-2</v>
      </c>
      <c r="U1587">
        <v>-2.414301410317421E-2</v>
      </c>
      <c r="V1587">
        <v>-1.7264699563384056E-2</v>
      </c>
      <c r="W1587">
        <v>-1.0386385023593903E-2</v>
      </c>
      <c r="X1587">
        <v>-4.5519112609326839E-4</v>
      </c>
      <c r="Y1587">
        <v>17</v>
      </c>
      <c r="Z1587">
        <v>9.6609272062778473E-2</v>
      </c>
      <c r="AA1587">
        <v>1</v>
      </c>
    </row>
    <row r="1588" spans="1:27" x14ac:dyDescent="0.25">
      <c r="A1588" t="s">
        <v>63</v>
      </c>
      <c r="B1588" t="s">
        <v>22</v>
      </c>
      <c r="C1588" t="s">
        <v>82</v>
      </c>
      <c r="D1588">
        <v>3</v>
      </c>
      <c r="E1588">
        <v>16</v>
      </c>
      <c r="F1588">
        <v>17</v>
      </c>
      <c r="G1588">
        <v>17</v>
      </c>
      <c r="H1588">
        <v>2.2927818298339844</v>
      </c>
      <c r="I1588">
        <v>2.5545433908700943</v>
      </c>
      <c r="J1588">
        <v>-0.26176148653030396</v>
      </c>
      <c r="K1588">
        <v>82.5</v>
      </c>
      <c r="L1588">
        <v>-0.5475618839263916</v>
      </c>
      <c r="M1588">
        <v>-0.37870869040489197</v>
      </c>
      <c r="N1588">
        <v>-0.26176148653030396</v>
      </c>
      <c r="O1588">
        <v>-0.14481426775455475</v>
      </c>
      <c r="P1588">
        <v>2.4038936942815781E-2</v>
      </c>
      <c r="Q1588">
        <v>0.13486951589584351</v>
      </c>
      <c r="R1588">
        <v>0.15026725828647614</v>
      </c>
      <c r="S1588">
        <v>-1.5397734940052032E-2</v>
      </c>
      <c r="T1588">
        <v>-3.2209523022174835E-2</v>
      </c>
      <c r="U1588">
        <v>-2.2276982665061951E-2</v>
      </c>
      <c r="V1588">
        <v>-1.5397734940052032E-2</v>
      </c>
      <c r="W1588">
        <v>-8.5184862837195396E-3</v>
      </c>
      <c r="X1588">
        <v>1.4140551211312413E-3</v>
      </c>
      <c r="Y1588">
        <v>17</v>
      </c>
      <c r="Z1588">
        <v>9.6609272062778473E-2</v>
      </c>
      <c r="AA1588">
        <v>1</v>
      </c>
    </row>
    <row r="1589" spans="1:27" x14ac:dyDescent="0.25">
      <c r="A1589" t="s">
        <v>63</v>
      </c>
      <c r="B1589" t="s">
        <v>22</v>
      </c>
      <c r="C1589" t="s">
        <v>82</v>
      </c>
      <c r="D1589">
        <v>4</v>
      </c>
      <c r="E1589">
        <v>16</v>
      </c>
      <c r="F1589">
        <v>17</v>
      </c>
      <c r="G1589">
        <v>17</v>
      </c>
      <c r="H1589">
        <v>2.3217122554779053</v>
      </c>
      <c r="I1589">
        <v>2.5784715041518211</v>
      </c>
      <c r="J1589">
        <v>-0.25675919651985168</v>
      </c>
      <c r="K1589">
        <v>80</v>
      </c>
      <c r="L1589">
        <v>-0.54318535327911377</v>
      </c>
      <c r="M1589">
        <v>-0.37396246194839478</v>
      </c>
      <c r="N1589">
        <v>-0.25675919651985168</v>
      </c>
      <c r="O1589">
        <v>-0.13955594599246979</v>
      </c>
      <c r="P1589">
        <v>2.9666945338249207E-2</v>
      </c>
      <c r="Q1589">
        <v>0.13657130300998688</v>
      </c>
      <c r="R1589">
        <v>0.1516747921705246</v>
      </c>
      <c r="S1589">
        <v>-1.5103481709957123E-2</v>
      </c>
      <c r="T1589">
        <v>-3.1952079385519028E-2</v>
      </c>
      <c r="U1589">
        <v>-2.1997792646288872E-2</v>
      </c>
      <c r="V1589">
        <v>-1.5103481709957123E-2</v>
      </c>
      <c r="W1589">
        <v>-8.2091735675930977E-3</v>
      </c>
      <c r="X1589">
        <v>1.7451144522055984E-3</v>
      </c>
      <c r="Y1589">
        <v>17</v>
      </c>
      <c r="Z1589">
        <v>9.6609272062778473E-2</v>
      </c>
      <c r="AA1589">
        <v>1</v>
      </c>
    </row>
    <row r="1590" spans="1:27" x14ac:dyDescent="0.25">
      <c r="A1590" t="s">
        <v>63</v>
      </c>
      <c r="B1590" t="s">
        <v>22</v>
      </c>
      <c r="C1590" t="s">
        <v>82</v>
      </c>
      <c r="D1590">
        <v>5</v>
      </c>
      <c r="E1590">
        <v>16</v>
      </c>
      <c r="F1590">
        <v>17</v>
      </c>
      <c r="G1590">
        <v>17</v>
      </c>
      <c r="H1590">
        <v>2.688762903213501</v>
      </c>
      <c r="I1590">
        <v>3.1247799694538116</v>
      </c>
      <c r="J1590">
        <v>-0.43601709604263306</v>
      </c>
      <c r="K1590">
        <v>78.5</v>
      </c>
      <c r="L1590">
        <v>-0.7221076488494873</v>
      </c>
      <c r="M1590">
        <v>-0.55308300256729126</v>
      </c>
      <c r="N1590">
        <v>-0.43601709604263306</v>
      </c>
      <c r="O1590">
        <v>-0.31895115971565247</v>
      </c>
      <c r="P1590">
        <v>-0.14992655813694</v>
      </c>
      <c r="Q1590">
        <v>0.15816251933574677</v>
      </c>
      <c r="R1590">
        <v>0.18381059169769287</v>
      </c>
      <c r="S1590">
        <v>-2.5648064911365509E-2</v>
      </c>
      <c r="T1590">
        <v>-4.2476922273635864E-2</v>
      </c>
      <c r="U1590">
        <v>-3.2534293830394745E-2</v>
      </c>
      <c r="V1590">
        <v>-2.5648064911365509E-2</v>
      </c>
      <c r="W1590">
        <v>-1.8761832267045975E-2</v>
      </c>
      <c r="X1590">
        <v>-8.819209411740303E-3</v>
      </c>
      <c r="Y1590">
        <v>17</v>
      </c>
      <c r="Z1590">
        <v>9.6609272062778473E-2</v>
      </c>
      <c r="AA1590">
        <v>1</v>
      </c>
    </row>
    <row r="1591" spans="1:27" x14ac:dyDescent="0.25">
      <c r="A1591" t="s">
        <v>63</v>
      </c>
      <c r="B1591" t="s">
        <v>22</v>
      </c>
      <c r="C1591" t="s">
        <v>82</v>
      </c>
      <c r="D1591">
        <v>6</v>
      </c>
      <c r="E1591">
        <v>16</v>
      </c>
      <c r="F1591">
        <v>17</v>
      </c>
      <c r="G1591">
        <v>17</v>
      </c>
      <c r="H1591">
        <v>4.4562339782714844</v>
      </c>
      <c r="I1591">
        <v>5.3467972651124001</v>
      </c>
      <c r="J1591">
        <v>-0.89056342840194702</v>
      </c>
      <c r="K1591">
        <v>76</v>
      </c>
      <c r="L1591">
        <v>-1.1751047372817993</v>
      </c>
      <c r="M1591">
        <v>-1.0069954395294189</v>
      </c>
      <c r="N1591">
        <v>-0.89056342840194702</v>
      </c>
      <c r="O1591">
        <v>-0.7741314172744751</v>
      </c>
      <c r="P1591">
        <v>-0.60602211952209473</v>
      </c>
      <c r="Q1591">
        <v>0.26213142275810242</v>
      </c>
      <c r="R1591">
        <v>0.31451749801635742</v>
      </c>
      <c r="S1591">
        <v>-5.2386082708835602E-2</v>
      </c>
      <c r="T1591">
        <v>-6.9123804569244385E-2</v>
      </c>
      <c r="U1591">
        <v>-5.9235025197267532E-2</v>
      </c>
      <c r="V1591">
        <v>-5.2386082708835602E-2</v>
      </c>
      <c r="W1591">
        <v>-4.553714394569397E-2</v>
      </c>
      <c r="X1591">
        <v>-3.5648360848426819E-2</v>
      </c>
      <c r="Y1591">
        <v>17</v>
      </c>
      <c r="Z1591">
        <v>9.6609272062778473E-2</v>
      </c>
      <c r="AA1591">
        <v>1</v>
      </c>
    </row>
    <row r="1592" spans="1:27" x14ac:dyDescent="0.25">
      <c r="A1592" t="s">
        <v>63</v>
      </c>
      <c r="B1592" t="s">
        <v>22</v>
      </c>
      <c r="C1592" t="s">
        <v>82</v>
      </c>
      <c r="D1592">
        <v>7</v>
      </c>
      <c r="E1592">
        <v>16</v>
      </c>
      <c r="F1592">
        <v>17</v>
      </c>
      <c r="G1592">
        <v>17</v>
      </c>
      <c r="H1592">
        <v>6.3585667610168457</v>
      </c>
      <c r="I1592">
        <v>7.2699300050735474</v>
      </c>
      <c r="J1592">
        <v>-0.91136324405670166</v>
      </c>
      <c r="K1592">
        <v>76</v>
      </c>
      <c r="L1592">
        <v>-1.1969895362854004</v>
      </c>
      <c r="M1592">
        <v>-1.0282392501831055</v>
      </c>
      <c r="N1592">
        <v>-0.91136324405670166</v>
      </c>
      <c r="O1592">
        <v>-0.79448729753494263</v>
      </c>
      <c r="P1592">
        <v>-0.62573695182800293</v>
      </c>
      <c r="Q1592">
        <v>0.37403333187103271</v>
      </c>
      <c r="R1592">
        <v>0.42764294147491455</v>
      </c>
      <c r="S1592">
        <v>-5.3609602153301239E-2</v>
      </c>
      <c r="T1592">
        <v>-7.0411145687103271E-2</v>
      </c>
      <c r="U1592">
        <v>-6.0484662652015686E-2</v>
      </c>
      <c r="V1592">
        <v>-5.3609602153301239E-2</v>
      </c>
      <c r="W1592">
        <v>-4.673454537987709E-2</v>
      </c>
      <c r="X1592">
        <v>-3.6808054894208908E-2</v>
      </c>
      <c r="Y1592">
        <v>17</v>
      </c>
      <c r="Z1592">
        <v>9.6609272062778473E-2</v>
      </c>
      <c r="AA1592">
        <v>1</v>
      </c>
    </row>
    <row r="1593" spans="1:27" x14ac:dyDescent="0.25">
      <c r="A1593" t="s">
        <v>63</v>
      </c>
      <c r="B1593" t="s">
        <v>22</v>
      </c>
      <c r="C1593" t="s">
        <v>82</v>
      </c>
      <c r="D1593">
        <v>8</v>
      </c>
      <c r="E1593">
        <v>16</v>
      </c>
      <c r="F1593">
        <v>17</v>
      </c>
      <c r="G1593">
        <v>17</v>
      </c>
      <c r="H1593">
        <v>6.8160400390625</v>
      </c>
      <c r="I1593">
        <v>7.5875364020466805</v>
      </c>
      <c r="J1593">
        <v>-0.77149629592895508</v>
      </c>
      <c r="K1593">
        <v>79</v>
      </c>
      <c r="L1593">
        <v>-1.0564548969268799</v>
      </c>
      <c r="M1593">
        <v>-0.88809901475906372</v>
      </c>
      <c r="N1593">
        <v>-0.77149629592895508</v>
      </c>
      <c r="O1593">
        <v>-0.65489357709884644</v>
      </c>
      <c r="P1593">
        <v>-0.48653775453567505</v>
      </c>
      <c r="Q1593">
        <v>0.40094351768493652</v>
      </c>
      <c r="R1593">
        <v>0.44632565975189209</v>
      </c>
      <c r="S1593">
        <v>-4.5382134616374969E-2</v>
      </c>
      <c r="T1593">
        <v>-6.2144406139850616E-2</v>
      </c>
      <c r="U1593">
        <v>-5.2241116762161255E-2</v>
      </c>
      <c r="V1593">
        <v>-4.5382134616374969E-2</v>
      </c>
      <c r="W1593">
        <v>-3.8523152470588684E-2</v>
      </c>
      <c r="X1593">
        <v>-2.861986868083477E-2</v>
      </c>
      <c r="Y1593">
        <v>17</v>
      </c>
      <c r="Z1593">
        <v>9.6609272062778473E-2</v>
      </c>
      <c r="AA1593">
        <v>1</v>
      </c>
    </row>
    <row r="1594" spans="1:27" x14ac:dyDescent="0.25">
      <c r="A1594" t="s">
        <v>63</v>
      </c>
      <c r="B1594" t="s">
        <v>22</v>
      </c>
      <c r="C1594" t="s">
        <v>82</v>
      </c>
      <c r="D1594">
        <v>9</v>
      </c>
      <c r="E1594">
        <v>16</v>
      </c>
      <c r="F1594">
        <v>17</v>
      </c>
      <c r="G1594">
        <v>17</v>
      </c>
      <c r="H1594">
        <v>7.648982048034668</v>
      </c>
      <c r="I1594">
        <v>8.076931931078434</v>
      </c>
      <c r="J1594">
        <v>-0.42794984579086304</v>
      </c>
      <c r="K1594">
        <v>83</v>
      </c>
      <c r="L1594">
        <v>-0.71296370029449463</v>
      </c>
      <c r="M1594">
        <v>-0.54457521438598633</v>
      </c>
      <c r="N1594">
        <v>-0.42794984579086304</v>
      </c>
      <c r="O1594">
        <v>-0.31132450699806213</v>
      </c>
      <c r="P1594">
        <v>-0.14293600618839264</v>
      </c>
      <c r="Q1594">
        <v>0.44994011521339417</v>
      </c>
      <c r="R1594">
        <v>0.4751136302947998</v>
      </c>
      <c r="S1594">
        <v>-2.5173520669341087E-2</v>
      </c>
      <c r="T1594">
        <v>-4.1939042508602142E-2</v>
      </c>
      <c r="U1594">
        <v>-3.2033834606409073E-2</v>
      </c>
      <c r="V1594">
        <v>-2.5173520669341087E-2</v>
      </c>
      <c r="W1594">
        <v>-1.8313206732273102E-2</v>
      </c>
      <c r="X1594">
        <v>-8.4080006927251816E-3</v>
      </c>
      <c r="Y1594">
        <v>17</v>
      </c>
      <c r="Z1594">
        <v>9.6609272062778473E-2</v>
      </c>
      <c r="AA1594">
        <v>1</v>
      </c>
    </row>
    <row r="1595" spans="1:27" x14ac:dyDescent="0.25">
      <c r="A1595" t="s">
        <v>63</v>
      </c>
      <c r="B1595" t="s">
        <v>22</v>
      </c>
      <c r="C1595" t="s">
        <v>82</v>
      </c>
      <c r="D1595">
        <v>10</v>
      </c>
      <c r="E1595">
        <v>16</v>
      </c>
      <c r="F1595">
        <v>17</v>
      </c>
      <c r="G1595">
        <v>17</v>
      </c>
      <c r="H1595">
        <v>8.2057857513427734</v>
      </c>
      <c r="I1595">
        <v>8.3983307853341103</v>
      </c>
      <c r="J1595">
        <v>-0.19254501163959503</v>
      </c>
      <c r="K1595">
        <v>87</v>
      </c>
      <c r="L1595">
        <v>-0.47841161489486694</v>
      </c>
      <c r="M1595">
        <v>-0.30951929092407227</v>
      </c>
      <c r="N1595">
        <v>-0.19254501163959503</v>
      </c>
      <c r="O1595">
        <v>-7.5570717453956604E-2</v>
      </c>
      <c r="P1595">
        <v>9.3321584165096283E-2</v>
      </c>
      <c r="Q1595">
        <v>0.48269328474998474</v>
      </c>
      <c r="R1595">
        <v>0.49401944875717163</v>
      </c>
      <c r="S1595">
        <v>-1.1326177045702934E-2</v>
      </c>
      <c r="T1595">
        <v>-2.8141859918832779E-2</v>
      </c>
      <c r="U1595">
        <v>-1.8207017332315445E-2</v>
      </c>
      <c r="V1595">
        <v>-1.1326177045702934E-2</v>
      </c>
      <c r="W1595">
        <v>-4.4453362934291363E-3</v>
      </c>
      <c r="X1595">
        <v>5.4895048961043358E-3</v>
      </c>
      <c r="Y1595">
        <v>17</v>
      </c>
      <c r="Z1595">
        <v>9.6609272062778473E-2</v>
      </c>
      <c r="AA1595">
        <v>1</v>
      </c>
    </row>
    <row r="1596" spans="1:27" x14ac:dyDescent="0.25">
      <c r="A1596" t="s">
        <v>63</v>
      </c>
      <c r="B1596" t="s">
        <v>22</v>
      </c>
      <c r="C1596" t="s">
        <v>82</v>
      </c>
      <c r="D1596">
        <v>11</v>
      </c>
      <c r="E1596">
        <v>16</v>
      </c>
      <c r="F1596">
        <v>17</v>
      </c>
      <c r="G1596">
        <v>17</v>
      </c>
      <c r="H1596">
        <v>8.4877099990844727</v>
      </c>
      <c r="I1596">
        <v>8.757257953286171</v>
      </c>
      <c r="J1596">
        <v>-0.26954832673072815</v>
      </c>
      <c r="K1596">
        <v>91.5</v>
      </c>
      <c r="L1596">
        <v>-0.55574971437454224</v>
      </c>
      <c r="M1596">
        <v>-0.38665962219238281</v>
      </c>
      <c r="N1596">
        <v>-0.26954832673072815</v>
      </c>
      <c r="O1596">
        <v>-0.15243704617023468</v>
      </c>
      <c r="P1596">
        <v>1.6653049737215042E-2</v>
      </c>
      <c r="Q1596">
        <v>0.49927705526351929</v>
      </c>
      <c r="R1596">
        <v>0.5151328444480896</v>
      </c>
      <c r="S1596">
        <v>-1.5855783596634865E-2</v>
      </c>
      <c r="T1596">
        <v>-3.2691158354282379E-2</v>
      </c>
      <c r="U1596">
        <v>-2.2744683548808098E-2</v>
      </c>
      <c r="V1596">
        <v>-1.5855783596634865E-2</v>
      </c>
      <c r="W1596">
        <v>-8.966885507106781E-3</v>
      </c>
      <c r="X1596">
        <v>9.7959116101264954E-4</v>
      </c>
      <c r="Y1596">
        <v>17</v>
      </c>
      <c r="Z1596">
        <v>9.6609272062778473E-2</v>
      </c>
      <c r="AA1596">
        <v>1</v>
      </c>
    </row>
    <row r="1597" spans="1:27" x14ac:dyDescent="0.25">
      <c r="A1597" t="s">
        <v>63</v>
      </c>
      <c r="B1597" t="s">
        <v>22</v>
      </c>
      <c r="C1597" t="s">
        <v>82</v>
      </c>
      <c r="D1597">
        <v>12</v>
      </c>
      <c r="E1597">
        <v>16</v>
      </c>
      <c r="F1597">
        <v>17</v>
      </c>
      <c r="G1597">
        <v>17</v>
      </c>
      <c r="H1597">
        <v>8.8185291290283203</v>
      </c>
      <c r="I1597">
        <v>8.9616495966911316</v>
      </c>
      <c r="J1597">
        <v>-0.1431204229593277</v>
      </c>
      <c r="K1597">
        <v>95</v>
      </c>
      <c r="L1597">
        <v>-0.42868435382843018</v>
      </c>
      <c r="M1597">
        <v>-0.25997087359428406</v>
      </c>
      <c r="N1597">
        <v>-0.1431204229593277</v>
      </c>
      <c r="O1597">
        <v>-2.6269977912306786E-2</v>
      </c>
      <c r="P1597">
        <v>0.14244350790977478</v>
      </c>
      <c r="Q1597">
        <v>0.51873701810836792</v>
      </c>
      <c r="R1597">
        <v>0.52715587615966797</v>
      </c>
      <c r="S1597">
        <v>-8.4188487380743027E-3</v>
      </c>
      <c r="T1597">
        <v>-2.5216726586222649E-2</v>
      </c>
      <c r="U1597">
        <v>-1.5292404219508171E-2</v>
      </c>
      <c r="V1597">
        <v>-8.4188487380743027E-3</v>
      </c>
      <c r="W1597">
        <v>-1.545292790979147E-3</v>
      </c>
      <c r="X1597">
        <v>8.3790300413966179E-3</v>
      </c>
      <c r="Y1597">
        <v>17</v>
      </c>
      <c r="Z1597">
        <v>9.6609272062778473E-2</v>
      </c>
      <c r="AA1597">
        <v>1</v>
      </c>
    </row>
    <row r="1598" spans="1:27" x14ac:dyDescent="0.25">
      <c r="A1598" t="s">
        <v>63</v>
      </c>
      <c r="B1598" t="s">
        <v>22</v>
      </c>
      <c r="C1598" t="s">
        <v>82</v>
      </c>
      <c r="D1598">
        <v>13</v>
      </c>
      <c r="E1598">
        <v>16</v>
      </c>
      <c r="F1598">
        <v>17</v>
      </c>
      <c r="G1598">
        <v>17</v>
      </c>
      <c r="H1598">
        <v>8.8325061798095703</v>
      </c>
      <c r="I1598">
        <v>8.2589709609746933</v>
      </c>
      <c r="J1598">
        <v>0.57353544235229492</v>
      </c>
      <c r="K1598">
        <v>97.5</v>
      </c>
      <c r="L1598">
        <v>0.28815552592277527</v>
      </c>
      <c r="M1598">
        <v>0.45676028728485107</v>
      </c>
      <c r="N1598">
        <v>0.57353544235229492</v>
      </c>
      <c r="O1598">
        <v>0.69031059741973877</v>
      </c>
      <c r="P1598">
        <v>0.85891532897949219</v>
      </c>
      <c r="Q1598">
        <v>0.51955920457839966</v>
      </c>
      <c r="R1598">
        <v>0.48582181334495544</v>
      </c>
      <c r="S1598">
        <v>3.3737380057573318E-2</v>
      </c>
      <c r="T1598">
        <v>1.6950324177742004E-2</v>
      </c>
      <c r="U1598">
        <v>2.6868252083659172E-2</v>
      </c>
      <c r="V1598">
        <v>3.3737380057573318E-2</v>
      </c>
      <c r="W1598">
        <v>4.0606506168842316E-2</v>
      </c>
      <c r="X1598">
        <v>5.0524432212114334E-2</v>
      </c>
      <c r="Y1598">
        <v>17</v>
      </c>
      <c r="Z1598">
        <v>9.6609272062778473E-2</v>
      </c>
      <c r="AA1598">
        <v>1</v>
      </c>
    </row>
    <row r="1599" spans="1:27" x14ac:dyDescent="0.25">
      <c r="A1599" t="s">
        <v>63</v>
      </c>
      <c r="B1599" t="s">
        <v>22</v>
      </c>
      <c r="C1599" t="s">
        <v>82</v>
      </c>
      <c r="D1599">
        <v>14</v>
      </c>
      <c r="E1599">
        <v>16</v>
      </c>
      <c r="F1599">
        <v>17</v>
      </c>
      <c r="G1599">
        <v>17</v>
      </c>
      <c r="H1599">
        <v>8.8980951309204102</v>
      </c>
      <c r="I1599">
        <v>7.3562088906764984</v>
      </c>
      <c r="J1599">
        <v>1.5418862104415894</v>
      </c>
      <c r="K1599">
        <v>99.5</v>
      </c>
      <c r="L1599">
        <v>1.2567156553268433</v>
      </c>
      <c r="M1599">
        <v>1.4251967668533325</v>
      </c>
      <c r="N1599">
        <v>1.5418862104415894</v>
      </c>
      <c r="O1599">
        <v>1.6585756540298462</v>
      </c>
      <c r="P1599">
        <v>1.8270567655563354</v>
      </c>
      <c r="Q1599">
        <v>0.52341735363006592</v>
      </c>
      <c r="R1599">
        <v>0.43271815776824951</v>
      </c>
      <c r="S1599">
        <v>9.0699188411235809E-2</v>
      </c>
      <c r="T1599">
        <v>7.3924452066421509E-2</v>
      </c>
      <c r="U1599">
        <v>8.3835102617740631E-2</v>
      </c>
      <c r="V1599">
        <v>9.0699188411235809E-2</v>
      </c>
      <c r="W1599">
        <v>9.7563274204730988E-2</v>
      </c>
      <c r="X1599">
        <v>0.10747392475605011</v>
      </c>
      <c r="Y1599">
        <v>17</v>
      </c>
      <c r="Z1599">
        <v>9.6609272062778473E-2</v>
      </c>
      <c r="AA1599">
        <v>1</v>
      </c>
    </row>
    <row r="1600" spans="1:27" x14ac:dyDescent="0.25">
      <c r="A1600" t="s">
        <v>63</v>
      </c>
      <c r="B1600" t="s">
        <v>22</v>
      </c>
      <c r="C1600" t="s">
        <v>82</v>
      </c>
      <c r="D1600">
        <v>15</v>
      </c>
      <c r="E1600">
        <v>16</v>
      </c>
      <c r="F1600">
        <v>17</v>
      </c>
      <c r="G1600">
        <v>17</v>
      </c>
      <c r="H1600">
        <v>8.7436800003051758</v>
      </c>
      <c r="I1600">
        <v>6.8584498018026352</v>
      </c>
      <c r="J1600">
        <v>1.885230541229248</v>
      </c>
      <c r="K1600">
        <v>101</v>
      </c>
      <c r="L1600">
        <v>1.5995259284973145</v>
      </c>
      <c r="M1600">
        <v>1.7683225870132446</v>
      </c>
      <c r="N1600">
        <v>1.885230541229248</v>
      </c>
      <c r="O1600">
        <v>2.002138614654541</v>
      </c>
      <c r="P1600">
        <v>2.1709351539611816</v>
      </c>
      <c r="Q1600">
        <v>0.51433414220809937</v>
      </c>
      <c r="R1600">
        <v>0.40343821048736572</v>
      </c>
      <c r="S1600">
        <v>0.11089591681957245</v>
      </c>
      <c r="T1600">
        <v>9.408976137638092E-2</v>
      </c>
      <c r="U1600">
        <v>0.10401897877454758</v>
      </c>
      <c r="V1600">
        <v>0.11089591681957245</v>
      </c>
      <c r="W1600">
        <v>0.11777286231517792</v>
      </c>
      <c r="X1600">
        <v>0.12770207226276398</v>
      </c>
      <c r="Y1600">
        <v>17</v>
      </c>
      <c r="Z1600">
        <v>9.6609272062778473E-2</v>
      </c>
      <c r="AA1600">
        <v>1</v>
      </c>
    </row>
    <row r="1601" spans="1:27" x14ac:dyDescent="0.25">
      <c r="A1601" t="s">
        <v>63</v>
      </c>
      <c r="B1601" t="s">
        <v>22</v>
      </c>
      <c r="C1601" t="s">
        <v>82</v>
      </c>
      <c r="D1601">
        <v>16</v>
      </c>
      <c r="E1601">
        <v>16</v>
      </c>
      <c r="F1601">
        <v>17</v>
      </c>
      <c r="G1601">
        <v>17</v>
      </c>
      <c r="H1601">
        <v>8.103245735168457</v>
      </c>
      <c r="I1601">
        <v>6.390878438949585</v>
      </c>
      <c r="J1601">
        <v>1.7123676538467407</v>
      </c>
      <c r="K1601">
        <v>102.5</v>
      </c>
      <c r="L1601">
        <v>1.4270157814025879</v>
      </c>
      <c r="M1601">
        <v>1.5956039428710937</v>
      </c>
      <c r="N1601">
        <v>1.7123676538467407</v>
      </c>
      <c r="O1601">
        <v>1.8291313648223877</v>
      </c>
      <c r="P1601">
        <v>1.9977195262908936</v>
      </c>
      <c r="Q1601">
        <v>0.47666150331497192</v>
      </c>
      <c r="R1601">
        <v>0.37593403458595276</v>
      </c>
      <c r="S1601">
        <v>0.10072750598192215</v>
      </c>
      <c r="T1601">
        <v>8.3942107856273651E-2</v>
      </c>
      <c r="U1601">
        <v>9.3859054148197174E-2</v>
      </c>
      <c r="V1601">
        <v>0.10072750598192215</v>
      </c>
      <c r="W1601">
        <v>0.10759596526622772</v>
      </c>
      <c r="X1601">
        <v>0.11751291155815125</v>
      </c>
      <c r="Y1601">
        <v>17</v>
      </c>
      <c r="Z1601">
        <v>9.6609272062778473E-2</v>
      </c>
      <c r="AA1601">
        <v>1</v>
      </c>
    </row>
    <row r="1602" spans="1:27" x14ac:dyDescent="0.25">
      <c r="A1602" t="s">
        <v>63</v>
      </c>
      <c r="B1602" t="s">
        <v>22</v>
      </c>
      <c r="C1602" t="s">
        <v>82</v>
      </c>
      <c r="D1602">
        <v>17</v>
      </c>
      <c r="E1602">
        <v>16</v>
      </c>
      <c r="F1602">
        <v>17</v>
      </c>
      <c r="G1602">
        <v>17</v>
      </c>
      <c r="H1602">
        <v>6.3925051689147949</v>
      </c>
      <c r="I1602">
        <v>5.1194326430559158</v>
      </c>
      <c r="J1602">
        <v>1.2730724811553955</v>
      </c>
      <c r="K1602">
        <v>103.5</v>
      </c>
      <c r="L1602">
        <v>0.98803770542144775</v>
      </c>
      <c r="M1602">
        <v>1.1564385890960693</v>
      </c>
      <c r="N1602">
        <v>1.2730724811553955</v>
      </c>
      <c r="O1602">
        <v>1.3897063732147217</v>
      </c>
      <c r="P1602">
        <v>1.5581072568893433</v>
      </c>
      <c r="Q1602">
        <v>0.37602972984313965</v>
      </c>
      <c r="R1602">
        <v>0.3011431097984314</v>
      </c>
      <c r="S1602">
        <v>7.4886620044708252E-2</v>
      </c>
      <c r="T1602">
        <v>5.8119863271713257E-2</v>
      </c>
      <c r="U1602">
        <v>6.8025797605514526E-2</v>
      </c>
      <c r="V1602">
        <v>7.4886620044708252E-2</v>
      </c>
      <c r="W1602">
        <v>8.1747435033321381E-2</v>
      </c>
      <c r="X1602">
        <v>9.165336936712265E-2</v>
      </c>
      <c r="Y1602">
        <v>17</v>
      </c>
      <c r="Z1602">
        <v>9.6609272062778473E-2</v>
      </c>
      <c r="AA1602">
        <v>1</v>
      </c>
    </row>
    <row r="1603" spans="1:27" x14ac:dyDescent="0.25">
      <c r="A1603" t="s">
        <v>63</v>
      </c>
      <c r="B1603" t="s">
        <v>22</v>
      </c>
      <c r="C1603" t="s">
        <v>82</v>
      </c>
      <c r="D1603">
        <v>18</v>
      </c>
      <c r="E1603">
        <v>16</v>
      </c>
      <c r="F1603">
        <v>17</v>
      </c>
      <c r="G1603">
        <v>17</v>
      </c>
      <c r="H1603">
        <v>5.3374109268188477</v>
      </c>
      <c r="I1603">
        <v>4.515597403049469</v>
      </c>
      <c r="J1603">
        <v>0.82181346416473389</v>
      </c>
      <c r="K1603">
        <v>104</v>
      </c>
      <c r="L1603">
        <v>0.53656363487243652</v>
      </c>
      <c r="M1603">
        <v>0.70509153604507446</v>
      </c>
      <c r="N1603">
        <v>0.82181346416473389</v>
      </c>
      <c r="O1603">
        <v>0.93853539228439331</v>
      </c>
      <c r="P1603">
        <v>1.1070632934570313</v>
      </c>
      <c r="Q1603">
        <v>0.31396535038948059</v>
      </c>
      <c r="R1603">
        <v>0.26562339067459106</v>
      </c>
      <c r="S1603">
        <v>4.8341967165470123E-2</v>
      </c>
      <c r="T1603">
        <v>3.1562566757202148E-2</v>
      </c>
      <c r="U1603">
        <v>4.1475974023342133E-2</v>
      </c>
      <c r="V1603">
        <v>4.8341967165470123E-2</v>
      </c>
      <c r="W1603">
        <v>5.5207964032888412E-2</v>
      </c>
      <c r="X1603">
        <v>6.5121367573738098E-2</v>
      </c>
      <c r="Y1603">
        <v>17</v>
      </c>
      <c r="Z1603">
        <v>9.6609272062778473E-2</v>
      </c>
      <c r="AA1603">
        <v>1</v>
      </c>
    </row>
    <row r="1604" spans="1:27" x14ac:dyDescent="0.25">
      <c r="A1604" t="s">
        <v>63</v>
      </c>
      <c r="B1604" t="s">
        <v>22</v>
      </c>
      <c r="C1604" t="s">
        <v>82</v>
      </c>
      <c r="D1604">
        <v>19</v>
      </c>
      <c r="E1604">
        <v>16</v>
      </c>
      <c r="F1604">
        <v>17</v>
      </c>
      <c r="G1604">
        <v>17</v>
      </c>
      <c r="H1604">
        <v>4.9015192985534668</v>
      </c>
      <c r="I1604">
        <v>4.3153590187430382</v>
      </c>
      <c r="J1604">
        <v>0.58616042137145996</v>
      </c>
      <c r="K1604">
        <v>103.5</v>
      </c>
      <c r="L1604">
        <v>0.30082535743713379</v>
      </c>
      <c r="M1604">
        <v>0.46940362453460693</v>
      </c>
      <c r="N1604">
        <v>0.58616042137145996</v>
      </c>
      <c r="O1604">
        <v>0.70291721820831299</v>
      </c>
      <c r="P1604">
        <v>0.87149548530578613</v>
      </c>
      <c r="Q1604">
        <v>0.28832465410232544</v>
      </c>
      <c r="R1604">
        <v>0.25384464859962463</v>
      </c>
      <c r="S1604">
        <v>3.4480024129152298E-2</v>
      </c>
      <c r="T1604">
        <v>1.7695609480142593E-2</v>
      </c>
      <c r="U1604">
        <v>2.7611978352069855E-2</v>
      </c>
      <c r="V1604">
        <v>3.4480024129152298E-2</v>
      </c>
      <c r="W1604">
        <v>4.1348069906234741E-2</v>
      </c>
      <c r="X1604">
        <v>5.1264438778162003E-2</v>
      </c>
      <c r="Y1604">
        <v>17</v>
      </c>
      <c r="Z1604">
        <v>9.6609272062778473E-2</v>
      </c>
      <c r="AA1604">
        <v>1</v>
      </c>
    </row>
    <row r="1605" spans="1:27" x14ac:dyDescent="0.25">
      <c r="A1605" t="s">
        <v>63</v>
      </c>
      <c r="B1605" t="s">
        <v>22</v>
      </c>
      <c r="C1605" t="s">
        <v>82</v>
      </c>
      <c r="D1605">
        <v>20</v>
      </c>
      <c r="E1605">
        <v>16</v>
      </c>
      <c r="F1605">
        <v>17</v>
      </c>
      <c r="G1605">
        <v>17</v>
      </c>
      <c r="H1605">
        <v>4.8823404312133789</v>
      </c>
      <c r="I1605">
        <v>4.1641084626317024</v>
      </c>
      <c r="J1605">
        <v>0.71823215484619141</v>
      </c>
      <c r="K1605">
        <v>101.5</v>
      </c>
      <c r="L1605">
        <v>0.43318447470664978</v>
      </c>
      <c r="M1605">
        <v>0.60159295797348022</v>
      </c>
      <c r="N1605">
        <v>0.71823215484619141</v>
      </c>
      <c r="O1605">
        <v>0.83487135171890259</v>
      </c>
      <c r="P1605">
        <v>1.0032798051834106</v>
      </c>
      <c r="Q1605">
        <v>0.28719648718833923</v>
      </c>
      <c r="R1605">
        <v>0.24494755268096924</v>
      </c>
      <c r="S1605">
        <v>4.2248949408531189E-2</v>
      </c>
      <c r="T1605">
        <v>2.5481440126895905E-2</v>
      </c>
      <c r="U1605">
        <v>3.538782149553299E-2</v>
      </c>
      <c r="V1605">
        <v>4.2248949408531189E-2</v>
      </c>
      <c r="W1605">
        <v>4.9110081046819687E-2</v>
      </c>
      <c r="X1605">
        <v>5.9016458690166473E-2</v>
      </c>
      <c r="Y1605">
        <v>17</v>
      </c>
      <c r="Z1605">
        <v>9.6609272062778473E-2</v>
      </c>
      <c r="AA1605">
        <v>1</v>
      </c>
    </row>
    <row r="1606" spans="1:27" x14ac:dyDescent="0.25">
      <c r="A1606" t="s">
        <v>63</v>
      </c>
      <c r="B1606" t="s">
        <v>22</v>
      </c>
      <c r="C1606" t="s">
        <v>82</v>
      </c>
      <c r="D1606">
        <v>21</v>
      </c>
      <c r="E1606">
        <v>16</v>
      </c>
      <c r="F1606">
        <v>17</v>
      </c>
      <c r="G1606">
        <v>17</v>
      </c>
      <c r="H1606">
        <v>4.6271963119506836</v>
      </c>
      <c r="I1606">
        <v>3.8674396350979805</v>
      </c>
      <c r="J1606">
        <v>0.75975662469863892</v>
      </c>
      <c r="K1606">
        <v>99</v>
      </c>
      <c r="L1606">
        <v>0.4741961658000946</v>
      </c>
      <c r="M1606">
        <v>0.64290761947631836</v>
      </c>
      <c r="N1606">
        <v>0.75975662469863892</v>
      </c>
      <c r="O1606">
        <v>0.87660562992095947</v>
      </c>
      <c r="P1606">
        <v>1.0453170537948608</v>
      </c>
      <c r="Q1606">
        <v>0.27218800783157349</v>
      </c>
      <c r="R1606">
        <v>0.2274964451789856</v>
      </c>
      <c r="S1606">
        <v>4.4691566377878189E-2</v>
      </c>
      <c r="T1606">
        <v>2.7893891558051109E-2</v>
      </c>
      <c r="U1606">
        <v>3.7818096578121185E-2</v>
      </c>
      <c r="V1606">
        <v>4.4691566377878189E-2</v>
      </c>
      <c r="W1606">
        <v>5.1565036177635193E-2</v>
      </c>
      <c r="X1606">
        <v>6.148923933506012E-2</v>
      </c>
      <c r="Y1606">
        <v>17</v>
      </c>
      <c r="Z1606">
        <v>9.6609272062778473E-2</v>
      </c>
      <c r="AA1606">
        <v>1</v>
      </c>
    </row>
    <row r="1607" spans="1:27" x14ac:dyDescent="0.25">
      <c r="A1607" t="s">
        <v>63</v>
      </c>
      <c r="B1607" t="s">
        <v>22</v>
      </c>
      <c r="C1607" t="s">
        <v>82</v>
      </c>
      <c r="D1607">
        <v>22</v>
      </c>
      <c r="E1607">
        <v>16</v>
      </c>
      <c r="F1607">
        <v>17</v>
      </c>
      <c r="G1607">
        <v>17</v>
      </c>
      <c r="H1607">
        <v>3.6958868503570557</v>
      </c>
      <c r="I1607">
        <v>3.6274971961975098</v>
      </c>
      <c r="J1607">
        <v>6.838969886302948E-2</v>
      </c>
      <c r="K1607">
        <v>95.5</v>
      </c>
      <c r="L1607">
        <v>-0.21683904528617859</v>
      </c>
      <c r="M1607">
        <v>-4.8323594033718109E-2</v>
      </c>
      <c r="N1607">
        <v>6.838969886302948E-2</v>
      </c>
      <c r="O1607">
        <v>0.18510298430919647</v>
      </c>
      <c r="P1607">
        <v>0.35361844301223755</v>
      </c>
      <c r="Q1607">
        <v>0.21740511059761047</v>
      </c>
      <c r="R1607">
        <v>0.21338218450546265</v>
      </c>
      <c r="S1607">
        <v>4.0229232981801033E-3</v>
      </c>
      <c r="T1607">
        <v>-1.2755237519741058E-2</v>
      </c>
      <c r="U1607">
        <v>-2.8425643686205149E-3</v>
      </c>
      <c r="V1607">
        <v>4.0229232981801033E-3</v>
      </c>
      <c r="W1607">
        <v>1.0888410732150078E-2</v>
      </c>
      <c r="X1607">
        <v>2.0801084116101265E-2</v>
      </c>
      <c r="Y1607">
        <v>17</v>
      </c>
      <c r="Z1607">
        <v>9.6609272062778473E-2</v>
      </c>
      <c r="AA1607">
        <v>1</v>
      </c>
    </row>
    <row r="1608" spans="1:27" x14ac:dyDescent="0.25">
      <c r="A1608" t="s">
        <v>63</v>
      </c>
      <c r="B1608" t="s">
        <v>22</v>
      </c>
      <c r="C1608" t="s">
        <v>82</v>
      </c>
      <c r="D1608">
        <v>23</v>
      </c>
      <c r="E1608">
        <v>16</v>
      </c>
      <c r="F1608">
        <v>17</v>
      </c>
      <c r="G1608">
        <v>17</v>
      </c>
      <c r="H1608">
        <v>3.0153946876525879</v>
      </c>
      <c r="I1608">
        <v>3.0601122081279755</v>
      </c>
      <c r="J1608">
        <v>-4.4717550277709961E-2</v>
      </c>
      <c r="K1608">
        <v>92</v>
      </c>
      <c r="L1608">
        <v>-0.3303338885307312</v>
      </c>
      <c r="M1608">
        <v>-0.16158944368362427</v>
      </c>
      <c r="N1608">
        <v>-4.4717550277709961E-2</v>
      </c>
      <c r="O1608">
        <v>7.2154335677623749E-2</v>
      </c>
      <c r="P1608">
        <v>0.24089878797531128</v>
      </c>
      <c r="Q1608">
        <v>0.1773761510848999</v>
      </c>
      <c r="R1608">
        <v>0.18000659346580505</v>
      </c>
      <c r="S1608">
        <v>-2.6304442435503006E-3</v>
      </c>
      <c r="T1608">
        <v>-1.9431404769420624E-2</v>
      </c>
      <c r="U1608">
        <v>-9.505261667072773E-3</v>
      </c>
      <c r="V1608">
        <v>-2.6304442435503006E-3</v>
      </c>
      <c r="W1608">
        <v>4.2443727143108845E-3</v>
      </c>
      <c r="X1608">
        <v>1.4170517213642597E-2</v>
      </c>
      <c r="Y1608">
        <v>17</v>
      </c>
      <c r="Z1608">
        <v>9.6609272062778473E-2</v>
      </c>
      <c r="AA1608">
        <v>1</v>
      </c>
    </row>
    <row r="1609" spans="1:27" x14ac:dyDescent="0.25">
      <c r="A1609" t="s">
        <v>63</v>
      </c>
      <c r="B1609" t="s">
        <v>22</v>
      </c>
      <c r="C1609" t="s">
        <v>82</v>
      </c>
      <c r="D1609">
        <v>24</v>
      </c>
      <c r="E1609">
        <v>16</v>
      </c>
      <c r="F1609">
        <v>17</v>
      </c>
      <c r="G1609">
        <v>17</v>
      </c>
      <c r="H1609">
        <v>2.6164305210113525</v>
      </c>
      <c r="I1609">
        <v>2.7729251980781555</v>
      </c>
      <c r="J1609">
        <v>-0.15649469196796417</v>
      </c>
      <c r="K1609">
        <v>89.5</v>
      </c>
      <c r="L1609">
        <v>-0.44173488020896912</v>
      </c>
      <c r="M1609">
        <v>-0.27321267127990723</v>
      </c>
      <c r="N1609">
        <v>-0.15649469196796417</v>
      </c>
      <c r="O1609">
        <v>-3.9776720106601715E-2</v>
      </c>
      <c r="P1609">
        <v>0.12874549627304077</v>
      </c>
      <c r="Q1609">
        <v>0.15390767157077789</v>
      </c>
      <c r="R1609">
        <v>0.16311325132846832</v>
      </c>
      <c r="S1609">
        <v>-9.2055704444646835E-3</v>
      </c>
      <c r="T1609">
        <v>-2.5984404608607292E-2</v>
      </c>
      <c r="U1609">
        <v>-1.6071334481239319E-2</v>
      </c>
      <c r="V1609">
        <v>-9.2055704444646835E-3</v>
      </c>
      <c r="W1609">
        <v>-2.3398071061819792E-3</v>
      </c>
      <c r="X1609">
        <v>7.5732646510004997E-3</v>
      </c>
      <c r="Y1609">
        <v>17</v>
      </c>
      <c r="Z1609">
        <v>9.6609272062778473E-2</v>
      </c>
      <c r="AA1609">
        <v>1</v>
      </c>
    </row>
    <row r="1610" spans="1:27" x14ac:dyDescent="0.25">
      <c r="A1610" t="s">
        <v>63</v>
      </c>
      <c r="B1610" t="s">
        <v>22</v>
      </c>
      <c r="C1610" t="s">
        <v>83</v>
      </c>
      <c r="D1610">
        <v>1</v>
      </c>
      <c r="E1610">
        <v>16</v>
      </c>
      <c r="F1610">
        <v>17</v>
      </c>
      <c r="G1610">
        <v>17</v>
      </c>
      <c r="H1610">
        <v>3.2880778312683105</v>
      </c>
      <c r="I1610">
        <v>3.0231672003865242</v>
      </c>
      <c r="J1610">
        <v>0.26491051912307739</v>
      </c>
      <c r="K1610">
        <v>84.5</v>
      </c>
      <c r="L1610">
        <v>-2.0170878618955612E-2</v>
      </c>
      <c r="M1610">
        <v>0.14825752377510071</v>
      </c>
      <c r="N1610">
        <v>0.26491051912307739</v>
      </c>
      <c r="O1610">
        <v>0.38156351447105408</v>
      </c>
      <c r="P1610">
        <v>0.5499919056892395</v>
      </c>
      <c r="Q1610">
        <v>0.19341634213924408</v>
      </c>
      <c r="R1610">
        <v>0.17783336341381073</v>
      </c>
      <c r="S1610">
        <v>1.5582971274852753E-2</v>
      </c>
      <c r="T1610">
        <v>-1.1865223059430718E-3</v>
      </c>
      <c r="U1610">
        <v>8.7210312485694885E-3</v>
      </c>
      <c r="V1610">
        <v>1.5582971274852753E-2</v>
      </c>
      <c r="W1610">
        <v>2.2444913163781166E-2</v>
      </c>
      <c r="X1610">
        <v>3.2352466136217117E-2</v>
      </c>
      <c r="Y1610">
        <v>17</v>
      </c>
      <c r="Z1610">
        <v>9.6609272062778473E-2</v>
      </c>
      <c r="AA1610">
        <v>1</v>
      </c>
    </row>
    <row r="1611" spans="1:27" x14ac:dyDescent="0.25">
      <c r="A1611" t="s">
        <v>63</v>
      </c>
      <c r="B1611" t="s">
        <v>22</v>
      </c>
      <c r="C1611" t="s">
        <v>83</v>
      </c>
      <c r="D1611">
        <v>2</v>
      </c>
      <c r="E1611">
        <v>16</v>
      </c>
      <c r="F1611">
        <v>17</v>
      </c>
      <c r="G1611">
        <v>17</v>
      </c>
      <c r="H1611">
        <v>3.1763811111450195</v>
      </c>
      <c r="I1611">
        <v>2.9483626931905746</v>
      </c>
      <c r="J1611">
        <v>0.22801849246025085</v>
      </c>
      <c r="K1611">
        <v>83.5</v>
      </c>
      <c r="L1611">
        <v>-5.7174526154994965E-2</v>
      </c>
      <c r="M1611">
        <v>0.11131982505321503</v>
      </c>
      <c r="N1611">
        <v>0.22801849246025085</v>
      </c>
      <c r="O1611">
        <v>0.34471717476844788</v>
      </c>
      <c r="P1611">
        <v>0.51321148872375488</v>
      </c>
      <c r="Q1611">
        <v>0.18684594333171844</v>
      </c>
      <c r="R1611">
        <v>0.1734330952167511</v>
      </c>
      <c r="S1611">
        <v>1.3412852771580219E-2</v>
      </c>
      <c r="T1611">
        <v>-3.3632074482738972E-3</v>
      </c>
      <c r="U1611">
        <v>6.5482249483466148E-3</v>
      </c>
      <c r="V1611">
        <v>1.3412852771580219E-2</v>
      </c>
      <c r="W1611">
        <v>2.0277481526136398E-2</v>
      </c>
      <c r="X1611">
        <v>3.0188910663127899E-2</v>
      </c>
      <c r="Y1611">
        <v>17</v>
      </c>
      <c r="Z1611">
        <v>9.6609272062778473E-2</v>
      </c>
      <c r="AA1611">
        <v>1</v>
      </c>
    </row>
    <row r="1612" spans="1:27" x14ac:dyDescent="0.25">
      <c r="A1612" t="s">
        <v>63</v>
      </c>
      <c r="B1612" t="s">
        <v>22</v>
      </c>
      <c r="C1612" t="s">
        <v>83</v>
      </c>
      <c r="D1612">
        <v>3</v>
      </c>
      <c r="E1612">
        <v>16</v>
      </c>
      <c r="F1612">
        <v>17</v>
      </c>
      <c r="G1612">
        <v>17</v>
      </c>
      <c r="H1612">
        <v>3.0841434001922607</v>
      </c>
      <c r="I1612">
        <v>2.8642437979578972</v>
      </c>
      <c r="J1612">
        <v>0.21989957988262177</v>
      </c>
      <c r="K1612">
        <v>82</v>
      </c>
      <c r="L1612">
        <v>-6.5012618899345398E-2</v>
      </c>
      <c r="M1612">
        <v>0.1033158153295517</v>
      </c>
      <c r="N1612">
        <v>0.21989957988262177</v>
      </c>
      <c r="O1612">
        <v>0.33648332953453064</v>
      </c>
      <c r="P1612">
        <v>0.50481176376342773</v>
      </c>
      <c r="Q1612">
        <v>0.18142020702362061</v>
      </c>
      <c r="R1612">
        <v>0.16848492622375488</v>
      </c>
      <c r="S1612">
        <v>1.2935269623994827E-2</v>
      </c>
      <c r="T1612">
        <v>-3.8242717273533344E-3</v>
      </c>
      <c r="U1612">
        <v>6.0774008743464947E-3</v>
      </c>
      <c r="V1612">
        <v>1.2935269623994827E-2</v>
      </c>
      <c r="W1612">
        <v>1.9793137907981873E-2</v>
      </c>
      <c r="X1612">
        <v>2.9694810509681702E-2</v>
      </c>
      <c r="Y1612">
        <v>17</v>
      </c>
      <c r="Z1612">
        <v>9.6609272062778473E-2</v>
      </c>
      <c r="AA1612">
        <v>1</v>
      </c>
    </row>
    <row r="1613" spans="1:27" x14ac:dyDescent="0.25">
      <c r="A1613" t="s">
        <v>63</v>
      </c>
      <c r="B1613" t="s">
        <v>22</v>
      </c>
      <c r="C1613" t="s">
        <v>83</v>
      </c>
      <c r="D1613">
        <v>4</v>
      </c>
      <c r="E1613">
        <v>16</v>
      </c>
      <c r="F1613">
        <v>17</v>
      </c>
      <c r="G1613">
        <v>17</v>
      </c>
      <c r="H1613">
        <v>3.0936877727508545</v>
      </c>
      <c r="I1613">
        <v>2.8063118904829025</v>
      </c>
      <c r="J1613">
        <v>0.28737583756446838</v>
      </c>
      <c r="K1613">
        <v>80</v>
      </c>
      <c r="L1613">
        <v>2.0465084817260504E-3</v>
      </c>
      <c r="M1613">
        <v>0.17062139511108398</v>
      </c>
      <c r="N1613">
        <v>0.28737583756446838</v>
      </c>
      <c r="O1613">
        <v>0.40413028001785278</v>
      </c>
      <c r="P1613">
        <v>0.57270514965057373</v>
      </c>
      <c r="Q1613">
        <v>0.1819816380739212</v>
      </c>
      <c r="R1613">
        <v>0.16507716476917267</v>
      </c>
      <c r="S1613">
        <v>1.6904460266232491E-2</v>
      </c>
      <c r="T1613">
        <v>1.2038285058224574E-4</v>
      </c>
      <c r="U1613">
        <v>1.003655232489109E-2</v>
      </c>
      <c r="V1613">
        <v>1.6904460266232491E-2</v>
      </c>
      <c r="W1613">
        <v>2.377237007021904E-2</v>
      </c>
      <c r="X1613">
        <v>3.3688537776470184E-2</v>
      </c>
      <c r="Y1613">
        <v>17</v>
      </c>
      <c r="Z1613">
        <v>9.6609272062778473E-2</v>
      </c>
      <c r="AA1613">
        <v>1</v>
      </c>
    </row>
    <row r="1614" spans="1:27" x14ac:dyDescent="0.25">
      <c r="A1614" t="s">
        <v>63</v>
      </c>
      <c r="B1614" t="s">
        <v>22</v>
      </c>
      <c r="C1614" t="s">
        <v>83</v>
      </c>
      <c r="D1614">
        <v>5</v>
      </c>
      <c r="E1614">
        <v>16</v>
      </c>
      <c r="F1614">
        <v>17</v>
      </c>
      <c r="G1614">
        <v>17</v>
      </c>
      <c r="H1614">
        <v>3.4608495235443115</v>
      </c>
      <c r="I1614">
        <v>3.2263324037194252</v>
      </c>
      <c r="J1614">
        <v>0.23451712727546692</v>
      </c>
      <c r="K1614">
        <v>79</v>
      </c>
      <c r="L1614">
        <v>-5.107976496219635E-2</v>
      </c>
      <c r="M1614">
        <v>0.11765319108963013</v>
      </c>
      <c r="N1614">
        <v>0.23451712727546692</v>
      </c>
      <c r="O1614">
        <v>0.35138106346130371</v>
      </c>
      <c r="P1614">
        <v>0.52011400461196899</v>
      </c>
      <c r="Q1614">
        <v>0.203579381108284</v>
      </c>
      <c r="R1614">
        <v>0.18978425860404968</v>
      </c>
      <c r="S1614">
        <v>1.3795125298202038E-2</v>
      </c>
      <c r="T1614">
        <v>-3.0046920292079449E-3</v>
      </c>
      <c r="U1614">
        <v>6.9207758642733097E-3</v>
      </c>
      <c r="V1614">
        <v>1.3795125298202038E-2</v>
      </c>
      <c r="W1614">
        <v>2.0669475197792053E-2</v>
      </c>
      <c r="X1614">
        <v>3.0594941228628159E-2</v>
      </c>
      <c r="Y1614">
        <v>17</v>
      </c>
      <c r="Z1614">
        <v>9.6609272062778473E-2</v>
      </c>
      <c r="AA1614">
        <v>1</v>
      </c>
    </row>
    <row r="1615" spans="1:27" x14ac:dyDescent="0.25">
      <c r="A1615" t="s">
        <v>63</v>
      </c>
      <c r="B1615" t="s">
        <v>22</v>
      </c>
      <c r="C1615" t="s">
        <v>83</v>
      </c>
      <c r="D1615">
        <v>6</v>
      </c>
      <c r="E1615">
        <v>16</v>
      </c>
      <c r="F1615">
        <v>17</v>
      </c>
      <c r="G1615">
        <v>17</v>
      </c>
      <c r="H1615">
        <v>5.2696833610534668</v>
      </c>
      <c r="I1615">
        <v>5.2796936705708504</v>
      </c>
      <c r="J1615">
        <v>-1.0010413825511932E-2</v>
      </c>
      <c r="K1615">
        <v>77</v>
      </c>
      <c r="L1615">
        <v>-0.29448610544204712</v>
      </c>
      <c r="M1615">
        <v>-0.12641556560993195</v>
      </c>
      <c r="N1615">
        <v>-1.0010413825511932E-2</v>
      </c>
      <c r="O1615">
        <v>0.10639473050832748</v>
      </c>
      <c r="P1615">
        <v>0.27446529269218445</v>
      </c>
      <c r="Q1615">
        <v>0.30998137593269348</v>
      </c>
      <c r="R1615">
        <v>0.31057021021842957</v>
      </c>
      <c r="S1615">
        <v>-5.8884784812107682E-4</v>
      </c>
      <c r="T1615">
        <v>-1.7322711646556854E-2</v>
      </c>
      <c r="U1615">
        <v>-7.436209823936224E-3</v>
      </c>
      <c r="V1615">
        <v>-5.8884784812107682E-4</v>
      </c>
      <c r="W1615">
        <v>6.2585137784481049E-3</v>
      </c>
      <c r="X1615">
        <v>1.6145016998052597E-2</v>
      </c>
      <c r="Y1615">
        <v>17</v>
      </c>
      <c r="Z1615">
        <v>9.6609272062778473E-2</v>
      </c>
      <c r="AA1615">
        <v>1</v>
      </c>
    </row>
    <row r="1616" spans="1:27" x14ac:dyDescent="0.25">
      <c r="A1616" t="s">
        <v>63</v>
      </c>
      <c r="B1616" t="s">
        <v>22</v>
      </c>
      <c r="C1616" t="s">
        <v>83</v>
      </c>
      <c r="D1616">
        <v>7</v>
      </c>
      <c r="E1616">
        <v>16</v>
      </c>
      <c r="F1616">
        <v>17</v>
      </c>
      <c r="G1616">
        <v>17</v>
      </c>
      <c r="H1616">
        <v>7.1685056686401367</v>
      </c>
      <c r="I1616">
        <v>7.4302193373441696</v>
      </c>
      <c r="J1616">
        <v>-0.26171350479125977</v>
      </c>
      <c r="K1616">
        <v>76</v>
      </c>
      <c r="L1616">
        <v>-0.5468451976776123</v>
      </c>
      <c r="M1616">
        <v>-0.37838709354400635</v>
      </c>
      <c r="N1616">
        <v>-0.26171350479125977</v>
      </c>
      <c r="O1616">
        <v>-0.14503991603851318</v>
      </c>
      <c r="P1616">
        <v>2.3418212309479713E-2</v>
      </c>
      <c r="Q1616">
        <v>0.42167681455612183</v>
      </c>
      <c r="R1616">
        <v>0.43707174062728882</v>
      </c>
      <c r="S1616">
        <v>-1.5394912101328373E-2</v>
      </c>
      <c r="T1616">
        <v>-3.2167363911867142E-2</v>
      </c>
      <c r="U1616">
        <v>-2.2258063778281212E-2</v>
      </c>
      <c r="V1616">
        <v>-1.5394912101328373E-2</v>
      </c>
      <c r="W1616">
        <v>-8.5317594930529594E-3</v>
      </c>
      <c r="X1616">
        <v>1.3775419211015105E-3</v>
      </c>
      <c r="Y1616">
        <v>17</v>
      </c>
      <c r="Z1616">
        <v>9.6609272062778473E-2</v>
      </c>
      <c r="AA1616">
        <v>1</v>
      </c>
    </row>
    <row r="1617" spans="1:27" x14ac:dyDescent="0.25">
      <c r="A1617" t="s">
        <v>63</v>
      </c>
      <c r="B1617" t="s">
        <v>22</v>
      </c>
      <c r="C1617" t="s">
        <v>83</v>
      </c>
      <c r="D1617">
        <v>8</v>
      </c>
      <c r="E1617">
        <v>16</v>
      </c>
      <c r="F1617">
        <v>17</v>
      </c>
      <c r="G1617">
        <v>17</v>
      </c>
      <c r="H1617">
        <v>7.8062443733215332</v>
      </c>
      <c r="I1617">
        <v>7.7268085032701492</v>
      </c>
      <c r="J1617">
        <v>7.943609356880188E-2</v>
      </c>
      <c r="K1617">
        <v>77.5</v>
      </c>
      <c r="L1617">
        <v>-0.20688611268997192</v>
      </c>
      <c r="M1617">
        <v>-3.7724629044532776E-2</v>
      </c>
      <c r="N1617">
        <v>7.943609356880188E-2</v>
      </c>
      <c r="O1617">
        <v>0.19659681618213654</v>
      </c>
      <c r="P1617">
        <v>0.36575829982757568</v>
      </c>
      <c r="Q1617">
        <v>0.45919084548950195</v>
      </c>
      <c r="R1617">
        <v>0.45451813936233521</v>
      </c>
      <c r="S1617">
        <v>4.6727112494409084E-3</v>
      </c>
      <c r="T1617">
        <v>-1.2169770896434784E-2</v>
      </c>
      <c r="U1617">
        <v>-2.2190958261489868E-3</v>
      </c>
      <c r="V1617">
        <v>4.6727112494409084E-3</v>
      </c>
      <c r="W1617">
        <v>1.1564518325030804E-2</v>
      </c>
      <c r="X1617">
        <v>2.1515194326639175E-2</v>
      </c>
      <c r="Y1617">
        <v>17</v>
      </c>
      <c r="Z1617">
        <v>9.6609272062778473E-2</v>
      </c>
      <c r="AA1617">
        <v>1</v>
      </c>
    </row>
    <row r="1618" spans="1:27" x14ac:dyDescent="0.25">
      <c r="A1618" t="s">
        <v>63</v>
      </c>
      <c r="B1618" t="s">
        <v>22</v>
      </c>
      <c r="C1618" t="s">
        <v>83</v>
      </c>
      <c r="D1618">
        <v>9</v>
      </c>
      <c r="E1618">
        <v>16</v>
      </c>
      <c r="F1618">
        <v>17</v>
      </c>
      <c r="G1618">
        <v>17</v>
      </c>
      <c r="H1618">
        <v>8.562006950378418</v>
      </c>
      <c r="I1618">
        <v>7.9980175942182541</v>
      </c>
      <c r="J1618">
        <v>0.56398957967758179</v>
      </c>
      <c r="K1618">
        <v>82.5</v>
      </c>
      <c r="L1618">
        <v>0.27750465273857117</v>
      </c>
      <c r="M1618">
        <v>0.44676226377487183</v>
      </c>
      <c r="N1618">
        <v>0.56398957967758179</v>
      </c>
      <c r="O1618">
        <v>0.68121689558029175</v>
      </c>
      <c r="P1618">
        <v>0.85047447681427002</v>
      </c>
      <c r="Q1618">
        <v>0.50364744663238525</v>
      </c>
      <c r="R1618">
        <v>0.47047162055969238</v>
      </c>
      <c r="S1618">
        <v>3.3175855875015259E-2</v>
      </c>
      <c r="T1618">
        <v>1.632380299270153E-2</v>
      </c>
      <c r="U1618">
        <v>2.6280133053660393E-2</v>
      </c>
      <c r="V1618">
        <v>3.3175855875015259E-2</v>
      </c>
      <c r="W1618">
        <v>4.0071580559015274E-2</v>
      </c>
      <c r="X1618">
        <v>5.0027910619974136E-2</v>
      </c>
      <c r="Y1618">
        <v>17</v>
      </c>
      <c r="Z1618">
        <v>9.6609272062778473E-2</v>
      </c>
      <c r="AA1618">
        <v>1</v>
      </c>
    </row>
    <row r="1619" spans="1:27" x14ac:dyDescent="0.25">
      <c r="A1619" t="s">
        <v>63</v>
      </c>
      <c r="B1619" t="s">
        <v>22</v>
      </c>
      <c r="C1619" t="s">
        <v>83</v>
      </c>
      <c r="D1619">
        <v>10</v>
      </c>
      <c r="E1619">
        <v>16</v>
      </c>
      <c r="F1619">
        <v>17</v>
      </c>
      <c r="G1619">
        <v>17</v>
      </c>
      <c r="H1619">
        <v>9.1565761566162109</v>
      </c>
      <c r="I1619">
        <v>8.423870861530304</v>
      </c>
      <c r="J1619">
        <v>0.73270505666732788</v>
      </c>
      <c r="K1619">
        <v>87</v>
      </c>
      <c r="L1619">
        <v>0.4473760724067688</v>
      </c>
      <c r="M1619">
        <v>0.61595076322555542</v>
      </c>
      <c r="N1619">
        <v>0.73270505666732788</v>
      </c>
      <c r="O1619">
        <v>0.84945935010910034</v>
      </c>
      <c r="P1619">
        <v>1.0180341005325317</v>
      </c>
      <c r="Q1619">
        <v>0.53862214088439941</v>
      </c>
      <c r="R1619">
        <v>0.49552181363105774</v>
      </c>
      <c r="S1619">
        <v>4.3100297451019287E-2</v>
      </c>
      <c r="T1619">
        <v>2.6316240429878235E-2</v>
      </c>
      <c r="U1619">
        <v>3.6232396960258484E-2</v>
      </c>
      <c r="V1619">
        <v>4.3100297451019287E-2</v>
      </c>
      <c r="W1619">
        <v>4.996819794178009E-2</v>
      </c>
      <c r="X1619">
        <v>5.9884358197450638E-2</v>
      </c>
      <c r="Y1619">
        <v>17</v>
      </c>
      <c r="Z1619">
        <v>9.6609272062778473E-2</v>
      </c>
      <c r="AA1619">
        <v>1</v>
      </c>
    </row>
    <row r="1620" spans="1:27" x14ac:dyDescent="0.25">
      <c r="A1620" t="s">
        <v>63</v>
      </c>
      <c r="B1620" t="s">
        <v>22</v>
      </c>
      <c r="C1620" t="s">
        <v>83</v>
      </c>
      <c r="D1620">
        <v>11</v>
      </c>
      <c r="E1620">
        <v>16</v>
      </c>
      <c r="F1620">
        <v>17</v>
      </c>
      <c r="G1620">
        <v>17</v>
      </c>
      <c r="H1620">
        <v>9.4928684234619141</v>
      </c>
      <c r="I1620">
        <v>8.7787735611200333</v>
      </c>
      <c r="J1620">
        <v>0.71409523487091064</v>
      </c>
      <c r="K1620">
        <v>91</v>
      </c>
      <c r="L1620">
        <v>0.428672194480896</v>
      </c>
      <c r="M1620">
        <v>0.59730243682861328</v>
      </c>
      <c r="N1620">
        <v>0.71409523487091064</v>
      </c>
      <c r="O1620">
        <v>0.83088803291320801</v>
      </c>
      <c r="P1620">
        <v>0.99951827526092529</v>
      </c>
      <c r="Q1620">
        <v>0.55840402841567993</v>
      </c>
      <c r="R1620">
        <v>0.51639842987060547</v>
      </c>
      <c r="S1620">
        <v>4.2005602270364761E-2</v>
      </c>
      <c r="T1620">
        <v>2.5216011330485344E-2</v>
      </c>
      <c r="U1620">
        <v>3.5135436803102493E-2</v>
      </c>
      <c r="V1620">
        <v>4.2005602270364761E-2</v>
      </c>
      <c r="W1620">
        <v>4.8875767737627029E-2</v>
      </c>
      <c r="X1620">
        <v>5.879519134759903E-2</v>
      </c>
      <c r="Y1620">
        <v>17</v>
      </c>
      <c r="Z1620">
        <v>9.6609272062778473E-2</v>
      </c>
      <c r="AA1620">
        <v>1</v>
      </c>
    </row>
    <row r="1621" spans="1:27" x14ac:dyDescent="0.25">
      <c r="A1621" t="s">
        <v>63</v>
      </c>
      <c r="B1621" t="s">
        <v>22</v>
      </c>
      <c r="C1621" t="s">
        <v>83</v>
      </c>
      <c r="D1621">
        <v>12</v>
      </c>
      <c r="E1621">
        <v>16</v>
      </c>
      <c r="F1621">
        <v>17</v>
      </c>
      <c r="G1621">
        <v>17</v>
      </c>
      <c r="H1621">
        <v>9.8603057861328125</v>
      </c>
      <c r="I1621">
        <v>9.0980575531721115</v>
      </c>
      <c r="J1621">
        <v>0.762248694896698</v>
      </c>
      <c r="K1621">
        <v>95</v>
      </c>
      <c r="L1621">
        <v>0.47532805800437927</v>
      </c>
      <c r="M1621">
        <v>0.64484310150146484</v>
      </c>
      <c r="N1621">
        <v>0.762248694896698</v>
      </c>
      <c r="O1621">
        <v>0.87965428829193115</v>
      </c>
      <c r="P1621">
        <v>1.0491693019866943</v>
      </c>
      <c r="Q1621">
        <v>0.58001798391342163</v>
      </c>
      <c r="R1621">
        <v>0.53517985343933105</v>
      </c>
      <c r="S1621">
        <v>4.4838160276412964E-2</v>
      </c>
      <c r="T1621">
        <v>2.7960473671555519E-2</v>
      </c>
      <c r="U1621">
        <v>3.7931948900222778E-2</v>
      </c>
      <c r="V1621">
        <v>4.4838160276412964E-2</v>
      </c>
      <c r="W1621">
        <v>5.1744371652603149E-2</v>
      </c>
      <c r="X1621">
        <v>6.1715841293334961E-2</v>
      </c>
      <c r="Y1621">
        <v>17</v>
      </c>
      <c r="Z1621">
        <v>9.6609272062778473E-2</v>
      </c>
      <c r="AA1621">
        <v>1</v>
      </c>
    </row>
    <row r="1622" spans="1:27" x14ac:dyDescent="0.25">
      <c r="A1622" t="s">
        <v>63</v>
      </c>
      <c r="B1622" t="s">
        <v>22</v>
      </c>
      <c r="C1622" t="s">
        <v>83</v>
      </c>
      <c r="D1622">
        <v>13</v>
      </c>
      <c r="E1622">
        <v>16</v>
      </c>
      <c r="F1622">
        <v>17</v>
      </c>
      <c r="G1622">
        <v>17</v>
      </c>
      <c r="H1622">
        <v>9.8682804107666016</v>
      </c>
      <c r="I1622">
        <v>9.2943803369998932</v>
      </c>
      <c r="J1622">
        <v>0.57389998435974121</v>
      </c>
      <c r="K1622">
        <v>97.5</v>
      </c>
      <c r="L1622">
        <v>0.28860786557197571</v>
      </c>
      <c r="M1622">
        <v>0.45716077089309692</v>
      </c>
      <c r="N1622">
        <v>0.57389998435974121</v>
      </c>
      <c r="O1622">
        <v>0.6906391978263855</v>
      </c>
      <c r="P1622">
        <v>0.85919207334518433</v>
      </c>
      <c r="Q1622">
        <v>0.58048707246780396</v>
      </c>
      <c r="R1622">
        <v>0.54672825336456299</v>
      </c>
      <c r="S1622">
        <v>3.3758822828531265E-2</v>
      </c>
      <c r="T1622">
        <v>1.6976933926343918E-2</v>
      </c>
      <c r="U1622">
        <v>2.6891810819506645E-2</v>
      </c>
      <c r="V1622">
        <v>3.3758822828531265E-2</v>
      </c>
      <c r="W1622">
        <v>4.0625836700201035E-2</v>
      </c>
      <c r="X1622">
        <v>5.0540711730718613E-2</v>
      </c>
      <c r="Y1622">
        <v>17</v>
      </c>
      <c r="Z1622">
        <v>9.6609272062778473E-2</v>
      </c>
      <c r="AA1622">
        <v>1</v>
      </c>
    </row>
    <row r="1623" spans="1:27" x14ac:dyDescent="0.25">
      <c r="A1623" t="s">
        <v>63</v>
      </c>
      <c r="B1623" t="s">
        <v>22</v>
      </c>
      <c r="C1623" t="s">
        <v>83</v>
      </c>
      <c r="D1623">
        <v>14</v>
      </c>
      <c r="E1623">
        <v>16</v>
      </c>
      <c r="F1623">
        <v>17</v>
      </c>
      <c r="G1623">
        <v>17</v>
      </c>
      <c r="H1623">
        <v>9.8252973556518555</v>
      </c>
      <c r="I1623">
        <v>9.0632385611534119</v>
      </c>
      <c r="J1623">
        <v>0.76205867528915405</v>
      </c>
      <c r="K1623">
        <v>100</v>
      </c>
      <c r="L1623">
        <v>0.47651404142379761</v>
      </c>
      <c r="M1623">
        <v>0.64521610736846924</v>
      </c>
      <c r="N1623">
        <v>0.76205867528915405</v>
      </c>
      <c r="O1623">
        <v>0.87890124320983887</v>
      </c>
      <c r="P1623">
        <v>1.0476033687591553</v>
      </c>
      <c r="Q1623">
        <v>0.57795864343643188</v>
      </c>
      <c r="R1623">
        <v>0.53313165903091431</v>
      </c>
      <c r="S1623">
        <v>4.482698068022728E-2</v>
      </c>
      <c r="T1623">
        <v>2.8030237182974815E-2</v>
      </c>
      <c r="U1623">
        <v>3.7953887134790421E-2</v>
      </c>
      <c r="V1623">
        <v>4.482698068022728E-2</v>
      </c>
      <c r="W1623">
        <v>5.1700074225664139E-2</v>
      </c>
      <c r="X1623">
        <v>6.1623726040124893E-2</v>
      </c>
      <c r="Y1623">
        <v>17</v>
      </c>
      <c r="Z1623">
        <v>9.6609272062778473E-2</v>
      </c>
      <c r="AA1623">
        <v>1</v>
      </c>
    </row>
    <row r="1624" spans="1:27" x14ac:dyDescent="0.25">
      <c r="A1624" t="s">
        <v>63</v>
      </c>
      <c r="B1624" t="s">
        <v>22</v>
      </c>
      <c r="C1624" t="s">
        <v>83</v>
      </c>
      <c r="D1624">
        <v>15</v>
      </c>
      <c r="E1624">
        <v>16</v>
      </c>
      <c r="F1624">
        <v>17</v>
      </c>
      <c r="G1624">
        <v>17</v>
      </c>
      <c r="H1624">
        <v>9.7456178665161133</v>
      </c>
      <c r="I1624">
        <v>9.0438530147075653</v>
      </c>
      <c r="J1624">
        <v>0.70176482200622559</v>
      </c>
      <c r="K1624">
        <v>101.5</v>
      </c>
      <c r="L1624">
        <v>0.41625672578811646</v>
      </c>
      <c r="M1624">
        <v>0.58493721485137939</v>
      </c>
      <c r="N1624">
        <v>0.70176482200622559</v>
      </c>
      <c r="O1624">
        <v>0.81859242916107178</v>
      </c>
      <c r="P1624">
        <v>0.98727291822433472</v>
      </c>
      <c r="Q1624">
        <v>0.57327163219451904</v>
      </c>
      <c r="R1624">
        <v>0.53199136257171631</v>
      </c>
      <c r="S1624">
        <v>4.1280284523963928E-2</v>
      </c>
      <c r="T1624">
        <v>2.4485690519213676E-2</v>
      </c>
      <c r="U1624">
        <v>3.4408070147037506E-2</v>
      </c>
      <c r="V1624">
        <v>4.1280284523963928E-2</v>
      </c>
      <c r="W1624">
        <v>4.8152495175600052E-2</v>
      </c>
      <c r="X1624">
        <v>5.8074876666069031E-2</v>
      </c>
      <c r="Y1624">
        <v>17</v>
      </c>
      <c r="Z1624">
        <v>9.6609272062778473E-2</v>
      </c>
      <c r="AA1624">
        <v>1</v>
      </c>
    </row>
    <row r="1625" spans="1:27" x14ac:dyDescent="0.25">
      <c r="A1625" t="s">
        <v>63</v>
      </c>
      <c r="B1625" t="s">
        <v>22</v>
      </c>
      <c r="C1625" t="s">
        <v>83</v>
      </c>
      <c r="D1625">
        <v>16</v>
      </c>
      <c r="E1625">
        <v>16</v>
      </c>
      <c r="F1625">
        <v>17</v>
      </c>
      <c r="G1625">
        <v>17</v>
      </c>
      <c r="H1625">
        <v>9.1862087249755859</v>
      </c>
      <c r="I1625">
        <v>8.7406654804944992</v>
      </c>
      <c r="J1625">
        <v>0.4455428421497345</v>
      </c>
      <c r="K1625">
        <v>102</v>
      </c>
      <c r="L1625">
        <v>0.15978945791721344</v>
      </c>
      <c r="M1625">
        <v>0.32861486077308655</v>
      </c>
      <c r="N1625">
        <v>0.4455428421497345</v>
      </c>
      <c r="O1625">
        <v>0.56247079372406006</v>
      </c>
      <c r="P1625">
        <v>0.73129624128341675</v>
      </c>
      <c r="Q1625">
        <v>0.54036521911621094</v>
      </c>
      <c r="R1625">
        <v>0.51415681838989258</v>
      </c>
      <c r="S1625">
        <v>2.6208402588963509E-2</v>
      </c>
      <c r="T1625">
        <v>9.3993796035647392E-3</v>
      </c>
      <c r="U1625">
        <v>1.9330285489559174E-2</v>
      </c>
      <c r="V1625">
        <v>2.6208402588963509E-2</v>
      </c>
      <c r="W1625">
        <v>3.3086515963077545E-2</v>
      </c>
      <c r="X1625">
        <v>4.3017424643039703E-2</v>
      </c>
      <c r="Y1625">
        <v>17</v>
      </c>
      <c r="Z1625">
        <v>9.6609272062778473E-2</v>
      </c>
      <c r="AA1625">
        <v>1</v>
      </c>
    </row>
    <row r="1626" spans="1:27" x14ac:dyDescent="0.25">
      <c r="A1626" t="s">
        <v>63</v>
      </c>
      <c r="B1626" t="s">
        <v>22</v>
      </c>
      <c r="C1626" t="s">
        <v>83</v>
      </c>
      <c r="D1626">
        <v>17</v>
      </c>
      <c r="E1626">
        <v>16</v>
      </c>
      <c r="F1626">
        <v>17</v>
      </c>
      <c r="G1626">
        <v>17</v>
      </c>
      <c r="H1626">
        <v>7.3559684753417969</v>
      </c>
      <c r="I1626">
        <v>6.8881771415472031</v>
      </c>
      <c r="J1626">
        <v>0.46779149770736694</v>
      </c>
      <c r="K1626">
        <v>103</v>
      </c>
      <c r="L1626">
        <v>0.18228635191917419</v>
      </c>
      <c r="M1626">
        <v>0.35096511244773865</v>
      </c>
      <c r="N1626">
        <v>0.46779149770736694</v>
      </c>
      <c r="O1626">
        <v>0.58461791276931763</v>
      </c>
      <c r="P1626">
        <v>0.75329667329788208</v>
      </c>
      <c r="Q1626">
        <v>0.43270403146743774</v>
      </c>
      <c r="R1626">
        <v>0.40518689155578613</v>
      </c>
      <c r="S1626">
        <v>2.7517147362232208E-2</v>
      </c>
      <c r="T1626">
        <v>1.0722726583480835E-2</v>
      </c>
      <c r="U1626">
        <v>2.0645007491111755E-2</v>
      </c>
      <c r="V1626">
        <v>2.7517147362232208E-2</v>
      </c>
      <c r="W1626">
        <v>3.4389287233352661E-2</v>
      </c>
      <c r="X1626">
        <v>4.4311568140983582E-2</v>
      </c>
      <c r="Y1626">
        <v>17</v>
      </c>
      <c r="Z1626">
        <v>9.6609272062778473E-2</v>
      </c>
      <c r="AA1626">
        <v>1</v>
      </c>
    </row>
    <row r="1627" spans="1:27" x14ac:dyDescent="0.25">
      <c r="A1627" t="s">
        <v>63</v>
      </c>
      <c r="B1627" t="s">
        <v>22</v>
      </c>
      <c r="C1627" t="s">
        <v>83</v>
      </c>
      <c r="D1627">
        <v>18</v>
      </c>
      <c r="E1627">
        <v>16</v>
      </c>
      <c r="F1627">
        <v>17</v>
      </c>
      <c r="G1627">
        <v>17</v>
      </c>
      <c r="H1627">
        <v>6.4549980163574219</v>
      </c>
      <c r="I1627">
        <v>5.7226142138242722</v>
      </c>
      <c r="J1627">
        <v>0.73238378763198853</v>
      </c>
      <c r="K1627">
        <v>103.5</v>
      </c>
      <c r="L1627">
        <v>0.44748663902282715</v>
      </c>
      <c r="M1627">
        <v>0.61580616235733032</v>
      </c>
      <c r="N1627">
        <v>0.73238378763198853</v>
      </c>
      <c r="O1627">
        <v>0.84896141290664673</v>
      </c>
      <c r="P1627">
        <v>1.0172809362411499</v>
      </c>
      <c r="Q1627">
        <v>0.3797057569026947</v>
      </c>
      <c r="R1627">
        <v>0.33662435412406921</v>
      </c>
      <c r="S1627">
        <v>4.308139905333519E-2</v>
      </c>
      <c r="T1627">
        <v>2.63227429240942E-2</v>
      </c>
      <c r="U1627">
        <v>3.6223892122507095E-2</v>
      </c>
      <c r="V1627">
        <v>4.308139905333519E-2</v>
      </c>
      <c r="W1627">
        <v>4.9938905984163284E-2</v>
      </c>
      <c r="X1627">
        <v>5.984005331993103E-2</v>
      </c>
      <c r="Y1627">
        <v>17</v>
      </c>
      <c r="Z1627">
        <v>9.6609272062778473E-2</v>
      </c>
      <c r="AA1627">
        <v>1</v>
      </c>
    </row>
    <row r="1628" spans="1:27" x14ac:dyDescent="0.25">
      <c r="A1628" t="s">
        <v>63</v>
      </c>
      <c r="B1628" t="s">
        <v>22</v>
      </c>
      <c r="C1628" t="s">
        <v>83</v>
      </c>
      <c r="D1628">
        <v>19</v>
      </c>
      <c r="E1628">
        <v>16</v>
      </c>
      <c r="F1628">
        <v>17</v>
      </c>
      <c r="G1628">
        <v>17</v>
      </c>
      <c r="H1628">
        <v>5.9590978622436523</v>
      </c>
      <c r="I1628">
        <v>5.3916925340890884</v>
      </c>
      <c r="J1628">
        <v>0.56740528345108032</v>
      </c>
      <c r="K1628">
        <v>102.5</v>
      </c>
      <c r="L1628">
        <v>0.2819049060344696</v>
      </c>
      <c r="M1628">
        <v>0.45058083534240723</v>
      </c>
      <c r="N1628">
        <v>0.56740528345108032</v>
      </c>
      <c r="O1628">
        <v>0.68422973155975342</v>
      </c>
      <c r="P1628">
        <v>0.85290569067001343</v>
      </c>
      <c r="Q1628">
        <v>0.35053515434265137</v>
      </c>
      <c r="R1628">
        <v>0.31715837121009827</v>
      </c>
      <c r="S1628">
        <v>3.3376783132553101E-2</v>
      </c>
      <c r="T1628">
        <v>1.6582641750574112E-2</v>
      </c>
      <c r="U1628">
        <v>2.6504755020141602E-2</v>
      </c>
      <c r="V1628">
        <v>3.3376783132553101E-2</v>
      </c>
      <c r="W1628">
        <v>4.0248807519674301E-2</v>
      </c>
      <c r="X1628">
        <v>5.0170924514532089E-2</v>
      </c>
      <c r="Y1628">
        <v>17</v>
      </c>
      <c r="Z1628">
        <v>9.6609272062778473E-2</v>
      </c>
      <c r="AA1628">
        <v>1</v>
      </c>
    </row>
    <row r="1629" spans="1:27" x14ac:dyDescent="0.25">
      <c r="A1629" t="s">
        <v>63</v>
      </c>
      <c r="B1629" t="s">
        <v>22</v>
      </c>
      <c r="C1629" t="s">
        <v>83</v>
      </c>
      <c r="D1629">
        <v>20</v>
      </c>
      <c r="E1629">
        <v>16</v>
      </c>
      <c r="F1629">
        <v>17</v>
      </c>
      <c r="G1629">
        <v>17</v>
      </c>
      <c r="H1629">
        <v>5.9645705223083496</v>
      </c>
      <c r="I1629">
        <v>5.1352721154689789</v>
      </c>
      <c r="J1629">
        <v>0.82929819822311401</v>
      </c>
      <c r="K1629">
        <v>100.5</v>
      </c>
      <c r="L1629">
        <v>0.54437828063964844</v>
      </c>
      <c r="M1629">
        <v>0.71271127462387085</v>
      </c>
      <c r="N1629">
        <v>0.82929819822311401</v>
      </c>
      <c r="O1629">
        <v>0.94588512182235718</v>
      </c>
      <c r="P1629">
        <v>1.1142181158065796</v>
      </c>
      <c r="Q1629">
        <v>0.35085707902908325</v>
      </c>
      <c r="R1629">
        <v>0.30207481980323792</v>
      </c>
      <c r="S1629">
        <v>4.8782248049974442E-2</v>
      </c>
      <c r="T1629">
        <v>3.2022252678871155E-2</v>
      </c>
      <c r="U1629">
        <v>4.1924193501472473E-2</v>
      </c>
      <c r="V1629">
        <v>4.8782248049974442E-2</v>
      </c>
      <c r="W1629">
        <v>5.564030259847641E-2</v>
      </c>
      <c r="X1629">
        <v>6.5542243421077728E-2</v>
      </c>
      <c r="Y1629">
        <v>17</v>
      </c>
      <c r="Z1629">
        <v>9.6609272062778473E-2</v>
      </c>
      <c r="AA1629">
        <v>1</v>
      </c>
    </row>
    <row r="1630" spans="1:27" x14ac:dyDescent="0.25">
      <c r="A1630" t="s">
        <v>63</v>
      </c>
      <c r="B1630" t="s">
        <v>22</v>
      </c>
      <c r="C1630" t="s">
        <v>83</v>
      </c>
      <c r="D1630">
        <v>21</v>
      </c>
      <c r="E1630">
        <v>16</v>
      </c>
      <c r="F1630">
        <v>17</v>
      </c>
      <c r="G1630">
        <v>17</v>
      </c>
      <c r="H1630">
        <v>5.6322178840637207</v>
      </c>
      <c r="I1630">
        <v>4.8955551832914352</v>
      </c>
      <c r="J1630">
        <v>0.73666274547576904</v>
      </c>
      <c r="K1630">
        <v>97.5</v>
      </c>
      <c r="L1630">
        <v>0.45149689912796021</v>
      </c>
      <c r="M1630">
        <v>0.61997520923614502</v>
      </c>
      <c r="N1630">
        <v>0.73666274547576904</v>
      </c>
      <c r="O1630">
        <v>0.85335028171539307</v>
      </c>
      <c r="P1630">
        <v>1.0218285322189331</v>
      </c>
      <c r="Q1630">
        <v>0.33130693435668945</v>
      </c>
      <c r="R1630">
        <v>0.28797382116317749</v>
      </c>
      <c r="S1630">
        <v>4.3333102017641068E-2</v>
      </c>
      <c r="T1630">
        <v>2.6558641344308853E-2</v>
      </c>
      <c r="U1630">
        <v>3.6469131708145142E-2</v>
      </c>
      <c r="V1630">
        <v>4.3333102017641068E-2</v>
      </c>
      <c r="W1630">
        <v>5.0197076052427292E-2</v>
      </c>
      <c r="X1630">
        <v>6.0107558965682983E-2</v>
      </c>
      <c r="Y1630">
        <v>17</v>
      </c>
      <c r="Z1630">
        <v>9.6609272062778473E-2</v>
      </c>
      <c r="AA1630">
        <v>1</v>
      </c>
    </row>
    <row r="1631" spans="1:27" x14ac:dyDescent="0.25">
      <c r="A1631" t="s">
        <v>63</v>
      </c>
      <c r="B1631" t="s">
        <v>22</v>
      </c>
      <c r="C1631" t="s">
        <v>83</v>
      </c>
      <c r="D1631">
        <v>22</v>
      </c>
      <c r="E1631">
        <v>16</v>
      </c>
      <c r="F1631">
        <v>17</v>
      </c>
      <c r="G1631">
        <v>17</v>
      </c>
      <c r="H1631">
        <v>4.5666427612304687</v>
      </c>
      <c r="I1631">
        <v>4.1048843860626221</v>
      </c>
      <c r="J1631">
        <v>0.46175846457481384</v>
      </c>
      <c r="K1631">
        <v>94.5</v>
      </c>
      <c r="L1631">
        <v>0.17579996585845947</v>
      </c>
      <c r="M1631">
        <v>0.34474655985832214</v>
      </c>
      <c r="N1631">
        <v>0.46175846457481384</v>
      </c>
      <c r="O1631">
        <v>0.57877033948898315</v>
      </c>
      <c r="P1631">
        <v>0.74771696329116821</v>
      </c>
      <c r="Q1631">
        <v>0.26862603425979614</v>
      </c>
      <c r="R1631">
        <v>0.24146378040313721</v>
      </c>
      <c r="S1631">
        <v>2.7162263169884682E-2</v>
      </c>
      <c r="T1631">
        <v>1.0341174900531769E-2</v>
      </c>
      <c r="U1631">
        <v>2.0279210060834885E-2</v>
      </c>
      <c r="V1631">
        <v>2.7162263169884682E-2</v>
      </c>
      <c r="W1631">
        <v>3.404531255364418E-2</v>
      </c>
      <c r="X1631">
        <v>4.3983351439237595E-2</v>
      </c>
      <c r="Y1631">
        <v>17</v>
      </c>
      <c r="Z1631">
        <v>9.6609272062778473E-2</v>
      </c>
      <c r="AA1631">
        <v>1</v>
      </c>
    </row>
    <row r="1632" spans="1:27" x14ac:dyDescent="0.25">
      <c r="A1632" t="s">
        <v>63</v>
      </c>
      <c r="B1632" t="s">
        <v>22</v>
      </c>
      <c r="C1632" t="s">
        <v>83</v>
      </c>
      <c r="D1632">
        <v>23</v>
      </c>
      <c r="E1632">
        <v>16</v>
      </c>
      <c r="F1632">
        <v>17</v>
      </c>
      <c r="G1632">
        <v>17</v>
      </c>
      <c r="H1632">
        <v>3.8533682823181152</v>
      </c>
      <c r="I1632">
        <v>3.6350969672203064</v>
      </c>
      <c r="J1632">
        <v>0.21827125549316406</v>
      </c>
      <c r="K1632">
        <v>92</v>
      </c>
      <c r="L1632">
        <v>-6.7116431891918182E-2</v>
      </c>
      <c r="M1632">
        <v>0.10149292647838593</v>
      </c>
      <c r="N1632">
        <v>0.21827125549316406</v>
      </c>
      <c r="O1632">
        <v>0.33504956960678101</v>
      </c>
      <c r="P1632">
        <v>0.5036589503288269</v>
      </c>
      <c r="Q1632">
        <v>0.22666871547698975</v>
      </c>
      <c r="R1632">
        <v>0.21382923424243927</v>
      </c>
      <c r="S1632">
        <v>1.2839485891163349E-2</v>
      </c>
      <c r="T1632">
        <v>-3.9480254054069519E-3</v>
      </c>
      <c r="U1632">
        <v>5.9701721183955669E-3</v>
      </c>
      <c r="V1632">
        <v>1.2839485891163349E-2</v>
      </c>
      <c r="W1632">
        <v>1.9708797335624695E-2</v>
      </c>
      <c r="X1632">
        <v>2.962699718773365E-2</v>
      </c>
      <c r="Y1632">
        <v>17</v>
      </c>
      <c r="Z1632">
        <v>9.6609272062778473E-2</v>
      </c>
      <c r="AA1632">
        <v>1</v>
      </c>
    </row>
    <row r="1633" spans="1:27" x14ac:dyDescent="0.25">
      <c r="A1633" t="s">
        <v>63</v>
      </c>
      <c r="B1633" t="s">
        <v>22</v>
      </c>
      <c r="C1633" t="s">
        <v>83</v>
      </c>
      <c r="D1633">
        <v>24</v>
      </c>
      <c r="E1633">
        <v>16</v>
      </c>
      <c r="F1633">
        <v>17</v>
      </c>
      <c r="G1633">
        <v>17</v>
      </c>
      <c r="H1633">
        <v>3.4130330085754395</v>
      </c>
      <c r="I1633">
        <v>3.2562270984053612</v>
      </c>
      <c r="J1633">
        <v>0.15680594742298126</v>
      </c>
      <c r="K1633">
        <v>89.5</v>
      </c>
      <c r="L1633">
        <v>-0.12790247797966003</v>
      </c>
      <c r="M1633">
        <v>4.0305569767951965E-2</v>
      </c>
      <c r="N1633">
        <v>0.15680594742298126</v>
      </c>
      <c r="O1633">
        <v>0.27330633997917175</v>
      </c>
      <c r="P1633">
        <v>0.44151437282562256</v>
      </c>
      <c r="Q1633">
        <v>0.20076665282249451</v>
      </c>
      <c r="R1633">
        <v>0.19154277443885803</v>
      </c>
      <c r="S1633">
        <v>9.2238793149590492E-3</v>
      </c>
      <c r="T1633">
        <v>-7.5236749835312366E-3</v>
      </c>
      <c r="U1633">
        <v>2.3709158413112164E-3</v>
      </c>
      <c r="V1633">
        <v>9.2238793149590492E-3</v>
      </c>
      <c r="W1633">
        <v>1.6076844185590744E-2</v>
      </c>
      <c r="X1633">
        <v>2.5971433147788048E-2</v>
      </c>
      <c r="Y1633">
        <v>17</v>
      </c>
      <c r="Z1633">
        <v>9.6609272062778473E-2</v>
      </c>
      <c r="AA1633">
        <v>1</v>
      </c>
    </row>
    <row r="1634" spans="1:27" x14ac:dyDescent="0.25">
      <c r="A1634" t="s">
        <v>63</v>
      </c>
      <c r="B1634" t="s">
        <v>22</v>
      </c>
      <c r="C1634" t="s">
        <v>84</v>
      </c>
      <c r="D1634">
        <v>1</v>
      </c>
      <c r="E1634">
        <v>16</v>
      </c>
      <c r="F1634">
        <v>17</v>
      </c>
      <c r="G1634">
        <v>17</v>
      </c>
      <c r="H1634">
        <v>3.4623615741729736</v>
      </c>
      <c r="I1634">
        <v>3.0970076024532318</v>
      </c>
      <c r="J1634">
        <v>0.36535391211509705</v>
      </c>
      <c r="K1634">
        <v>86.5</v>
      </c>
      <c r="L1634">
        <v>7.4851691722869873E-2</v>
      </c>
      <c r="M1634">
        <v>0.24648275971412659</v>
      </c>
      <c r="N1634">
        <v>0.36535391211509705</v>
      </c>
      <c r="O1634">
        <v>0.4842250645160675</v>
      </c>
      <c r="P1634">
        <v>0.65585613250732422</v>
      </c>
      <c r="Q1634">
        <v>0.20366832613945007</v>
      </c>
      <c r="R1634">
        <v>0.18217691779136658</v>
      </c>
      <c r="S1634">
        <v>2.1491406485438347E-2</v>
      </c>
      <c r="T1634">
        <v>4.4030407443642616E-3</v>
      </c>
      <c r="U1634">
        <v>1.4498986303806305E-2</v>
      </c>
      <c r="V1634">
        <v>2.1491406485438347E-2</v>
      </c>
      <c r="W1634">
        <v>2.8483826667070389E-2</v>
      </c>
      <c r="X1634">
        <v>3.8579773157835007E-2</v>
      </c>
      <c r="Y1634">
        <v>17</v>
      </c>
      <c r="Z1634">
        <v>9.6609272062778473E-2</v>
      </c>
      <c r="AA1634">
        <v>1</v>
      </c>
    </row>
    <row r="1635" spans="1:27" x14ac:dyDescent="0.25">
      <c r="A1635" t="s">
        <v>63</v>
      </c>
      <c r="B1635" t="s">
        <v>22</v>
      </c>
      <c r="C1635" t="s">
        <v>84</v>
      </c>
      <c r="D1635">
        <v>2</v>
      </c>
      <c r="E1635">
        <v>16</v>
      </c>
      <c r="F1635">
        <v>17</v>
      </c>
      <c r="G1635">
        <v>17</v>
      </c>
      <c r="H1635">
        <v>3.2974593639373779</v>
      </c>
      <c r="I1635">
        <v>2.9919381663203239</v>
      </c>
      <c r="J1635">
        <v>0.30552127957344055</v>
      </c>
      <c r="K1635">
        <v>85.5</v>
      </c>
      <c r="L1635">
        <v>1.5485839918255806E-2</v>
      </c>
      <c r="M1635">
        <v>0.18684113025665283</v>
      </c>
      <c r="N1635">
        <v>0.30552127957344055</v>
      </c>
      <c r="O1635">
        <v>0.42420142889022827</v>
      </c>
      <c r="P1635">
        <v>0.59555673599243164</v>
      </c>
      <c r="Q1635">
        <v>0.19396819174289703</v>
      </c>
      <c r="R1635">
        <v>0.17599636316299438</v>
      </c>
      <c r="S1635">
        <v>1.7971839755773544E-2</v>
      </c>
      <c r="T1635">
        <v>9.1093173250555992E-4</v>
      </c>
      <c r="U1635">
        <v>1.0990655049681664E-2</v>
      </c>
      <c r="V1635">
        <v>1.7971839755773544E-2</v>
      </c>
      <c r="W1635">
        <v>2.4953024461865425E-2</v>
      </c>
      <c r="X1635">
        <v>3.5032749176025391E-2</v>
      </c>
      <c r="Y1635">
        <v>17</v>
      </c>
      <c r="Z1635">
        <v>9.6609272062778473E-2</v>
      </c>
      <c r="AA1635">
        <v>1</v>
      </c>
    </row>
    <row r="1636" spans="1:27" x14ac:dyDescent="0.25">
      <c r="A1636" t="s">
        <v>63</v>
      </c>
      <c r="B1636" t="s">
        <v>22</v>
      </c>
      <c r="C1636" t="s">
        <v>84</v>
      </c>
      <c r="D1636">
        <v>3</v>
      </c>
      <c r="E1636">
        <v>16</v>
      </c>
      <c r="F1636">
        <v>17</v>
      </c>
      <c r="G1636">
        <v>17</v>
      </c>
      <c r="H1636">
        <v>3.1910336017608643</v>
      </c>
      <c r="I1636">
        <v>2.8909603282809258</v>
      </c>
      <c r="J1636">
        <v>0.30007335543632507</v>
      </c>
      <c r="K1636">
        <v>84</v>
      </c>
      <c r="L1636">
        <v>1.0169701650738716E-2</v>
      </c>
      <c r="M1636">
        <v>0.18144713342189789</v>
      </c>
      <c r="N1636">
        <v>0.30007335543632507</v>
      </c>
      <c r="O1636">
        <v>0.41869959235191345</v>
      </c>
      <c r="P1636">
        <v>0.58997702598571777</v>
      </c>
      <c r="Q1636">
        <v>0.18770785629749298</v>
      </c>
      <c r="R1636">
        <v>0.17005649209022522</v>
      </c>
      <c r="S1636">
        <v>1.7651373520493507E-2</v>
      </c>
      <c r="T1636">
        <v>5.9821776812896132E-4</v>
      </c>
      <c r="U1636">
        <v>1.0673360899090767E-2</v>
      </c>
      <c r="V1636">
        <v>1.7651373520493507E-2</v>
      </c>
      <c r="W1636">
        <v>2.4629388004541397E-2</v>
      </c>
      <c r="X1636">
        <v>3.4704532474279404E-2</v>
      </c>
      <c r="Y1636">
        <v>17</v>
      </c>
      <c r="Z1636">
        <v>9.6609272062778473E-2</v>
      </c>
      <c r="AA1636">
        <v>1</v>
      </c>
    </row>
    <row r="1637" spans="1:27" x14ac:dyDescent="0.25">
      <c r="A1637" t="s">
        <v>63</v>
      </c>
      <c r="B1637" t="s">
        <v>22</v>
      </c>
      <c r="C1637" t="s">
        <v>84</v>
      </c>
      <c r="D1637">
        <v>4</v>
      </c>
      <c r="E1637">
        <v>16</v>
      </c>
      <c r="F1637">
        <v>17</v>
      </c>
      <c r="G1637">
        <v>17</v>
      </c>
      <c r="H1637">
        <v>3.2202556133270264</v>
      </c>
      <c r="I1637">
        <v>2.8699520975351334</v>
      </c>
      <c r="J1637">
        <v>0.35030350089073181</v>
      </c>
      <c r="K1637">
        <v>82.5</v>
      </c>
      <c r="L1637">
        <v>5.9115350246429443E-2</v>
      </c>
      <c r="M1637">
        <v>0.23115167021751404</v>
      </c>
      <c r="N1637">
        <v>0.35030350089073181</v>
      </c>
      <c r="O1637">
        <v>0.46945533156394958</v>
      </c>
      <c r="P1637">
        <v>0.64149165153503418</v>
      </c>
      <c r="Q1637">
        <v>0.18942679464817047</v>
      </c>
      <c r="R1637">
        <v>0.16882070899009705</v>
      </c>
      <c r="S1637">
        <v>2.0606087520718575E-2</v>
      </c>
      <c r="T1637">
        <v>3.4773736260831356E-3</v>
      </c>
      <c r="U1637">
        <v>1.3597156852483749E-2</v>
      </c>
      <c r="V1637">
        <v>2.0606087520718575E-2</v>
      </c>
      <c r="W1637">
        <v>2.7615020051598549E-2</v>
      </c>
      <c r="X1637">
        <v>3.7734802812337875E-2</v>
      </c>
      <c r="Y1637">
        <v>17</v>
      </c>
      <c r="Z1637">
        <v>9.6609272062778473E-2</v>
      </c>
      <c r="AA1637">
        <v>1</v>
      </c>
    </row>
    <row r="1638" spans="1:27" x14ac:dyDescent="0.25">
      <c r="A1638" t="s">
        <v>63</v>
      </c>
      <c r="B1638" t="s">
        <v>22</v>
      </c>
      <c r="C1638" t="s">
        <v>84</v>
      </c>
      <c r="D1638">
        <v>5</v>
      </c>
      <c r="E1638">
        <v>16</v>
      </c>
      <c r="F1638">
        <v>17</v>
      </c>
      <c r="G1638">
        <v>17</v>
      </c>
      <c r="H1638">
        <v>3.6099851131439209</v>
      </c>
      <c r="I1638">
        <v>3.2888775765895844</v>
      </c>
      <c r="J1638">
        <v>0.32110750675201416</v>
      </c>
      <c r="K1638">
        <v>81.5</v>
      </c>
      <c r="L1638">
        <v>3.1051557511091232E-2</v>
      </c>
      <c r="M1638">
        <v>0.2024189680814743</v>
      </c>
      <c r="N1638">
        <v>0.32110750675201416</v>
      </c>
      <c r="O1638">
        <v>0.43979606032371521</v>
      </c>
      <c r="P1638">
        <v>0.6111634373664856</v>
      </c>
      <c r="Q1638">
        <v>0.21235206723213196</v>
      </c>
      <c r="R1638">
        <v>0.19346338510513306</v>
      </c>
      <c r="S1638">
        <v>1.8888676539063454E-2</v>
      </c>
      <c r="T1638">
        <v>1.8265622202306986E-3</v>
      </c>
      <c r="U1638">
        <v>1.1906998232007027E-2</v>
      </c>
      <c r="V1638">
        <v>1.8888676539063454E-2</v>
      </c>
      <c r="W1638">
        <v>2.587035670876503E-2</v>
      </c>
      <c r="X1638">
        <v>3.5950791090726852E-2</v>
      </c>
      <c r="Y1638">
        <v>17</v>
      </c>
      <c r="Z1638">
        <v>9.6609272062778473E-2</v>
      </c>
      <c r="AA1638">
        <v>1</v>
      </c>
    </row>
    <row r="1639" spans="1:27" x14ac:dyDescent="0.25">
      <c r="A1639" t="s">
        <v>63</v>
      </c>
      <c r="B1639" t="s">
        <v>22</v>
      </c>
      <c r="C1639" t="s">
        <v>84</v>
      </c>
      <c r="D1639">
        <v>6</v>
      </c>
      <c r="E1639">
        <v>16</v>
      </c>
      <c r="F1639">
        <v>17</v>
      </c>
      <c r="G1639">
        <v>17</v>
      </c>
      <c r="H1639">
        <v>5.6411051750183105</v>
      </c>
      <c r="I1639">
        <v>5.4328005090355873</v>
      </c>
      <c r="J1639">
        <v>0.20830444991588593</v>
      </c>
      <c r="K1639">
        <v>80</v>
      </c>
      <c r="L1639">
        <v>-8.2184664905071259E-2</v>
      </c>
      <c r="M1639">
        <v>8.9438654482364655E-2</v>
      </c>
      <c r="N1639">
        <v>0.20830444991588593</v>
      </c>
      <c r="O1639">
        <v>0.32717025279998779</v>
      </c>
      <c r="P1639">
        <v>0.49879357218742371</v>
      </c>
      <c r="Q1639">
        <v>0.3318297266960144</v>
      </c>
      <c r="R1639">
        <v>0.31957650184631348</v>
      </c>
      <c r="S1639">
        <v>1.2253202497959137E-2</v>
      </c>
      <c r="T1639">
        <v>-4.8343921080231667E-3</v>
      </c>
      <c r="U1639">
        <v>5.2610971033573151E-3</v>
      </c>
      <c r="V1639">
        <v>1.2253202497959137E-2</v>
      </c>
      <c r="W1639">
        <v>1.9245309755206108E-2</v>
      </c>
      <c r="X1639">
        <v>2.9340798035264015E-2</v>
      </c>
      <c r="Y1639">
        <v>17</v>
      </c>
      <c r="Z1639">
        <v>9.6609272062778473E-2</v>
      </c>
      <c r="AA1639">
        <v>1</v>
      </c>
    </row>
    <row r="1640" spans="1:27" x14ac:dyDescent="0.25">
      <c r="A1640" t="s">
        <v>63</v>
      </c>
      <c r="B1640" t="s">
        <v>22</v>
      </c>
      <c r="C1640" t="s">
        <v>84</v>
      </c>
      <c r="D1640">
        <v>7</v>
      </c>
      <c r="E1640">
        <v>16</v>
      </c>
      <c r="F1640">
        <v>17</v>
      </c>
      <c r="G1640">
        <v>17</v>
      </c>
      <c r="H1640">
        <v>7.3697857856750488</v>
      </c>
      <c r="I1640">
        <v>7.7154560089111328</v>
      </c>
      <c r="J1640">
        <v>-0.34567022323608398</v>
      </c>
      <c r="K1640">
        <v>79.5</v>
      </c>
      <c r="L1640">
        <v>-0.63540822267532349</v>
      </c>
      <c r="M1640">
        <v>-0.46422868967056274</v>
      </c>
      <c r="N1640">
        <v>-0.34567022323608398</v>
      </c>
      <c r="O1640">
        <v>-0.22711177170276642</v>
      </c>
      <c r="P1640">
        <v>-5.5932193994522095E-2</v>
      </c>
      <c r="Q1640">
        <v>0.43351680040359497</v>
      </c>
      <c r="R1640">
        <v>0.45385035872459412</v>
      </c>
      <c r="S1640">
        <v>-2.0333543419837952E-2</v>
      </c>
      <c r="T1640">
        <v>-3.7376955151557922E-2</v>
      </c>
      <c r="U1640">
        <v>-2.7307569980621338E-2</v>
      </c>
      <c r="V1640">
        <v>-2.0333543419837952E-2</v>
      </c>
      <c r="W1640">
        <v>-1.3359515927731991E-2</v>
      </c>
      <c r="X1640">
        <v>-3.2901291269809008E-3</v>
      </c>
      <c r="Y1640">
        <v>17</v>
      </c>
      <c r="Z1640">
        <v>9.6609272062778473E-2</v>
      </c>
      <c r="AA1640">
        <v>1</v>
      </c>
    </row>
    <row r="1641" spans="1:27" x14ac:dyDescent="0.25">
      <c r="A1641" t="s">
        <v>63</v>
      </c>
      <c r="B1641" t="s">
        <v>22</v>
      </c>
      <c r="C1641" t="s">
        <v>84</v>
      </c>
      <c r="D1641">
        <v>8</v>
      </c>
      <c r="E1641">
        <v>16</v>
      </c>
      <c r="F1641">
        <v>17</v>
      </c>
      <c r="G1641">
        <v>17</v>
      </c>
      <c r="H1641">
        <v>8.0004158020019531</v>
      </c>
      <c r="I1641">
        <v>7.8776104003190994</v>
      </c>
      <c r="J1641">
        <v>0.12280523031949997</v>
      </c>
      <c r="K1641">
        <v>81</v>
      </c>
      <c r="L1641">
        <v>-0.16779749095439911</v>
      </c>
      <c r="M1641">
        <v>3.8929514121264219E-3</v>
      </c>
      <c r="N1641">
        <v>0.12280523031949997</v>
      </c>
      <c r="O1641">
        <v>0.24171750247478485</v>
      </c>
      <c r="P1641">
        <v>0.41340795159339905</v>
      </c>
      <c r="Q1641">
        <v>0.47061270475387573</v>
      </c>
      <c r="R1641">
        <v>0.46338886022567749</v>
      </c>
      <c r="S1641">
        <v>7.2238370776176453E-3</v>
      </c>
      <c r="T1641">
        <v>-9.870440699160099E-3</v>
      </c>
      <c r="U1641">
        <v>2.2899714531376958E-4</v>
      </c>
      <c r="V1641">
        <v>7.2238370776176453E-3</v>
      </c>
      <c r="W1641">
        <v>1.4218676835298538E-2</v>
      </c>
      <c r="X1641">
        <v>2.4318113923072815E-2</v>
      </c>
      <c r="Y1641">
        <v>17</v>
      </c>
      <c r="Z1641">
        <v>9.6609272062778473E-2</v>
      </c>
      <c r="AA1641">
        <v>1</v>
      </c>
    </row>
    <row r="1642" spans="1:27" x14ac:dyDescent="0.25">
      <c r="A1642" t="s">
        <v>63</v>
      </c>
      <c r="B1642" t="s">
        <v>22</v>
      </c>
      <c r="C1642" t="s">
        <v>84</v>
      </c>
      <c r="D1642">
        <v>9</v>
      </c>
      <c r="E1642">
        <v>16</v>
      </c>
      <c r="F1642">
        <v>17</v>
      </c>
      <c r="G1642">
        <v>17</v>
      </c>
      <c r="H1642">
        <v>8.5665245056152344</v>
      </c>
      <c r="I1642">
        <v>8.2212889343500137</v>
      </c>
      <c r="J1642">
        <v>0.3452354371547699</v>
      </c>
      <c r="K1642">
        <v>85.5</v>
      </c>
      <c r="L1642">
        <v>5.4268922656774521E-2</v>
      </c>
      <c r="M1642">
        <v>0.22617429494857788</v>
      </c>
      <c r="N1642">
        <v>0.3452354371547699</v>
      </c>
      <c r="O1642">
        <v>0.46429657936096191</v>
      </c>
      <c r="P1642">
        <v>0.63620197772979736</v>
      </c>
      <c r="Q1642">
        <v>0.50391322374343872</v>
      </c>
      <c r="R1642">
        <v>0.48360523581504822</v>
      </c>
      <c r="S1642">
        <v>2.0307967439293861E-2</v>
      </c>
      <c r="T1642">
        <v>3.192289499565959E-3</v>
      </c>
      <c r="U1642">
        <v>1.3304370455443859E-2</v>
      </c>
      <c r="V1642">
        <v>2.0307967439293861E-2</v>
      </c>
      <c r="W1642">
        <v>2.7311563491821289E-2</v>
      </c>
      <c r="X1642">
        <v>3.7423644214868546E-2</v>
      </c>
      <c r="Y1642">
        <v>17</v>
      </c>
      <c r="Z1642">
        <v>9.6609272062778473E-2</v>
      </c>
      <c r="AA1642">
        <v>1</v>
      </c>
    </row>
    <row r="1643" spans="1:27" x14ac:dyDescent="0.25">
      <c r="A1643" t="s">
        <v>63</v>
      </c>
      <c r="B1643" t="s">
        <v>22</v>
      </c>
      <c r="C1643" t="s">
        <v>84</v>
      </c>
      <c r="D1643">
        <v>10</v>
      </c>
      <c r="E1643">
        <v>16</v>
      </c>
      <c r="F1643">
        <v>17</v>
      </c>
      <c r="G1643">
        <v>17</v>
      </c>
      <c r="H1643">
        <v>9.0428352355957031</v>
      </c>
      <c r="I1643">
        <v>8.1481656958349049</v>
      </c>
      <c r="J1643">
        <v>0.89466953277587891</v>
      </c>
      <c r="K1643">
        <v>90.5</v>
      </c>
      <c r="L1643">
        <v>0.60344862937927246</v>
      </c>
      <c r="M1643">
        <v>0.77550429105758667</v>
      </c>
      <c r="N1643">
        <v>0.89466953277587891</v>
      </c>
      <c r="O1643">
        <v>1.0138347148895264</v>
      </c>
      <c r="P1643">
        <v>1.1858904361724854</v>
      </c>
      <c r="Q1643">
        <v>0.53193145990371704</v>
      </c>
      <c r="R1643">
        <v>0.47930386662483215</v>
      </c>
      <c r="S1643">
        <v>5.2627619355916977E-2</v>
      </c>
      <c r="T1643">
        <v>3.5496979951858521E-2</v>
      </c>
      <c r="U1643">
        <v>4.5617900788784027E-2</v>
      </c>
      <c r="V1643">
        <v>5.2627619355916977E-2</v>
      </c>
      <c r="W1643">
        <v>5.9637337923049927E-2</v>
      </c>
      <c r="X1643">
        <v>6.9758258759975433E-2</v>
      </c>
      <c r="Y1643">
        <v>17</v>
      </c>
      <c r="Z1643">
        <v>9.6609272062778473E-2</v>
      </c>
      <c r="AA1643">
        <v>1</v>
      </c>
    </row>
    <row r="1644" spans="1:27" x14ac:dyDescent="0.25">
      <c r="A1644" t="s">
        <v>63</v>
      </c>
      <c r="B1644" t="s">
        <v>22</v>
      </c>
      <c r="C1644" t="s">
        <v>84</v>
      </c>
      <c r="D1644">
        <v>11</v>
      </c>
      <c r="E1644">
        <v>16</v>
      </c>
      <c r="F1644">
        <v>17</v>
      </c>
      <c r="G1644">
        <v>17</v>
      </c>
      <c r="H1644">
        <v>9.2720470428466797</v>
      </c>
      <c r="I1644">
        <v>8.9209463745355606</v>
      </c>
      <c r="J1644">
        <v>0.35110077261924744</v>
      </c>
      <c r="K1644">
        <v>94.5</v>
      </c>
      <c r="L1644">
        <v>6.0207836329936981E-2</v>
      </c>
      <c r="M1644">
        <v>0.23206974565982819</v>
      </c>
      <c r="N1644">
        <v>0.35110077261924744</v>
      </c>
      <c r="O1644">
        <v>0.47013181447982788</v>
      </c>
      <c r="P1644">
        <v>0.64199370145797729</v>
      </c>
      <c r="Q1644">
        <v>0.5454145073890686</v>
      </c>
      <c r="R1644">
        <v>0.52476155757904053</v>
      </c>
      <c r="S1644">
        <v>2.0652987062931061E-2</v>
      </c>
      <c r="T1644">
        <v>3.5416374448686838E-3</v>
      </c>
      <c r="U1644">
        <v>1.3651161454617977E-2</v>
      </c>
      <c r="V1644">
        <v>2.0652987062931061E-2</v>
      </c>
      <c r="W1644">
        <v>2.765481173992157E-2</v>
      </c>
      <c r="X1644">
        <v>3.7764336913824081E-2</v>
      </c>
      <c r="Y1644">
        <v>17</v>
      </c>
      <c r="Z1644">
        <v>9.6609272062778473E-2</v>
      </c>
      <c r="AA1644">
        <v>1</v>
      </c>
    </row>
    <row r="1645" spans="1:27" x14ac:dyDescent="0.25">
      <c r="A1645" t="s">
        <v>63</v>
      </c>
      <c r="B1645" t="s">
        <v>22</v>
      </c>
      <c r="C1645" t="s">
        <v>84</v>
      </c>
      <c r="D1645">
        <v>12</v>
      </c>
      <c r="E1645">
        <v>16</v>
      </c>
      <c r="F1645">
        <v>17</v>
      </c>
      <c r="G1645">
        <v>17</v>
      </c>
      <c r="H1645">
        <v>9.6197214126586914</v>
      </c>
      <c r="I1645">
        <v>9.4143288880586624</v>
      </c>
      <c r="J1645">
        <v>0.20539224147796631</v>
      </c>
      <c r="K1645">
        <v>98</v>
      </c>
      <c r="L1645">
        <v>-8.5028126835823059E-2</v>
      </c>
      <c r="M1645">
        <v>8.6554579436779022E-2</v>
      </c>
      <c r="N1645">
        <v>0.20539224147796631</v>
      </c>
      <c r="O1645">
        <v>0.324229896068573</v>
      </c>
      <c r="P1645">
        <v>0.49581262469291687</v>
      </c>
      <c r="Q1645">
        <v>0.56586599349975586</v>
      </c>
      <c r="R1645">
        <v>0.5537840723991394</v>
      </c>
      <c r="S1645">
        <v>1.2081896886229515E-2</v>
      </c>
      <c r="T1645">
        <v>-5.0016543827950954E-3</v>
      </c>
      <c r="U1645">
        <v>5.0914459861814976E-3</v>
      </c>
      <c r="V1645">
        <v>1.2081896886229515E-2</v>
      </c>
      <c r="W1645">
        <v>1.9072346389293671E-2</v>
      </c>
      <c r="X1645">
        <v>2.9165448620915413E-2</v>
      </c>
      <c r="Y1645">
        <v>17</v>
      </c>
      <c r="Z1645">
        <v>9.6609272062778473E-2</v>
      </c>
      <c r="AA1645">
        <v>1</v>
      </c>
    </row>
    <row r="1646" spans="1:27" x14ac:dyDescent="0.25">
      <c r="A1646" t="s">
        <v>63</v>
      </c>
      <c r="B1646" t="s">
        <v>22</v>
      </c>
      <c r="C1646" t="s">
        <v>84</v>
      </c>
      <c r="D1646">
        <v>13</v>
      </c>
      <c r="E1646">
        <v>16</v>
      </c>
      <c r="F1646">
        <v>17</v>
      </c>
      <c r="G1646">
        <v>17</v>
      </c>
      <c r="H1646">
        <v>9.4148445129394531</v>
      </c>
      <c r="I1646">
        <v>9.5562876164913177</v>
      </c>
      <c r="J1646">
        <v>-0.14144317805767059</v>
      </c>
      <c r="K1646">
        <v>100.5</v>
      </c>
      <c r="L1646">
        <v>-0.43152546882629395</v>
      </c>
      <c r="M1646">
        <v>-0.26014250516891479</v>
      </c>
      <c r="N1646">
        <v>-0.14144317805767059</v>
      </c>
      <c r="O1646">
        <v>-2.2743858397006989E-2</v>
      </c>
      <c r="P1646">
        <v>0.14863911271095276</v>
      </c>
      <c r="Q1646">
        <v>0.55381441116333008</v>
      </c>
      <c r="R1646">
        <v>0.56213456392288208</v>
      </c>
      <c r="S1646">
        <v>-8.3201872184872627E-3</v>
      </c>
      <c r="T1646">
        <v>-2.5383850559592247E-2</v>
      </c>
      <c r="U1646">
        <v>-1.5302500687539577E-2</v>
      </c>
      <c r="V1646">
        <v>-8.3201872184872627E-3</v>
      </c>
      <c r="W1646">
        <v>-1.3378739822655916E-3</v>
      </c>
      <c r="X1646">
        <v>8.7434770539402962E-3</v>
      </c>
      <c r="Y1646">
        <v>17</v>
      </c>
      <c r="Z1646">
        <v>9.6609272062778473E-2</v>
      </c>
      <c r="AA1646">
        <v>1</v>
      </c>
    </row>
    <row r="1647" spans="1:27" x14ac:dyDescent="0.25">
      <c r="A1647" t="s">
        <v>63</v>
      </c>
      <c r="B1647" t="s">
        <v>22</v>
      </c>
      <c r="C1647" t="s">
        <v>84</v>
      </c>
      <c r="D1647">
        <v>14</v>
      </c>
      <c r="E1647">
        <v>16</v>
      </c>
      <c r="F1647">
        <v>17</v>
      </c>
      <c r="G1647">
        <v>17</v>
      </c>
      <c r="H1647">
        <v>9.4692811965942383</v>
      </c>
      <c r="I1647">
        <v>9.413242444396019</v>
      </c>
      <c r="J1647">
        <v>5.603848397731781E-2</v>
      </c>
      <c r="K1647">
        <v>103</v>
      </c>
      <c r="L1647">
        <v>-0.23424118757247925</v>
      </c>
      <c r="M1647">
        <v>-6.2741599977016449E-2</v>
      </c>
      <c r="N1647">
        <v>5.603848397731781E-2</v>
      </c>
      <c r="O1647">
        <v>0.17481857538223267</v>
      </c>
      <c r="P1647">
        <v>0.34631815552711487</v>
      </c>
      <c r="Q1647">
        <v>0.55701655149459839</v>
      </c>
      <c r="R1647">
        <v>0.55372011661529541</v>
      </c>
      <c r="S1647">
        <v>3.2963813282549381E-3</v>
      </c>
      <c r="T1647">
        <v>-1.3778893277049065E-2</v>
      </c>
      <c r="U1647">
        <v>-3.6906823515892029E-3</v>
      </c>
      <c r="V1647">
        <v>3.2963813282549381E-3</v>
      </c>
      <c r="W1647">
        <v>1.0283445939421654E-2</v>
      </c>
      <c r="X1647">
        <v>2.0371656864881516E-2</v>
      </c>
      <c r="Y1647">
        <v>17</v>
      </c>
      <c r="Z1647">
        <v>9.6609272062778473E-2</v>
      </c>
      <c r="AA1647">
        <v>1</v>
      </c>
    </row>
    <row r="1648" spans="1:27" x14ac:dyDescent="0.25">
      <c r="A1648" t="s">
        <v>63</v>
      </c>
      <c r="B1648" t="s">
        <v>22</v>
      </c>
      <c r="C1648" t="s">
        <v>84</v>
      </c>
      <c r="D1648">
        <v>15</v>
      </c>
      <c r="E1648">
        <v>16</v>
      </c>
      <c r="F1648">
        <v>17</v>
      </c>
      <c r="G1648">
        <v>17</v>
      </c>
      <c r="H1648">
        <v>9.3685207366943359</v>
      </c>
      <c r="I1648">
        <v>9.2211098223924637</v>
      </c>
      <c r="J1648">
        <v>0.14741131663322449</v>
      </c>
      <c r="K1648">
        <v>104.5</v>
      </c>
      <c r="L1648">
        <v>-0.14334948360919952</v>
      </c>
      <c r="M1648">
        <v>2.8434352949261665E-2</v>
      </c>
      <c r="N1648">
        <v>0.14741131663322449</v>
      </c>
      <c r="O1648">
        <v>0.26638826727867126</v>
      </c>
      <c r="P1648">
        <v>0.43817213177680969</v>
      </c>
      <c r="Q1648">
        <v>0.55108946561813354</v>
      </c>
      <c r="R1648">
        <v>0.54241824150085449</v>
      </c>
      <c r="S1648">
        <v>8.6712539196014404E-3</v>
      </c>
      <c r="T1648">
        <v>-8.4323221817612648E-3</v>
      </c>
      <c r="U1648">
        <v>1.6726090107113123E-3</v>
      </c>
      <c r="V1648">
        <v>8.6712539196014404E-3</v>
      </c>
      <c r="W1648">
        <v>1.5669897198677063E-2</v>
      </c>
      <c r="X1648">
        <v>2.577483095228672E-2</v>
      </c>
      <c r="Y1648">
        <v>17</v>
      </c>
      <c r="Z1648">
        <v>9.6609272062778473E-2</v>
      </c>
      <c r="AA1648">
        <v>1</v>
      </c>
    </row>
    <row r="1649" spans="1:27" x14ac:dyDescent="0.25">
      <c r="A1649" t="s">
        <v>63</v>
      </c>
      <c r="B1649" t="s">
        <v>22</v>
      </c>
      <c r="C1649" t="s">
        <v>84</v>
      </c>
      <c r="D1649">
        <v>16</v>
      </c>
      <c r="E1649">
        <v>16</v>
      </c>
      <c r="F1649">
        <v>17</v>
      </c>
      <c r="G1649">
        <v>17</v>
      </c>
      <c r="H1649">
        <v>8.7590465545654297</v>
      </c>
      <c r="I1649">
        <v>8.7520283907651901</v>
      </c>
      <c r="J1649">
        <v>7.0179281756281853E-3</v>
      </c>
      <c r="K1649">
        <v>105.5</v>
      </c>
      <c r="L1649">
        <v>-0.28400802612304688</v>
      </c>
      <c r="M1649">
        <v>-0.11206752806901932</v>
      </c>
      <c r="N1649">
        <v>7.0179281756281853E-3</v>
      </c>
      <c r="O1649">
        <v>0.12610338628292084</v>
      </c>
      <c r="P1649">
        <v>0.2980438768863678</v>
      </c>
      <c r="Q1649">
        <v>0.51523804664611816</v>
      </c>
      <c r="R1649">
        <v>0.51482522487640381</v>
      </c>
      <c r="S1649">
        <v>4.1281929588876665E-4</v>
      </c>
      <c r="T1649">
        <v>-1.6706354916095734E-2</v>
      </c>
      <c r="U1649">
        <v>-6.5922075882554054E-3</v>
      </c>
      <c r="V1649">
        <v>4.1281929588876665E-4</v>
      </c>
      <c r="W1649">
        <v>7.4178464710712433E-3</v>
      </c>
      <c r="X1649">
        <v>1.7531992867588997E-2</v>
      </c>
      <c r="Y1649">
        <v>17</v>
      </c>
      <c r="Z1649">
        <v>9.6609272062778473E-2</v>
      </c>
      <c r="AA1649">
        <v>1</v>
      </c>
    </row>
    <row r="1650" spans="1:27" x14ac:dyDescent="0.25">
      <c r="A1650" t="s">
        <v>63</v>
      </c>
      <c r="B1650" t="s">
        <v>22</v>
      </c>
      <c r="C1650" t="s">
        <v>84</v>
      </c>
      <c r="D1650">
        <v>17</v>
      </c>
      <c r="E1650">
        <v>16</v>
      </c>
      <c r="F1650">
        <v>17</v>
      </c>
      <c r="G1650">
        <v>17</v>
      </c>
      <c r="H1650">
        <v>6.9830226898193359</v>
      </c>
      <c r="I1650">
        <v>6.6244643032550812</v>
      </c>
      <c r="J1650">
        <v>0.35855844616889954</v>
      </c>
      <c r="K1650">
        <v>106</v>
      </c>
      <c r="L1650">
        <v>6.8330362439155579E-2</v>
      </c>
      <c r="M1650">
        <v>0.23979946970939636</v>
      </c>
      <c r="N1650">
        <v>0.35855844616889954</v>
      </c>
      <c r="O1650">
        <v>0.47731742262840271</v>
      </c>
      <c r="P1650">
        <v>0.64878654479980469</v>
      </c>
      <c r="Q1650">
        <v>0.41076603531837463</v>
      </c>
      <c r="R1650">
        <v>0.38967436552047729</v>
      </c>
      <c r="S1650">
        <v>2.1091673523187637E-2</v>
      </c>
      <c r="T1650">
        <v>4.0194331668317318E-3</v>
      </c>
      <c r="U1650">
        <v>1.4105850830674171E-2</v>
      </c>
      <c r="V1650">
        <v>2.1091673523187637E-2</v>
      </c>
      <c r="W1650">
        <v>2.8077496215701103E-2</v>
      </c>
      <c r="X1650">
        <v>3.8163915276527405E-2</v>
      </c>
      <c r="Y1650">
        <v>17</v>
      </c>
      <c r="Z1650">
        <v>9.6609272062778473E-2</v>
      </c>
      <c r="AA1650">
        <v>1</v>
      </c>
    </row>
    <row r="1651" spans="1:27" x14ac:dyDescent="0.25">
      <c r="A1651" t="s">
        <v>63</v>
      </c>
      <c r="B1651" t="s">
        <v>22</v>
      </c>
      <c r="C1651" t="s">
        <v>84</v>
      </c>
      <c r="D1651">
        <v>18</v>
      </c>
      <c r="E1651">
        <v>16</v>
      </c>
      <c r="F1651">
        <v>17</v>
      </c>
      <c r="G1651">
        <v>17</v>
      </c>
      <c r="H1651">
        <v>5.979672908782959</v>
      </c>
      <c r="I1651">
        <v>5.3011526614427567</v>
      </c>
      <c r="J1651">
        <v>0.67852044105529785</v>
      </c>
      <c r="K1651">
        <v>107</v>
      </c>
      <c r="L1651">
        <v>0.3873019814491272</v>
      </c>
      <c r="M1651">
        <v>0.5593562126159668</v>
      </c>
      <c r="N1651">
        <v>0.67852044105529785</v>
      </c>
      <c r="O1651">
        <v>0.79768466949462891</v>
      </c>
      <c r="P1651">
        <v>0.96973890066146851</v>
      </c>
      <c r="Q1651">
        <v>0.35174545645713806</v>
      </c>
      <c r="R1651">
        <v>0.31183251738548279</v>
      </c>
      <c r="S1651">
        <v>3.9912968873977661E-2</v>
      </c>
      <c r="T1651">
        <v>2.2782469168305397E-2</v>
      </c>
      <c r="U1651">
        <v>3.2903306186199188E-2</v>
      </c>
      <c r="V1651">
        <v>3.9912968873977661E-2</v>
      </c>
      <c r="W1651">
        <v>4.6922627836465836E-2</v>
      </c>
      <c r="X1651">
        <v>5.7043462991714478E-2</v>
      </c>
      <c r="Y1651">
        <v>17</v>
      </c>
      <c r="Z1651">
        <v>9.6609272062778473E-2</v>
      </c>
      <c r="AA1651">
        <v>1</v>
      </c>
    </row>
    <row r="1652" spans="1:27" x14ac:dyDescent="0.25">
      <c r="A1652" t="s">
        <v>63</v>
      </c>
      <c r="B1652" t="s">
        <v>22</v>
      </c>
      <c r="C1652" t="s">
        <v>84</v>
      </c>
      <c r="D1652">
        <v>19</v>
      </c>
      <c r="E1652">
        <v>16</v>
      </c>
      <c r="F1652">
        <v>17</v>
      </c>
      <c r="G1652">
        <v>17</v>
      </c>
      <c r="H1652">
        <v>5.4216828346252441</v>
      </c>
      <c r="I1652">
        <v>5.0254779011011124</v>
      </c>
      <c r="J1652">
        <v>0.39620485901832581</v>
      </c>
      <c r="K1652">
        <v>105.5</v>
      </c>
      <c r="L1652">
        <v>0.10420817881822586</v>
      </c>
      <c r="M1652">
        <v>0.27672219276428223</v>
      </c>
      <c r="N1652">
        <v>0.39620485901832581</v>
      </c>
      <c r="O1652">
        <v>0.51568752527236938</v>
      </c>
      <c r="P1652">
        <v>0.68820154666900635</v>
      </c>
      <c r="Q1652">
        <v>0.31892251968383789</v>
      </c>
      <c r="R1652">
        <v>0.29561635851860046</v>
      </c>
      <c r="S1652">
        <v>2.3306168615818024E-2</v>
      </c>
      <c r="T1652">
        <v>6.1298930086195469E-3</v>
      </c>
      <c r="U1652">
        <v>1.6277775168418884E-2</v>
      </c>
      <c r="V1652">
        <v>2.3306168615818024E-2</v>
      </c>
      <c r="W1652">
        <v>3.0334560200572014E-2</v>
      </c>
      <c r="X1652">
        <v>4.0482442826032639E-2</v>
      </c>
      <c r="Y1652">
        <v>17</v>
      </c>
      <c r="Z1652">
        <v>9.6609272062778473E-2</v>
      </c>
      <c r="AA1652">
        <v>1</v>
      </c>
    </row>
    <row r="1653" spans="1:27" x14ac:dyDescent="0.25">
      <c r="A1653" t="s">
        <v>63</v>
      </c>
      <c r="B1653" t="s">
        <v>22</v>
      </c>
      <c r="C1653" t="s">
        <v>84</v>
      </c>
      <c r="D1653">
        <v>20</v>
      </c>
      <c r="E1653">
        <v>16</v>
      </c>
      <c r="F1653">
        <v>17</v>
      </c>
      <c r="G1653">
        <v>17</v>
      </c>
      <c r="H1653">
        <v>5.4678840637207031</v>
      </c>
      <c r="I1653">
        <v>4.7420429587364197</v>
      </c>
      <c r="J1653">
        <v>0.72584110498428345</v>
      </c>
      <c r="K1653">
        <v>103</v>
      </c>
      <c r="L1653">
        <v>0.43427729606628418</v>
      </c>
      <c r="M1653">
        <v>0.60653555393218994</v>
      </c>
      <c r="N1653">
        <v>0.72584110498428345</v>
      </c>
      <c r="O1653">
        <v>0.84514665603637695</v>
      </c>
      <c r="P1653">
        <v>1.0174049139022827</v>
      </c>
      <c r="Q1653">
        <v>0.3216402530670166</v>
      </c>
      <c r="R1653">
        <v>0.27894371747970581</v>
      </c>
      <c r="S1653">
        <v>4.2696535587310791E-2</v>
      </c>
      <c r="T1653">
        <v>2.5545723736286163E-2</v>
      </c>
      <c r="U1653">
        <v>3.567856177687645E-2</v>
      </c>
      <c r="V1653">
        <v>4.2696535587310791E-2</v>
      </c>
      <c r="W1653">
        <v>4.9714509397745132E-2</v>
      </c>
      <c r="X1653">
        <v>5.9847347438335419E-2</v>
      </c>
      <c r="Y1653">
        <v>17</v>
      </c>
      <c r="Z1653">
        <v>9.6609272062778473E-2</v>
      </c>
      <c r="AA1653">
        <v>1</v>
      </c>
    </row>
    <row r="1654" spans="1:27" x14ac:dyDescent="0.25">
      <c r="A1654" t="s">
        <v>63</v>
      </c>
      <c r="B1654" t="s">
        <v>22</v>
      </c>
      <c r="C1654" t="s">
        <v>84</v>
      </c>
      <c r="D1654">
        <v>21</v>
      </c>
      <c r="E1654">
        <v>16</v>
      </c>
      <c r="F1654">
        <v>17</v>
      </c>
      <c r="G1654">
        <v>17</v>
      </c>
      <c r="H1654">
        <v>5.2520341873168945</v>
      </c>
      <c r="I1654">
        <v>4.5904989987611771</v>
      </c>
      <c r="J1654">
        <v>0.66153520345687866</v>
      </c>
      <c r="K1654">
        <v>100</v>
      </c>
      <c r="L1654">
        <v>0.37229105830192566</v>
      </c>
      <c r="M1654">
        <v>0.54317885637283325</v>
      </c>
      <c r="N1654">
        <v>0.66153520345687866</v>
      </c>
      <c r="O1654">
        <v>0.77989155054092407</v>
      </c>
      <c r="P1654">
        <v>0.95077937841415405</v>
      </c>
      <c r="Q1654">
        <v>0.30894318222999573</v>
      </c>
      <c r="R1654">
        <v>0.27002936601638794</v>
      </c>
      <c r="S1654">
        <v>3.891383484005928E-2</v>
      </c>
      <c r="T1654">
        <v>2.1899474784731865E-2</v>
      </c>
      <c r="U1654">
        <v>3.1951695680618286E-2</v>
      </c>
      <c r="V1654">
        <v>3.891383484005928E-2</v>
      </c>
      <c r="W1654">
        <v>4.5875973999500275E-2</v>
      </c>
      <c r="X1654">
        <v>5.5928200483322144E-2</v>
      </c>
      <c r="Y1654">
        <v>17</v>
      </c>
      <c r="Z1654">
        <v>9.6609272062778473E-2</v>
      </c>
      <c r="AA1654">
        <v>1</v>
      </c>
    </row>
    <row r="1655" spans="1:27" x14ac:dyDescent="0.25">
      <c r="A1655" t="s">
        <v>63</v>
      </c>
      <c r="B1655" t="s">
        <v>22</v>
      </c>
      <c r="C1655" t="s">
        <v>84</v>
      </c>
      <c r="D1655">
        <v>22</v>
      </c>
      <c r="E1655">
        <v>16</v>
      </c>
      <c r="F1655">
        <v>17</v>
      </c>
      <c r="G1655">
        <v>17</v>
      </c>
      <c r="H1655">
        <v>4.632606029510498</v>
      </c>
      <c r="I1655">
        <v>3.8495673984289169</v>
      </c>
      <c r="J1655">
        <v>0.78303885459899902</v>
      </c>
      <c r="K1655">
        <v>97</v>
      </c>
      <c r="L1655">
        <v>0.49276930093765259</v>
      </c>
      <c r="M1655">
        <v>0.66426289081573486</v>
      </c>
      <c r="N1655">
        <v>0.78303885459899902</v>
      </c>
      <c r="O1655">
        <v>0.90181481838226318</v>
      </c>
      <c r="P1655">
        <v>1.0733084678649902</v>
      </c>
      <c r="Q1655">
        <v>0.2725062370300293</v>
      </c>
      <c r="R1655">
        <v>0.22644513845443726</v>
      </c>
      <c r="S1655">
        <v>4.6061109751462936E-2</v>
      </c>
      <c r="T1655">
        <v>2.8986429795622826E-2</v>
      </c>
      <c r="U1655">
        <v>3.9074286818504333E-2</v>
      </c>
      <c r="V1655">
        <v>4.6061109751462936E-2</v>
      </c>
      <c r="W1655">
        <v>5.3047928959131241E-2</v>
      </c>
      <c r="X1655">
        <v>6.3135795295238495E-2</v>
      </c>
      <c r="Y1655">
        <v>17</v>
      </c>
      <c r="Z1655">
        <v>9.6609272062778473E-2</v>
      </c>
      <c r="AA1655">
        <v>1</v>
      </c>
    </row>
    <row r="1656" spans="1:27" x14ac:dyDescent="0.25">
      <c r="A1656" t="s">
        <v>63</v>
      </c>
      <c r="B1656" t="s">
        <v>22</v>
      </c>
      <c r="C1656" t="s">
        <v>84</v>
      </c>
      <c r="D1656">
        <v>23</v>
      </c>
      <c r="E1656">
        <v>16</v>
      </c>
      <c r="F1656">
        <v>17</v>
      </c>
      <c r="G1656">
        <v>17</v>
      </c>
      <c r="H1656">
        <v>4.1940670013427734</v>
      </c>
      <c r="I1656">
        <v>3.5711308643221855</v>
      </c>
      <c r="J1656">
        <v>0.62293636798858643</v>
      </c>
      <c r="K1656">
        <v>94</v>
      </c>
      <c r="L1656">
        <v>0.33264917135238647</v>
      </c>
      <c r="M1656">
        <v>0.50415319204330444</v>
      </c>
      <c r="N1656">
        <v>0.62293636798858643</v>
      </c>
      <c r="O1656">
        <v>0.74171954393386841</v>
      </c>
      <c r="P1656">
        <v>0.91322356462478638</v>
      </c>
      <c r="Q1656">
        <v>0.24670982360839844</v>
      </c>
      <c r="R1656">
        <v>0.2100665271282196</v>
      </c>
      <c r="S1656">
        <v>3.6643315106630325E-2</v>
      </c>
      <c r="T1656">
        <v>1.9567597657442093E-2</v>
      </c>
      <c r="U1656">
        <v>2.9656069353222847E-2</v>
      </c>
      <c r="V1656">
        <v>3.6643315106630325E-2</v>
      </c>
      <c r="W1656">
        <v>4.3630562722682953E-2</v>
      </c>
      <c r="X1656">
        <v>5.3719032555818558E-2</v>
      </c>
      <c r="Y1656">
        <v>17</v>
      </c>
      <c r="Z1656">
        <v>9.6609272062778473E-2</v>
      </c>
      <c r="AA1656">
        <v>1</v>
      </c>
    </row>
    <row r="1657" spans="1:27" x14ac:dyDescent="0.25">
      <c r="A1657" t="s">
        <v>63</v>
      </c>
      <c r="B1657" t="s">
        <v>22</v>
      </c>
      <c r="C1657" t="s">
        <v>84</v>
      </c>
      <c r="D1657">
        <v>24</v>
      </c>
      <c r="E1657">
        <v>16</v>
      </c>
      <c r="F1657">
        <v>17</v>
      </c>
      <c r="G1657">
        <v>17</v>
      </c>
      <c r="H1657">
        <v>3.6752622127532959</v>
      </c>
      <c r="I1657">
        <v>3.3206571117043495</v>
      </c>
      <c r="J1657">
        <v>0.35460501909255981</v>
      </c>
      <c r="K1657">
        <v>90.5</v>
      </c>
      <c r="L1657">
        <v>6.4451336860656738E-2</v>
      </c>
      <c r="M1657">
        <v>0.23587648570537567</v>
      </c>
      <c r="N1657">
        <v>0.35460501909255981</v>
      </c>
      <c r="O1657">
        <v>0.47333356738090515</v>
      </c>
      <c r="P1657">
        <v>0.64475870132446289</v>
      </c>
      <c r="Q1657">
        <v>0.21619188785552979</v>
      </c>
      <c r="R1657">
        <v>0.19533276557922363</v>
      </c>
      <c r="S1657">
        <v>2.0859118551015854E-2</v>
      </c>
      <c r="T1657">
        <v>3.7912551779299974E-3</v>
      </c>
      <c r="U1657">
        <v>1.3875087723135948E-2</v>
      </c>
      <c r="V1657">
        <v>2.0859118551015854E-2</v>
      </c>
      <c r="W1657">
        <v>2.7843151241540909E-2</v>
      </c>
      <c r="X1657">
        <v>3.7926983088254929E-2</v>
      </c>
      <c r="Y1657">
        <v>17</v>
      </c>
      <c r="Z1657">
        <v>9.6609272062778473E-2</v>
      </c>
      <c r="AA1657">
        <v>1</v>
      </c>
    </row>
    <row r="1658" spans="1:27" x14ac:dyDescent="0.25">
      <c r="A1658" t="s">
        <v>63</v>
      </c>
      <c r="B1658" t="s">
        <v>22</v>
      </c>
      <c r="C1658" t="s">
        <v>85</v>
      </c>
      <c r="D1658">
        <v>1</v>
      </c>
      <c r="E1658">
        <v>0</v>
      </c>
      <c r="F1658">
        <v>0</v>
      </c>
      <c r="G1658">
        <v>17</v>
      </c>
      <c r="H1658">
        <v>0</v>
      </c>
      <c r="I1658">
        <v>0</v>
      </c>
      <c r="J1658">
        <v>0</v>
      </c>
      <c r="L1658">
        <v>0</v>
      </c>
      <c r="M1658">
        <v>0</v>
      </c>
      <c r="N1658">
        <v>0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0</v>
      </c>
      <c r="Y1658">
        <v>17</v>
      </c>
      <c r="Z1658">
        <v>9.6609272062778473E-2</v>
      </c>
      <c r="AA1658">
        <v>1</v>
      </c>
    </row>
    <row r="1659" spans="1:27" x14ac:dyDescent="0.25">
      <c r="A1659" t="s">
        <v>63</v>
      </c>
      <c r="B1659" t="s">
        <v>22</v>
      </c>
      <c r="C1659" t="s">
        <v>85</v>
      </c>
      <c r="D1659">
        <v>2</v>
      </c>
      <c r="E1659">
        <v>0</v>
      </c>
      <c r="F1659">
        <v>0</v>
      </c>
      <c r="G1659">
        <v>17</v>
      </c>
      <c r="H1659">
        <v>0</v>
      </c>
      <c r="I1659">
        <v>0</v>
      </c>
      <c r="J1659">
        <v>0</v>
      </c>
      <c r="L1659">
        <v>0</v>
      </c>
      <c r="M1659">
        <v>0</v>
      </c>
      <c r="N1659">
        <v>0</v>
      </c>
      <c r="O1659">
        <v>0</v>
      </c>
      <c r="P1659">
        <v>0</v>
      </c>
      <c r="Q1659">
        <v>0</v>
      </c>
      <c r="R1659">
        <v>0</v>
      </c>
      <c r="S1659">
        <v>0</v>
      </c>
      <c r="T1659">
        <v>0</v>
      </c>
      <c r="U1659">
        <v>0</v>
      </c>
      <c r="V1659">
        <v>0</v>
      </c>
      <c r="W1659">
        <v>0</v>
      </c>
      <c r="X1659">
        <v>0</v>
      </c>
      <c r="Y1659">
        <v>17</v>
      </c>
      <c r="Z1659">
        <v>9.6609272062778473E-2</v>
      </c>
      <c r="AA1659">
        <v>1</v>
      </c>
    </row>
    <row r="1660" spans="1:27" x14ac:dyDescent="0.25">
      <c r="A1660" t="s">
        <v>63</v>
      </c>
      <c r="B1660" t="s">
        <v>22</v>
      </c>
      <c r="C1660" t="s">
        <v>85</v>
      </c>
      <c r="D1660">
        <v>3</v>
      </c>
      <c r="E1660">
        <v>0</v>
      </c>
      <c r="F1660">
        <v>0</v>
      </c>
      <c r="G1660">
        <v>17</v>
      </c>
      <c r="H1660">
        <v>0</v>
      </c>
      <c r="I1660">
        <v>0</v>
      </c>
      <c r="J1660">
        <v>0</v>
      </c>
      <c r="L1660">
        <v>0</v>
      </c>
      <c r="M1660">
        <v>0</v>
      </c>
      <c r="N1660">
        <v>0</v>
      </c>
      <c r="O1660">
        <v>0</v>
      </c>
      <c r="P1660">
        <v>0</v>
      </c>
      <c r="Q1660">
        <v>0</v>
      </c>
      <c r="R1660">
        <v>0</v>
      </c>
      <c r="S1660">
        <v>0</v>
      </c>
      <c r="T1660">
        <v>0</v>
      </c>
      <c r="U1660">
        <v>0</v>
      </c>
      <c r="V1660">
        <v>0</v>
      </c>
      <c r="W1660">
        <v>0</v>
      </c>
      <c r="X1660">
        <v>0</v>
      </c>
      <c r="Y1660">
        <v>17</v>
      </c>
      <c r="Z1660">
        <v>9.6609272062778473E-2</v>
      </c>
      <c r="AA1660">
        <v>1</v>
      </c>
    </row>
    <row r="1661" spans="1:27" x14ac:dyDescent="0.25">
      <c r="A1661" t="s">
        <v>63</v>
      </c>
      <c r="B1661" t="s">
        <v>22</v>
      </c>
      <c r="C1661" t="s">
        <v>85</v>
      </c>
      <c r="D1661">
        <v>4</v>
      </c>
      <c r="E1661">
        <v>0</v>
      </c>
      <c r="F1661">
        <v>0</v>
      </c>
      <c r="G1661">
        <v>17</v>
      </c>
      <c r="H1661">
        <v>0</v>
      </c>
      <c r="I1661">
        <v>0</v>
      </c>
      <c r="J1661">
        <v>0</v>
      </c>
      <c r="L1661">
        <v>0</v>
      </c>
      <c r="M1661">
        <v>0</v>
      </c>
      <c r="N1661">
        <v>0</v>
      </c>
      <c r="O1661">
        <v>0</v>
      </c>
      <c r="P1661">
        <v>0</v>
      </c>
      <c r="Q1661">
        <v>0</v>
      </c>
      <c r="R1661">
        <v>0</v>
      </c>
      <c r="S1661">
        <v>0</v>
      </c>
      <c r="T1661">
        <v>0</v>
      </c>
      <c r="U1661">
        <v>0</v>
      </c>
      <c r="V1661">
        <v>0</v>
      </c>
      <c r="W1661">
        <v>0</v>
      </c>
      <c r="X1661">
        <v>0</v>
      </c>
      <c r="Y1661">
        <v>17</v>
      </c>
      <c r="Z1661">
        <v>9.6609272062778473E-2</v>
      </c>
      <c r="AA1661">
        <v>1</v>
      </c>
    </row>
    <row r="1662" spans="1:27" x14ac:dyDescent="0.25">
      <c r="A1662" t="s">
        <v>63</v>
      </c>
      <c r="B1662" t="s">
        <v>22</v>
      </c>
      <c r="C1662" t="s">
        <v>85</v>
      </c>
      <c r="D1662">
        <v>5</v>
      </c>
      <c r="E1662">
        <v>0</v>
      </c>
      <c r="F1662">
        <v>0</v>
      </c>
      <c r="G1662">
        <v>17</v>
      </c>
      <c r="H1662">
        <v>0</v>
      </c>
      <c r="I1662">
        <v>0</v>
      </c>
      <c r="J1662">
        <v>0</v>
      </c>
      <c r="L1662">
        <v>0</v>
      </c>
      <c r="M1662">
        <v>0</v>
      </c>
      <c r="N1662">
        <v>0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0</v>
      </c>
      <c r="X1662">
        <v>0</v>
      </c>
      <c r="Y1662">
        <v>17</v>
      </c>
      <c r="Z1662">
        <v>9.6609272062778473E-2</v>
      </c>
      <c r="AA1662">
        <v>1</v>
      </c>
    </row>
    <row r="1663" spans="1:27" x14ac:dyDescent="0.25">
      <c r="A1663" t="s">
        <v>63</v>
      </c>
      <c r="B1663" t="s">
        <v>22</v>
      </c>
      <c r="C1663" t="s">
        <v>85</v>
      </c>
      <c r="D1663">
        <v>6</v>
      </c>
      <c r="E1663">
        <v>0</v>
      </c>
      <c r="F1663">
        <v>0</v>
      </c>
      <c r="G1663">
        <v>17</v>
      </c>
      <c r="H1663">
        <v>0</v>
      </c>
      <c r="I1663">
        <v>0</v>
      </c>
      <c r="J1663">
        <v>0</v>
      </c>
      <c r="L1663">
        <v>0</v>
      </c>
      <c r="M1663">
        <v>0</v>
      </c>
      <c r="N1663">
        <v>0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v>0</v>
      </c>
      <c r="V1663">
        <v>0</v>
      </c>
      <c r="W1663">
        <v>0</v>
      </c>
      <c r="X1663">
        <v>0</v>
      </c>
      <c r="Y1663">
        <v>17</v>
      </c>
      <c r="Z1663">
        <v>9.6609272062778473E-2</v>
      </c>
      <c r="AA1663">
        <v>1</v>
      </c>
    </row>
    <row r="1664" spans="1:27" x14ac:dyDescent="0.25">
      <c r="A1664" t="s">
        <v>63</v>
      </c>
      <c r="B1664" t="s">
        <v>22</v>
      </c>
      <c r="C1664" t="s">
        <v>85</v>
      </c>
      <c r="D1664">
        <v>7</v>
      </c>
      <c r="E1664">
        <v>0</v>
      </c>
      <c r="F1664">
        <v>0</v>
      </c>
      <c r="G1664">
        <v>17</v>
      </c>
      <c r="H1664">
        <v>0</v>
      </c>
      <c r="I1664">
        <v>0</v>
      </c>
      <c r="J1664">
        <v>0</v>
      </c>
      <c r="L1664">
        <v>0</v>
      </c>
      <c r="M1664">
        <v>0</v>
      </c>
      <c r="N1664">
        <v>0</v>
      </c>
      <c r="O1664">
        <v>0</v>
      </c>
      <c r="P1664">
        <v>0</v>
      </c>
      <c r="Q1664">
        <v>0</v>
      </c>
      <c r="R1664">
        <v>0</v>
      </c>
      <c r="S1664">
        <v>0</v>
      </c>
      <c r="T1664">
        <v>0</v>
      </c>
      <c r="U1664">
        <v>0</v>
      </c>
      <c r="V1664">
        <v>0</v>
      </c>
      <c r="W1664">
        <v>0</v>
      </c>
      <c r="X1664">
        <v>0</v>
      </c>
      <c r="Y1664">
        <v>17</v>
      </c>
      <c r="Z1664">
        <v>9.6609272062778473E-2</v>
      </c>
      <c r="AA1664">
        <v>1</v>
      </c>
    </row>
    <row r="1665" spans="1:27" x14ac:dyDescent="0.25">
      <c r="A1665" t="s">
        <v>63</v>
      </c>
      <c r="B1665" t="s">
        <v>22</v>
      </c>
      <c r="C1665" t="s">
        <v>85</v>
      </c>
      <c r="D1665">
        <v>8</v>
      </c>
      <c r="E1665">
        <v>0</v>
      </c>
      <c r="F1665">
        <v>0</v>
      </c>
      <c r="G1665">
        <v>17</v>
      </c>
      <c r="H1665">
        <v>0</v>
      </c>
      <c r="I1665">
        <v>0</v>
      </c>
      <c r="J1665">
        <v>0</v>
      </c>
      <c r="L1665">
        <v>0</v>
      </c>
      <c r="M1665">
        <v>0</v>
      </c>
      <c r="N1665">
        <v>0</v>
      </c>
      <c r="O1665">
        <v>0</v>
      </c>
      <c r="P1665">
        <v>0</v>
      </c>
      <c r="Q1665">
        <v>0</v>
      </c>
      <c r="R1665">
        <v>0</v>
      </c>
      <c r="S1665">
        <v>0</v>
      </c>
      <c r="T1665">
        <v>0</v>
      </c>
      <c r="U1665">
        <v>0</v>
      </c>
      <c r="V1665">
        <v>0</v>
      </c>
      <c r="W1665">
        <v>0</v>
      </c>
      <c r="X1665">
        <v>0</v>
      </c>
      <c r="Y1665">
        <v>17</v>
      </c>
      <c r="Z1665">
        <v>9.6609272062778473E-2</v>
      </c>
      <c r="AA1665">
        <v>1</v>
      </c>
    </row>
    <row r="1666" spans="1:27" x14ac:dyDescent="0.25">
      <c r="A1666" t="s">
        <v>63</v>
      </c>
      <c r="B1666" t="s">
        <v>22</v>
      </c>
      <c r="C1666" t="s">
        <v>85</v>
      </c>
      <c r="D1666">
        <v>9</v>
      </c>
      <c r="E1666">
        <v>0</v>
      </c>
      <c r="F1666">
        <v>0</v>
      </c>
      <c r="G1666">
        <v>17</v>
      </c>
      <c r="H1666">
        <v>0</v>
      </c>
      <c r="I1666">
        <v>0</v>
      </c>
      <c r="J1666">
        <v>0</v>
      </c>
      <c r="L1666">
        <v>0</v>
      </c>
      <c r="M1666">
        <v>0</v>
      </c>
      <c r="N1666">
        <v>0</v>
      </c>
      <c r="O1666">
        <v>0</v>
      </c>
      <c r="P1666">
        <v>0</v>
      </c>
      <c r="Q1666">
        <v>0</v>
      </c>
      <c r="R1666">
        <v>0</v>
      </c>
      <c r="S1666">
        <v>0</v>
      </c>
      <c r="T1666">
        <v>0</v>
      </c>
      <c r="U1666">
        <v>0</v>
      </c>
      <c r="V1666">
        <v>0</v>
      </c>
      <c r="W1666">
        <v>0</v>
      </c>
      <c r="X1666">
        <v>0</v>
      </c>
      <c r="Y1666">
        <v>17</v>
      </c>
      <c r="Z1666">
        <v>9.6609272062778473E-2</v>
      </c>
      <c r="AA1666">
        <v>1</v>
      </c>
    </row>
    <row r="1667" spans="1:27" x14ac:dyDescent="0.25">
      <c r="A1667" t="s">
        <v>63</v>
      </c>
      <c r="B1667" t="s">
        <v>22</v>
      </c>
      <c r="C1667" t="s">
        <v>85</v>
      </c>
      <c r="D1667">
        <v>10</v>
      </c>
      <c r="E1667">
        <v>0</v>
      </c>
      <c r="F1667">
        <v>0</v>
      </c>
      <c r="G1667">
        <v>17</v>
      </c>
      <c r="H1667">
        <v>0</v>
      </c>
      <c r="I1667">
        <v>0</v>
      </c>
      <c r="J1667">
        <v>0</v>
      </c>
      <c r="L1667">
        <v>0</v>
      </c>
      <c r="M1667">
        <v>0</v>
      </c>
      <c r="N1667">
        <v>0</v>
      </c>
      <c r="O1667">
        <v>0</v>
      </c>
      <c r="P1667">
        <v>0</v>
      </c>
      <c r="Q1667">
        <v>0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17</v>
      </c>
      <c r="Z1667">
        <v>9.6609272062778473E-2</v>
      </c>
      <c r="AA1667">
        <v>1</v>
      </c>
    </row>
    <row r="1668" spans="1:27" x14ac:dyDescent="0.25">
      <c r="A1668" t="s">
        <v>63</v>
      </c>
      <c r="B1668" t="s">
        <v>22</v>
      </c>
      <c r="C1668" t="s">
        <v>85</v>
      </c>
      <c r="D1668">
        <v>11</v>
      </c>
      <c r="E1668">
        <v>0</v>
      </c>
      <c r="F1668">
        <v>0</v>
      </c>
      <c r="G1668">
        <v>17</v>
      </c>
      <c r="H1668">
        <v>0</v>
      </c>
      <c r="I1668">
        <v>0</v>
      </c>
      <c r="J1668">
        <v>0</v>
      </c>
      <c r="L1668">
        <v>0</v>
      </c>
      <c r="M1668">
        <v>0</v>
      </c>
      <c r="N1668">
        <v>0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v>0</v>
      </c>
      <c r="U1668">
        <v>0</v>
      </c>
      <c r="V1668">
        <v>0</v>
      </c>
      <c r="W1668">
        <v>0</v>
      </c>
      <c r="X1668">
        <v>0</v>
      </c>
      <c r="Y1668">
        <v>17</v>
      </c>
      <c r="Z1668">
        <v>9.6609272062778473E-2</v>
      </c>
      <c r="AA1668">
        <v>1</v>
      </c>
    </row>
    <row r="1669" spans="1:27" x14ac:dyDescent="0.25">
      <c r="A1669" t="s">
        <v>63</v>
      </c>
      <c r="B1669" t="s">
        <v>22</v>
      </c>
      <c r="C1669" t="s">
        <v>85</v>
      </c>
      <c r="D1669">
        <v>12</v>
      </c>
      <c r="E1669">
        <v>0</v>
      </c>
      <c r="F1669">
        <v>0</v>
      </c>
      <c r="G1669">
        <v>17</v>
      </c>
      <c r="H1669">
        <v>0</v>
      </c>
      <c r="I1669">
        <v>0</v>
      </c>
      <c r="J1669">
        <v>0</v>
      </c>
      <c r="L1669">
        <v>0</v>
      </c>
      <c r="M1669">
        <v>0</v>
      </c>
      <c r="N1669">
        <v>0</v>
      </c>
      <c r="O1669">
        <v>0</v>
      </c>
      <c r="P1669">
        <v>0</v>
      </c>
      <c r="Q1669">
        <v>0</v>
      </c>
      <c r="R1669">
        <v>0</v>
      </c>
      <c r="S1669">
        <v>0</v>
      </c>
      <c r="T1669">
        <v>0</v>
      </c>
      <c r="U1669">
        <v>0</v>
      </c>
      <c r="V1669">
        <v>0</v>
      </c>
      <c r="W1669">
        <v>0</v>
      </c>
      <c r="X1669">
        <v>0</v>
      </c>
      <c r="Y1669">
        <v>17</v>
      </c>
      <c r="Z1669">
        <v>9.6609272062778473E-2</v>
      </c>
      <c r="AA1669">
        <v>1</v>
      </c>
    </row>
    <row r="1670" spans="1:27" x14ac:dyDescent="0.25">
      <c r="A1670" t="s">
        <v>63</v>
      </c>
      <c r="B1670" t="s">
        <v>22</v>
      </c>
      <c r="C1670" t="s">
        <v>85</v>
      </c>
      <c r="D1670">
        <v>13</v>
      </c>
      <c r="E1670">
        <v>0</v>
      </c>
      <c r="F1670">
        <v>0</v>
      </c>
      <c r="G1670">
        <v>17</v>
      </c>
      <c r="H1670">
        <v>0</v>
      </c>
      <c r="I1670">
        <v>0</v>
      </c>
      <c r="J1670">
        <v>0</v>
      </c>
      <c r="L1670">
        <v>0</v>
      </c>
      <c r="M1670">
        <v>0</v>
      </c>
      <c r="N1670">
        <v>0</v>
      </c>
      <c r="O1670">
        <v>0</v>
      </c>
      <c r="P1670">
        <v>0</v>
      </c>
      <c r="Q1670">
        <v>0</v>
      </c>
      <c r="R1670">
        <v>0</v>
      </c>
      <c r="S1670">
        <v>0</v>
      </c>
      <c r="T1670">
        <v>0</v>
      </c>
      <c r="U1670">
        <v>0</v>
      </c>
      <c r="V1670">
        <v>0</v>
      </c>
      <c r="W1670">
        <v>0</v>
      </c>
      <c r="X1670">
        <v>0</v>
      </c>
      <c r="Y1670">
        <v>17</v>
      </c>
      <c r="Z1670">
        <v>9.6609272062778473E-2</v>
      </c>
      <c r="AA1670">
        <v>1</v>
      </c>
    </row>
    <row r="1671" spans="1:27" x14ac:dyDescent="0.25">
      <c r="A1671" t="s">
        <v>63</v>
      </c>
      <c r="B1671" t="s">
        <v>22</v>
      </c>
      <c r="C1671" t="s">
        <v>85</v>
      </c>
      <c r="D1671">
        <v>14</v>
      </c>
      <c r="E1671">
        <v>0</v>
      </c>
      <c r="F1671">
        <v>0</v>
      </c>
      <c r="G1671">
        <v>17</v>
      </c>
      <c r="H1671">
        <v>0</v>
      </c>
      <c r="I1671">
        <v>0</v>
      </c>
      <c r="J1671">
        <v>0</v>
      </c>
      <c r="L1671">
        <v>0</v>
      </c>
      <c r="M1671">
        <v>0</v>
      </c>
      <c r="N1671">
        <v>0</v>
      </c>
      <c r="O1671">
        <v>0</v>
      </c>
      <c r="P1671">
        <v>0</v>
      </c>
      <c r="Q1671">
        <v>0</v>
      </c>
      <c r="R1671">
        <v>0</v>
      </c>
      <c r="S1671">
        <v>0</v>
      </c>
      <c r="T1671">
        <v>0</v>
      </c>
      <c r="U1671">
        <v>0</v>
      </c>
      <c r="V1671">
        <v>0</v>
      </c>
      <c r="W1671">
        <v>0</v>
      </c>
      <c r="X1671">
        <v>0</v>
      </c>
      <c r="Y1671">
        <v>17</v>
      </c>
      <c r="Z1671">
        <v>9.6609272062778473E-2</v>
      </c>
      <c r="AA1671">
        <v>1</v>
      </c>
    </row>
    <row r="1672" spans="1:27" x14ac:dyDescent="0.25">
      <c r="A1672" t="s">
        <v>63</v>
      </c>
      <c r="B1672" t="s">
        <v>22</v>
      </c>
      <c r="C1672" t="s">
        <v>85</v>
      </c>
      <c r="D1672">
        <v>15</v>
      </c>
      <c r="E1672">
        <v>0</v>
      </c>
      <c r="F1672">
        <v>0</v>
      </c>
      <c r="G1672">
        <v>17</v>
      </c>
      <c r="H1672">
        <v>0</v>
      </c>
      <c r="I1672">
        <v>0</v>
      </c>
      <c r="J1672">
        <v>0</v>
      </c>
      <c r="L1672">
        <v>0</v>
      </c>
      <c r="M1672">
        <v>0</v>
      </c>
      <c r="N1672">
        <v>0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0</v>
      </c>
      <c r="U1672">
        <v>0</v>
      </c>
      <c r="V1672">
        <v>0</v>
      </c>
      <c r="W1672">
        <v>0</v>
      </c>
      <c r="X1672">
        <v>0</v>
      </c>
      <c r="Y1672">
        <v>17</v>
      </c>
      <c r="Z1672">
        <v>9.6609272062778473E-2</v>
      </c>
      <c r="AA1672">
        <v>1</v>
      </c>
    </row>
    <row r="1673" spans="1:27" x14ac:dyDescent="0.25">
      <c r="A1673" t="s">
        <v>63</v>
      </c>
      <c r="B1673" t="s">
        <v>22</v>
      </c>
      <c r="C1673" t="s">
        <v>85</v>
      </c>
      <c r="D1673">
        <v>16</v>
      </c>
      <c r="E1673">
        <v>0</v>
      </c>
      <c r="F1673">
        <v>0</v>
      </c>
      <c r="G1673">
        <v>17</v>
      </c>
      <c r="H1673">
        <v>0</v>
      </c>
      <c r="I1673">
        <v>0</v>
      </c>
      <c r="J1673">
        <v>0</v>
      </c>
      <c r="L1673">
        <v>0</v>
      </c>
      <c r="M1673">
        <v>0</v>
      </c>
      <c r="N1673">
        <v>0</v>
      </c>
      <c r="O1673">
        <v>0</v>
      </c>
      <c r="P1673">
        <v>0</v>
      </c>
      <c r="Q1673">
        <v>0</v>
      </c>
      <c r="R1673">
        <v>0</v>
      </c>
      <c r="S1673">
        <v>0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17</v>
      </c>
      <c r="Z1673">
        <v>9.6609272062778473E-2</v>
      </c>
      <c r="AA1673">
        <v>1</v>
      </c>
    </row>
    <row r="1674" spans="1:27" x14ac:dyDescent="0.25">
      <c r="A1674" t="s">
        <v>63</v>
      </c>
      <c r="B1674" t="s">
        <v>22</v>
      </c>
      <c r="C1674" t="s">
        <v>85</v>
      </c>
      <c r="D1674">
        <v>17</v>
      </c>
      <c r="E1674">
        <v>0</v>
      </c>
      <c r="F1674">
        <v>0</v>
      </c>
      <c r="G1674">
        <v>17</v>
      </c>
      <c r="H1674">
        <v>0</v>
      </c>
      <c r="I1674">
        <v>0</v>
      </c>
      <c r="J1674">
        <v>0</v>
      </c>
      <c r="L1674">
        <v>0</v>
      </c>
      <c r="M1674">
        <v>0</v>
      </c>
      <c r="N1674">
        <v>0</v>
      </c>
      <c r="O1674">
        <v>0</v>
      </c>
      <c r="P1674">
        <v>0</v>
      </c>
      <c r="Q1674">
        <v>0</v>
      </c>
      <c r="R1674">
        <v>0</v>
      </c>
      <c r="S1674">
        <v>0</v>
      </c>
      <c r="T1674">
        <v>0</v>
      </c>
      <c r="U1674">
        <v>0</v>
      </c>
      <c r="V1674">
        <v>0</v>
      </c>
      <c r="W1674">
        <v>0</v>
      </c>
      <c r="X1674">
        <v>0</v>
      </c>
      <c r="Y1674">
        <v>17</v>
      </c>
      <c r="Z1674">
        <v>9.6609272062778473E-2</v>
      </c>
      <c r="AA1674">
        <v>1</v>
      </c>
    </row>
    <row r="1675" spans="1:27" x14ac:dyDescent="0.25">
      <c r="A1675" t="s">
        <v>63</v>
      </c>
      <c r="B1675" t="s">
        <v>22</v>
      </c>
      <c r="C1675" t="s">
        <v>85</v>
      </c>
      <c r="D1675">
        <v>18</v>
      </c>
      <c r="E1675">
        <v>0</v>
      </c>
      <c r="F1675">
        <v>0</v>
      </c>
      <c r="G1675">
        <v>17</v>
      </c>
      <c r="H1675">
        <v>0</v>
      </c>
      <c r="I1675">
        <v>0</v>
      </c>
      <c r="J1675">
        <v>0</v>
      </c>
      <c r="L1675">
        <v>0</v>
      </c>
      <c r="M1675">
        <v>0</v>
      </c>
      <c r="N1675">
        <v>0</v>
      </c>
      <c r="O1675">
        <v>0</v>
      </c>
      <c r="P1675">
        <v>0</v>
      </c>
      <c r="Q1675">
        <v>0</v>
      </c>
      <c r="R1675">
        <v>0</v>
      </c>
      <c r="S1675">
        <v>0</v>
      </c>
      <c r="T1675">
        <v>0</v>
      </c>
      <c r="U1675">
        <v>0</v>
      </c>
      <c r="V1675">
        <v>0</v>
      </c>
      <c r="W1675">
        <v>0</v>
      </c>
      <c r="X1675">
        <v>0</v>
      </c>
      <c r="Y1675">
        <v>17</v>
      </c>
      <c r="Z1675">
        <v>9.6609272062778473E-2</v>
      </c>
      <c r="AA1675">
        <v>1</v>
      </c>
    </row>
    <row r="1676" spans="1:27" x14ac:dyDescent="0.25">
      <c r="A1676" t="s">
        <v>63</v>
      </c>
      <c r="B1676" t="s">
        <v>22</v>
      </c>
      <c r="C1676" t="s">
        <v>85</v>
      </c>
      <c r="D1676">
        <v>19</v>
      </c>
      <c r="E1676">
        <v>0</v>
      </c>
      <c r="F1676">
        <v>0</v>
      </c>
      <c r="G1676">
        <v>17</v>
      </c>
      <c r="H1676">
        <v>0</v>
      </c>
      <c r="I1676">
        <v>0</v>
      </c>
      <c r="J1676">
        <v>0</v>
      </c>
      <c r="L1676">
        <v>0</v>
      </c>
      <c r="M1676">
        <v>0</v>
      </c>
      <c r="N1676">
        <v>0</v>
      </c>
      <c r="O1676">
        <v>0</v>
      </c>
      <c r="P1676">
        <v>0</v>
      </c>
      <c r="Q1676">
        <v>0</v>
      </c>
      <c r="R1676">
        <v>0</v>
      </c>
      <c r="S1676">
        <v>0</v>
      </c>
      <c r="T1676">
        <v>0</v>
      </c>
      <c r="U1676">
        <v>0</v>
      </c>
      <c r="V1676">
        <v>0</v>
      </c>
      <c r="W1676">
        <v>0</v>
      </c>
      <c r="X1676">
        <v>0</v>
      </c>
      <c r="Y1676">
        <v>17</v>
      </c>
      <c r="Z1676">
        <v>9.6609272062778473E-2</v>
      </c>
      <c r="AA1676">
        <v>1</v>
      </c>
    </row>
    <row r="1677" spans="1:27" x14ac:dyDescent="0.25">
      <c r="A1677" t="s">
        <v>63</v>
      </c>
      <c r="B1677" t="s">
        <v>22</v>
      </c>
      <c r="C1677" t="s">
        <v>85</v>
      </c>
      <c r="D1677">
        <v>20</v>
      </c>
      <c r="E1677">
        <v>0</v>
      </c>
      <c r="F1677">
        <v>0</v>
      </c>
      <c r="G1677">
        <v>17</v>
      </c>
      <c r="H1677">
        <v>0</v>
      </c>
      <c r="I1677">
        <v>0</v>
      </c>
      <c r="J1677">
        <v>0</v>
      </c>
      <c r="L1677">
        <v>0</v>
      </c>
      <c r="M1677">
        <v>0</v>
      </c>
      <c r="N1677">
        <v>0</v>
      </c>
      <c r="O1677">
        <v>0</v>
      </c>
      <c r="P1677">
        <v>0</v>
      </c>
      <c r="Q1677">
        <v>0</v>
      </c>
      <c r="R1677">
        <v>0</v>
      </c>
      <c r="S1677">
        <v>0</v>
      </c>
      <c r="T1677">
        <v>0</v>
      </c>
      <c r="U1677">
        <v>0</v>
      </c>
      <c r="V1677">
        <v>0</v>
      </c>
      <c r="W1677">
        <v>0</v>
      </c>
      <c r="X1677">
        <v>0</v>
      </c>
      <c r="Y1677">
        <v>17</v>
      </c>
      <c r="Z1677">
        <v>9.6609272062778473E-2</v>
      </c>
      <c r="AA1677">
        <v>1</v>
      </c>
    </row>
    <row r="1678" spans="1:27" x14ac:dyDescent="0.25">
      <c r="A1678" t="s">
        <v>63</v>
      </c>
      <c r="B1678" t="s">
        <v>22</v>
      </c>
      <c r="C1678" t="s">
        <v>85</v>
      </c>
      <c r="D1678">
        <v>21</v>
      </c>
      <c r="E1678">
        <v>0</v>
      </c>
      <c r="F1678">
        <v>0</v>
      </c>
      <c r="G1678">
        <v>17</v>
      </c>
      <c r="H1678">
        <v>0</v>
      </c>
      <c r="I1678">
        <v>0</v>
      </c>
      <c r="J1678">
        <v>0</v>
      </c>
      <c r="L1678">
        <v>0</v>
      </c>
      <c r="M1678">
        <v>0</v>
      </c>
      <c r="N1678">
        <v>0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17</v>
      </c>
      <c r="Z1678">
        <v>9.6609272062778473E-2</v>
      </c>
      <c r="AA1678">
        <v>1</v>
      </c>
    </row>
    <row r="1679" spans="1:27" x14ac:dyDescent="0.25">
      <c r="A1679" t="s">
        <v>63</v>
      </c>
      <c r="B1679" t="s">
        <v>22</v>
      </c>
      <c r="C1679" t="s">
        <v>85</v>
      </c>
      <c r="D1679">
        <v>22</v>
      </c>
      <c r="E1679">
        <v>0</v>
      </c>
      <c r="F1679">
        <v>0</v>
      </c>
      <c r="G1679">
        <v>17</v>
      </c>
      <c r="H1679">
        <v>0</v>
      </c>
      <c r="I1679">
        <v>0</v>
      </c>
      <c r="J1679">
        <v>0</v>
      </c>
      <c r="L1679">
        <v>0</v>
      </c>
      <c r="M1679">
        <v>0</v>
      </c>
      <c r="N1679">
        <v>0</v>
      </c>
      <c r="O1679">
        <v>0</v>
      </c>
      <c r="P1679">
        <v>0</v>
      </c>
      <c r="Q1679">
        <v>0</v>
      </c>
      <c r="R1679">
        <v>0</v>
      </c>
      <c r="S1679">
        <v>0</v>
      </c>
      <c r="T1679">
        <v>0</v>
      </c>
      <c r="U1679">
        <v>0</v>
      </c>
      <c r="V1679">
        <v>0</v>
      </c>
      <c r="W1679">
        <v>0</v>
      </c>
      <c r="X1679">
        <v>0</v>
      </c>
      <c r="Y1679">
        <v>17</v>
      </c>
      <c r="Z1679">
        <v>9.6609272062778473E-2</v>
      </c>
      <c r="AA1679">
        <v>1</v>
      </c>
    </row>
    <row r="1680" spans="1:27" x14ac:dyDescent="0.25">
      <c r="A1680" t="s">
        <v>63</v>
      </c>
      <c r="B1680" t="s">
        <v>22</v>
      </c>
      <c r="C1680" t="s">
        <v>85</v>
      </c>
      <c r="D1680">
        <v>23</v>
      </c>
      <c r="E1680">
        <v>0</v>
      </c>
      <c r="F1680">
        <v>0</v>
      </c>
      <c r="G1680">
        <v>17</v>
      </c>
      <c r="H1680">
        <v>0</v>
      </c>
      <c r="I1680">
        <v>0</v>
      </c>
      <c r="J1680">
        <v>0</v>
      </c>
      <c r="L1680">
        <v>0</v>
      </c>
      <c r="M1680">
        <v>0</v>
      </c>
      <c r="N1680">
        <v>0</v>
      </c>
      <c r="O1680">
        <v>0</v>
      </c>
      <c r="P1680">
        <v>0</v>
      </c>
      <c r="Q1680">
        <v>0</v>
      </c>
      <c r="R1680">
        <v>0</v>
      </c>
      <c r="S1680">
        <v>0</v>
      </c>
      <c r="T1680">
        <v>0</v>
      </c>
      <c r="U1680">
        <v>0</v>
      </c>
      <c r="V1680">
        <v>0</v>
      </c>
      <c r="W1680">
        <v>0</v>
      </c>
      <c r="X1680">
        <v>0</v>
      </c>
      <c r="Y1680">
        <v>17</v>
      </c>
      <c r="Z1680">
        <v>9.6609272062778473E-2</v>
      </c>
      <c r="AA1680">
        <v>1</v>
      </c>
    </row>
    <row r="1681" spans="1:27" x14ac:dyDescent="0.25">
      <c r="A1681" t="s">
        <v>63</v>
      </c>
      <c r="B1681" t="s">
        <v>22</v>
      </c>
      <c r="C1681" t="s">
        <v>85</v>
      </c>
      <c r="D1681">
        <v>24</v>
      </c>
      <c r="E1681">
        <v>0</v>
      </c>
      <c r="F1681">
        <v>0</v>
      </c>
      <c r="G1681">
        <v>17</v>
      </c>
      <c r="H1681">
        <v>0</v>
      </c>
      <c r="I1681">
        <v>0</v>
      </c>
      <c r="J1681">
        <v>0</v>
      </c>
      <c r="L1681">
        <v>0</v>
      </c>
      <c r="M1681">
        <v>0</v>
      </c>
      <c r="N1681">
        <v>0</v>
      </c>
      <c r="O1681">
        <v>0</v>
      </c>
      <c r="P1681">
        <v>0</v>
      </c>
      <c r="Q1681">
        <v>0</v>
      </c>
      <c r="R1681">
        <v>0</v>
      </c>
      <c r="S1681">
        <v>0</v>
      </c>
      <c r="T1681">
        <v>0</v>
      </c>
      <c r="U1681">
        <v>0</v>
      </c>
      <c r="V1681">
        <v>0</v>
      </c>
      <c r="W1681">
        <v>0</v>
      </c>
      <c r="X1681">
        <v>0</v>
      </c>
      <c r="Y1681">
        <v>17</v>
      </c>
      <c r="Z1681">
        <v>9.6609272062778473E-2</v>
      </c>
      <c r="AA1681">
        <v>1</v>
      </c>
    </row>
    <row r="1682" spans="1:27" x14ac:dyDescent="0.25">
      <c r="A1682" t="s">
        <v>63</v>
      </c>
      <c r="B1682" t="s">
        <v>22</v>
      </c>
      <c r="C1682" t="s">
        <v>86</v>
      </c>
      <c r="D1682">
        <v>1</v>
      </c>
      <c r="E1682">
        <v>0</v>
      </c>
      <c r="F1682">
        <v>0</v>
      </c>
      <c r="G1682">
        <v>17</v>
      </c>
      <c r="H1682">
        <v>0</v>
      </c>
      <c r="I1682">
        <v>0</v>
      </c>
      <c r="J1682">
        <v>0</v>
      </c>
      <c r="L1682">
        <v>0</v>
      </c>
      <c r="M1682">
        <v>0</v>
      </c>
      <c r="N1682">
        <v>0</v>
      </c>
      <c r="O1682">
        <v>0</v>
      </c>
      <c r="P1682">
        <v>0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17</v>
      </c>
      <c r="Z1682">
        <v>9.6609272062778473E-2</v>
      </c>
      <c r="AA1682">
        <v>1</v>
      </c>
    </row>
    <row r="1683" spans="1:27" x14ac:dyDescent="0.25">
      <c r="A1683" t="s">
        <v>63</v>
      </c>
      <c r="B1683" t="s">
        <v>22</v>
      </c>
      <c r="C1683" t="s">
        <v>86</v>
      </c>
      <c r="D1683">
        <v>2</v>
      </c>
      <c r="E1683">
        <v>0</v>
      </c>
      <c r="F1683">
        <v>0</v>
      </c>
      <c r="G1683">
        <v>17</v>
      </c>
      <c r="H1683">
        <v>0</v>
      </c>
      <c r="I1683">
        <v>0</v>
      </c>
      <c r="J1683">
        <v>0</v>
      </c>
      <c r="L1683">
        <v>0</v>
      </c>
      <c r="M1683">
        <v>0</v>
      </c>
      <c r="N1683">
        <v>0</v>
      </c>
      <c r="O1683">
        <v>0</v>
      </c>
      <c r="P1683">
        <v>0</v>
      </c>
      <c r="Q1683">
        <v>0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17</v>
      </c>
      <c r="Z1683">
        <v>9.6609272062778473E-2</v>
      </c>
      <c r="AA1683">
        <v>1</v>
      </c>
    </row>
    <row r="1684" spans="1:27" x14ac:dyDescent="0.25">
      <c r="A1684" t="s">
        <v>63</v>
      </c>
      <c r="B1684" t="s">
        <v>22</v>
      </c>
      <c r="C1684" t="s">
        <v>86</v>
      </c>
      <c r="D1684">
        <v>3</v>
      </c>
      <c r="E1684">
        <v>0</v>
      </c>
      <c r="F1684">
        <v>0</v>
      </c>
      <c r="G1684">
        <v>17</v>
      </c>
      <c r="H1684">
        <v>0</v>
      </c>
      <c r="I1684">
        <v>0</v>
      </c>
      <c r="J1684">
        <v>0</v>
      </c>
      <c r="L1684">
        <v>0</v>
      </c>
      <c r="M1684">
        <v>0</v>
      </c>
      <c r="N1684">
        <v>0</v>
      </c>
      <c r="O1684">
        <v>0</v>
      </c>
      <c r="P1684">
        <v>0</v>
      </c>
      <c r="Q1684">
        <v>0</v>
      </c>
      <c r="R1684">
        <v>0</v>
      </c>
      <c r="S1684">
        <v>0</v>
      </c>
      <c r="T1684">
        <v>0</v>
      </c>
      <c r="U1684">
        <v>0</v>
      </c>
      <c r="V1684">
        <v>0</v>
      </c>
      <c r="W1684">
        <v>0</v>
      </c>
      <c r="X1684">
        <v>0</v>
      </c>
      <c r="Y1684">
        <v>17</v>
      </c>
      <c r="Z1684">
        <v>9.6609272062778473E-2</v>
      </c>
      <c r="AA1684">
        <v>1</v>
      </c>
    </row>
    <row r="1685" spans="1:27" x14ac:dyDescent="0.25">
      <c r="A1685" t="s">
        <v>63</v>
      </c>
      <c r="B1685" t="s">
        <v>22</v>
      </c>
      <c r="C1685" t="s">
        <v>86</v>
      </c>
      <c r="D1685">
        <v>4</v>
      </c>
      <c r="E1685">
        <v>0</v>
      </c>
      <c r="F1685">
        <v>0</v>
      </c>
      <c r="G1685">
        <v>17</v>
      </c>
      <c r="H1685">
        <v>0</v>
      </c>
      <c r="I1685">
        <v>0</v>
      </c>
      <c r="J1685">
        <v>0</v>
      </c>
      <c r="L1685">
        <v>0</v>
      </c>
      <c r="M1685">
        <v>0</v>
      </c>
      <c r="N1685">
        <v>0</v>
      </c>
      <c r="O1685">
        <v>0</v>
      </c>
      <c r="P1685">
        <v>0</v>
      </c>
      <c r="Q1685">
        <v>0</v>
      </c>
      <c r="R1685">
        <v>0</v>
      </c>
      <c r="S1685">
        <v>0</v>
      </c>
      <c r="T1685">
        <v>0</v>
      </c>
      <c r="U1685">
        <v>0</v>
      </c>
      <c r="V1685">
        <v>0</v>
      </c>
      <c r="W1685">
        <v>0</v>
      </c>
      <c r="X1685">
        <v>0</v>
      </c>
      <c r="Y1685">
        <v>17</v>
      </c>
      <c r="Z1685">
        <v>9.6609272062778473E-2</v>
      </c>
      <c r="AA1685">
        <v>1</v>
      </c>
    </row>
    <row r="1686" spans="1:27" x14ac:dyDescent="0.25">
      <c r="A1686" t="s">
        <v>63</v>
      </c>
      <c r="B1686" t="s">
        <v>22</v>
      </c>
      <c r="C1686" t="s">
        <v>86</v>
      </c>
      <c r="D1686">
        <v>5</v>
      </c>
      <c r="E1686">
        <v>0</v>
      </c>
      <c r="F1686">
        <v>0</v>
      </c>
      <c r="G1686">
        <v>17</v>
      </c>
      <c r="H1686">
        <v>0</v>
      </c>
      <c r="I1686">
        <v>0</v>
      </c>
      <c r="J1686">
        <v>0</v>
      </c>
      <c r="L1686">
        <v>0</v>
      </c>
      <c r="M1686">
        <v>0</v>
      </c>
      <c r="N1686">
        <v>0</v>
      </c>
      <c r="O1686">
        <v>0</v>
      </c>
      <c r="P1686">
        <v>0</v>
      </c>
      <c r="Q1686">
        <v>0</v>
      </c>
      <c r="R1686">
        <v>0</v>
      </c>
      <c r="S1686">
        <v>0</v>
      </c>
      <c r="T1686">
        <v>0</v>
      </c>
      <c r="U1686">
        <v>0</v>
      </c>
      <c r="V1686">
        <v>0</v>
      </c>
      <c r="W1686">
        <v>0</v>
      </c>
      <c r="X1686">
        <v>0</v>
      </c>
      <c r="Y1686">
        <v>17</v>
      </c>
      <c r="Z1686">
        <v>9.6609272062778473E-2</v>
      </c>
      <c r="AA1686">
        <v>1</v>
      </c>
    </row>
    <row r="1687" spans="1:27" x14ac:dyDescent="0.25">
      <c r="A1687" t="s">
        <v>63</v>
      </c>
      <c r="B1687" t="s">
        <v>22</v>
      </c>
      <c r="C1687" t="s">
        <v>86</v>
      </c>
      <c r="D1687">
        <v>6</v>
      </c>
      <c r="E1687">
        <v>0</v>
      </c>
      <c r="F1687">
        <v>0</v>
      </c>
      <c r="G1687">
        <v>17</v>
      </c>
      <c r="H1687">
        <v>0</v>
      </c>
      <c r="I1687">
        <v>0</v>
      </c>
      <c r="J1687">
        <v>0</v>
      </c>
      <c r="L1687">
        <v>0</v>
      </c>
      <c r="M1687">
        <v>0</v>
      </c>
      <c r="N1687">
        <v>0</v>
      </c>
      <c r="O1687">
        <v>0</v>
      </c>
      <c r="P1687">
        <v>0</v>
      </c>
      <c r="Q1687">
        <v>0</v>
      </c>
      <c r="R1687">
        <v>0</v>
      </c>
      <c r="S1687">
        <v>0</v>
      </c>
      <c r="T1687">
        <v>0</v>
      </c>
      <c r="U1687">
        <v>0</v>
      </c>
      <c r="V1687">
        <v>0</v>
      </c>
      <c r="W1687">
        <v>0</v>
      </c>
      <c r="X1687">
        <v>0</v>
      </c>
      <c r="Y1687">
        <v>17</v>
      </c>
      <c r="Z1687">
        <v>9.6609272062778473E-2</v>
      </c>
      <c r="AA1687">
        <v>1</v>
      </c>
    </row>
    <row r="1688" spans="1:27" x14ac:dyDescent="0.25">
      <c r="A1688" t="s">
        <v>63</v>
      </c>
      <c r="B1688" t="s">
        <v>22</v>
      </c>
      <c r="C1688" t="s">
        <v>86</v>
      </c>
      <c r="D1688">
        <v>7</v>
      </c>
      <c r="E1688">
        <v>0</v>
      </c>
      <c r="F1688">
        <v>0</v>
      </c>
      <c r="G1688">
        <v>17</v>
      </c>
      <c r="H1688">
        <v>0</v>
      </c>
      <c r="I1688">
        <v>0</v>
      </c>
      <c r="J1688">
        <v>0</v>
      </c>
      <c r="L1688">
        <v>0</v>
      </c>
      <c r="M1688">
        <v>0</v>
      </c>
      <c r="N1688">
        <v>0</v>
      </c>
      <c r="O1688">
        <v>0</v>
      </c>
      <c r="P1688">
        <v>0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17</v>
      </c>
      <c r="Z1688">
        <v>9.6609272062778473E-2</v>
      </c>
      <c r="AA1688">
        <v>1</v>
      </c>
    </row>
    <row r="1689" spans="1:27" x14ac:dyDescent="0.25">
      <c r="A1689" t="s">
        <v>63</v>
      </c>
      <c r="B1689" t="s">
        <v>22</v>
      </c>
      <c r="C1689" t="s">
        <v>86</v>
      </c>
      <c r="D1689">
        <v>8</v>
      </c>
      <c r="E1689">
        <v>0</v>
      </c>
      <c r="F1689">
        <v>0</v>
      </c>
      <c r="G1689">
        <v>17</v>
      </c>
      <c r="H1689">
        <v>0</v>
      </c>
      <c r="I1689">
        <v>0</v>
      </c>
      <c r="J1689">
        <v>0</v>
      </c>
      <c r="L1689">
        <v>0</v>
      </c>
      <c r="M1689">
        <v>0</v>
      </c>
      <c r="N1689">
        <v>0</v>
      </c>
      <c r="O1689">
        <v>0</v>
      </c>
      <c r="P1689">
        <v>0</v>
      </c>
      <c r="Q1689">
        <v>0</v>
      </c>
      <c r="R1689">
        <v>0</v>
      </c>
      <c r="S1689">
        <v>0</v>
      </c>
      <c r="T1689">
        <v>0</v>
      </c>
      <c r="U1689">
        <v>0</v>
      </c>
      <c r="V1689">
        <v>0</v>
      </c>
      <c r="W1689">
        <v>0</v>
      </c>
      <c r="X1689">
        <v>0</v>
      </c>
      <c r="Y1689">
        <v>17</v>
      </c>
      <c r="Z1689">
        <v>9.6609272062778473E-2</v>
      </c>
      <c r="AA1689">
        <v>1</v>
      </c>
    </row>
    <row r="1690" spans="1:27" x14ac:dyDescent="0.25">
      <c r="A1690" t="s">
        <v>63</v>
      </c>
      <c r="B1690" t="s">
        <v>22</v>
      </c>
      <c r="C1690" t="s">
        <v>86</v>
      </c>
      <c r="D1690">
        <v>9</v>
      </c>
      <c r="E1690">
        <v>0</v>
      </c>
      <c r="F1690">
        <v>0</v>
      </c>
      <c r="G1690">
        <v>17</v>
      </c>
      <c r="H1690">
        <v>0</v>
      </c>
      <c r="I1690">
        <v>0</v>
      </c>
      <c r="J1690">
        <v>0</v>
      </c>
      <c r="L1690">
        <v>0</v>
      </c>
      <c r="M1690">
        <v>0</v>
      </c>
      <c r="N1690">
        <v>0</v>
      </c>
      <c r="O1690">
        <v>0</v>
      </c>
      <c r="P1690">
        <v>0</v>
      </c>
      <c r="Q1690">
        <v>0</v>
      </c>
      <c r="R1690">
        <v>0</v>
      </c>
      <c r="S1690">
        <v>0</v>
      </c>
      <c r="T1690">
        <v>0</v>
      </c>
      <c r="U1690">
        <v>0</v>
      </c>
      <c r="V1690">
        <v>0</v>
      </c>
      <c r="W1690">
        <v>0</v>
      </c>
      <c r="X1690">
        <v>0</v>
      </c>
      <c r="Y1690">
        <v>17</v>
      </c>
      <c r="Z1690">
        <v>9.6609272062778473E-2</v>
      </c>
      <c r="AA1690">
        <v>1</v>
      </c>
    </row>
    <row r="1691" spans="1:27" x14ac:dyDescent="0.25">
      <c r="A1691" t="s">
        <v>63</v>
      </c>
      <c r="B1691" t="s">
        <v>22</v>
      </c>
      <c r="C1691" t="s">
        <v>86</v>
      </c>
      <c r="D1691">
        <v>10</v>
      </c>
      <c r="E1691">
        <v>0</v>
      </c>
      <c r="F1691">
        <v>0</v>
      </c>
      <c r="G1691">
        <v>17</v>
      </c>
      <c r="H1691">
        <v>0</v>
      </c>
      <c r="I1691">
        <v>0</v>
      </c>
      <c r="J1691">
        <v>0</v>
      </c>
      <c r="L1691">
        <v>0</v>
      </c>
      <c r="M1691">
        <v>0</v>
      </c>
      <c r="N1691">
        <v>0</v>
      </c>
      <c r="O1691">
        <v>0</v>
      </c>
      <c r="P1691">
        <v>0</v>
      </c>
      <c r="Q1691">
        <v>0</v>
      </c>
      <c r="R1691">
        <v>0</v>
      </c>
      <c r="S1691">
        <v>0</v>
      </c>
      <c r="T1691">
        <v>0</v>
      </c>
      <c r="U1691">
        <v>0</v>
      </c>
      <c r="V1691">
        <v>0</v>
      </c>
      <c r="W1691">
        <v>0</v>
      </c>
      <c r="X1691">
        <v>0</v>
      </c>
      <c r="Y1691">
        <v>17</v>
      </c>
      <c r="Z1691">
        <v>9.6609272062778473E-2</v>
      </c>
      <c r="AA1691">
        <v>1</v>
      </c>
    </row>
    <row r="1692" spans="1:27" x14ac:dyDescent="0.25">
      <c r="A1692" t="s">
        <v>63</v>
      </c>
      <c r="B1692" t="s">
        <v>22</v>
      </c>
      <c r="C1692" t="s">
        <v>86</v>
      </c>
      <c r="D1692">
        <v>11</v>
      </c>
      <c r="E1692">
        <v>0</v>
      </c>
      <c r="F1692">
        <v>0</v>
      </c>
      <c r="G1692">
        <v>17</v>
      </c>
      <c r="H1692">
        <v>0</v>
      </c>
      <c r="I1692">
        <v>0</v>
      </c>
      <c r="J1692">
        <v>0</v>
      </c>
      <c r="L1692">
        <v>0</v>
      </c>
      <c r="M1692">
        <v>0</v>
      </c>
      <c r="N1692">
        <v>0</v>
      </c>
      <c r="O1692">
        <v>0</v>
      </c>
      <c r="P1692">
        <v>0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0</v>
      </c>
      <c r="W1692">
        <v>0</v>
      </c>
      <c r="X1692">
        <v>0</v>
      </c>
      <c r="Y1692">
        <v>17</v>
      </c>
      <c r="Z1692">
        <v>9.6609272062778473E-2</v>
      </c>
      <c r="AA1692">
        <v>1</v>
      </c>
    </row>
    <row r="1693" spans="1:27" x14ac:dyDescent="0.25">
      <c r="A1693" t="s">
        <v>63</v>
      </c>
      <c r="B1693" t="s">
        <v>22</v>
      </c>
      <c r="C1693" t="s">
        <v>86</v>
      </c>
      <c r="D1693">
        <v>12</v>
      </c>
      <c r="E1693">
        <v>0</v>
      </c>
      <c r="F1693">
        <v>0</v>
      </c>
      <c r="G1693">
        <v>17</v>
      </c>
      <c r="H1693">
        <v>0</v>
      </c>
      <c r="I1693">
        <v>0</v>
      </c>
      <c r="J1693">
        <v>0</v>
      </c>
      <c r="L1693">
        <v>0</v>
      </c>
      <c r="M1693">
        <v>0</v>
      </c>
      <c r="N1693">
        <v>0</v>
      </c>
      <c r="O1693">
        <v>0</v>
      </c>
      <c r="P1693">
        <v>0</v>
      </c>
      <c r="Q1693">
        <v>0</v>
      </c>
      <c r="R1693">
        <v>0</v>
      </c>
      <c r="S1693">
        <v>0</v>
      </c>
      <c r="T1693">
        <v>0</v>
      </c>
      <c r="U1693">
        <v>0</v>
      </c>
      <c r="V1693">
        <v>0</v>
      </c>
      <c r="W1693">
        <v>0</v>
      </c>
      <c r="X1693">
        <v>0</v>
      </c>
      <c r="Y1693">
        <v>17</v>
      </c>
      <c r="Z1693">
        <v>9.6609272062778473E-2</v>
      </c>
      <c r="AA1693">
        <v>1</v>
      </c>
    </row>
    <row r="1694" spans="1:27" x14ac:dyDescent="0.25">
      <c r="A1694" t="s">
        <v>63</v>
      </c>
      <c r="B1694" t="s">
        <v>22</v>
      </c>
      <c r="C1694" t="s">
        <v>86</v>
      </c>
      <c r="D1694">
        <v>13</v>
      </c>
      <c r="E1694">
        <v>0</v>
      </c>
      <c r="F1694">
        <v>0</v>
      </c>
      <c r="G1694">
        <v>17</v>
      </c>
      <c r="H1694">
        <v>0</v>
      </c>
      <c r="I1694">
        <v>0</v>
      </c>
      <c r="J1694">
        <v>0</v>
      </c>
      <c r="L1694">
        <v>0</v>
      </c>
      <c r="M1694">
        <v>0</v>
      </c>
      <c r="N1694">
        <v>0</v>
      </c>
      <c r="O1694">
        <v>0</v>
      </c>
      <c r="P1694">
        <v>0</v>
      </c>
      <c r="Q1694">
        <v>0</v>
      </c>
      <c r="R1694">
        <v>0</v>
      </c>
      <c r="S1694">
        <v>0</v>
      </c>
      <c r="T1694">
        <v>0</v>
      </c>
      <c r="U1694">
        <v>0</v>
      </c>
      <c r="V1694">
        <v>0</v>
      </c>
      <c r="W1694">
        <v>0</v>
      </c>
      <c r="X1694">
        <v>0</v>
      </c>
      <c r="Y1694">
        <v>17</v>
      </c>
      <c r="Z1694">
        <v>9.6609272062778473E-2</v>
      </c>
      <c r="AA1694">
        <v>1</v>
      </c>
    </row>
    <row r="1695" spans="1:27" x14ac:dyDescent="0.25">
      <c r="A1695" t="s">
        <v>63</v>
      </c>
      <c r="B1695" t="s">
        <v>22</v>
      </c>
      <c r="C1695" t="s">
        <v>86</v>
      </c>
      <c r="D1695">
        <v>14</v>
      </c>
      <c r="E1695">
        <v>0</v>
      </c>
      <c r="F1695">
        <v>0</v>
      </c>
      <c r="G1695">
        <v>17</v>
      </c>
      <c r="H1695">
        <v>0</v>
      </c>
      <c r="I1695">
        <v>0</v>
      </c>
      <c r="J1695">
        <v>0</v>
      </c>
      <c r="L1695">
        <v>0</v>
      </c>
      <c r="M1695">
        <v>0</v>
      </c>
      <c r="N1695">
        <v>0</v>
      </c>
      <c r="O1695">
        <v>0</v>
      </c>
      <c r="P1695">
        <v>0</v>
      </c>
      <c r="Q1695">
        <v>0</v>
      </c>
      <c r="R1695">
        <v>0</v>
      </c>
      <c r="S1695">
        <v>0</v>
      </c>
      <c r="T1695">
        <v>0</v>
      </c>
      <c r="U1695">
        <v>0</v>
      </c>
      <c r="V1695">
        <v>0</v>
      </c>
      <c r="W1695">
        <v>0</v>
      </c>
      <c r="X1695">
        <v>0</v>
      </c>
      <c r="Y1695">
        <v>17</v>
      </c>
      <c r="Z1695">
        <v>9.6609272062778473E-2</v>
      </c>
      <c r="AA1695">
        <v>1</v>
      </c>
    </row>
    <row r="1696" spans="1:27" x14ac:dyDescent="0.25">
      <c r="A1696" t="s">
        <v>63</v>
      </c>
      <c r="B1696" t="s">
        <v>22</v>
      </c>
      <c r="C1696" t="s">
        <v>86</v>
      </c>
      <c r="D1696">
        <v>15</v>
      </c>
      <c r="E1696">
        <v>0</v>
      </c>
      <c r="F1696">
        <v>0</v>
      </c>
      <c r="G1696">
        <v>17</v>
      </c>
      <c r="H1696">
        <v>0</v>
      </c>
      <c r="I1696">
        <v>0</v>
      </c>
      <c r="J1696">
        <v>0</v>
      </c>
      <c r="L1696">
        <v>0</v>
      </c>
      <c r="M1696">
        <v>0</v>
      </c>
      <c r="N1696">
        <v>0</v>
      </c>
      <c r="O1696">
        <v>0</v>
      </c>
      <c r="P1696">
        <v>0</v>
      </c>
      <c r="Q1696">
        <v>0</v>
      </c>
      <c r="R1696">
        <v>0</v>
      </c>
      <c r="S1696">
        <v>0</v>
      </c>
      <c r="T1696">
        <v>0</v>
      </c>
      <c r="U1696">
        <v>0</v>
      </c>
      <c r="V1696">
        <v>0</v>
      </c>
      <c r="W1696">
        <v>0</v>
      </c>
      <c r="X1696">
        <v>0</v>
      </c>
      <c r="Y1696">
        <v>17</v>
      </c>
      <c r="Z1696">
        <v>9.6609272062778473E-2</v>
      </c>
      <c r="AA1696">
        <v>1</v>
      </c>
    </row>
    <row r="1697" spans="1:27" x14ac:dyDescent="0.25">
      <c r="A1697" t="s">
        <v>63</v>
      </c>
      <c r="B1697" t="s">
        <v>22</v>
      </c>
      <c r="C1697" t="s">
        <v>86</v>
      </c>
      <c r="D1697">
        <v>16</v>
      </c>
      <c r="E1697">
        <v>0</v>
      </c>
      <c r="F1697">
        <v>0</v>
      </c>
      <c r="G1697">
        <v>17</v>
      </c>
      <c r="H1697">
        <v>0</v>
      </c>
      <c r="I1697">
        <v>0</v>
      </c>
      <c r="J1697">
        <v>0</v>
      </c>
      <c r="L1697">
        <v>0</v>
      </c>
      <c r="M1697">
        <v>0</v>
      </c>
      <c r="N1697">
        <v>0</v>
      </c>
      <c r="O1697">
        <v>0</v>
      </c>
      <c r="P1697">
        <v>0</v>
      </c>
      <c r="Q1697">
        <v>0</v>
      </c>
      <c r="R1697">
        <v>0</v>
      </c>
      <c r="S1697">
        <v>0</v>
      </c>
      <c r="T1697">
        <v>0</v>
      </c>
      <c r="U1697">
        <v>0</v>
      </c>
      <c r="V1697">
        <v>0</v>
      </c>
      <c r="W1697">
        <v>0</v>
      </c>
      <c r="X1697">
        <v>0</v>
      </c>
      <c r="Y1697">
        <v>17</v>
      </c>
      <c r="Z1697">
        <v>9.6609272062778473E-2</v>
      </c>
      <c r="AA1697">
        <v>1</v>
      </c>
    </row>
    <row r="1698" spans="1:27" x14ac:dyDescent="0.25">
      <c r="A1698" t="s">
        <v>63</v>
      </c>
      <c r="B1698" t="s">
        <v>22</v>
      </c>
      <c r="C1698" t="s">
        <v>86</v>
      </c>
      <c r="D1698">
        <v>17</v>
      </c>
      <c r="E1698">
        <v>0</v>
      </c>
      <c r="F1698">
        <v>0</v>
      </c>
      <c r="G1698">
        <v>17</v>
      </c>
      <c r="H1698">
        <v>0</v>
      </c>
      <c r="I1698">
        <v>0</v>
      </c>
      <c r="J1698">
        <v>0</v>
      </c>
      <c r="L1698">
        <v>0</v>
      </c>
      <c r="M1698">
        <v>0</v>
      </c>
      <c r="N1698">
        <v>0</v>
      </c>
      <c r="O1698">
        <v>0</v>
      </c>
      <c r="P1698">
        <v>0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17</v>
      </c>
      <c r="Z1698">
        <v>9.6609272062778473E-2</v>
      </c>
      <c r="AA1698">
        <v>1</v>
      </c>
    </row>
    <row r="1699" spans="1:27" x14ac:dyDescent="0.25">
      <c r="A1699" t="s">
        <v>63</v>
      </c>
      <c r="B1699" t="s">
        <v>22</v>
      </c>
      <c r="C1699" t="s">
        <v>86</v>
      </c>
      <c r="D1699">
        <v>18</v>
      </c>
      <c r="E1699">
        <v>0</v>
      </c>
      <c r="F1699">
        <v>0</v>
      </c>
      <c r="G1699">
        <v>17</v>
      </c>
      <c r="H1699">
        <v>0</v>
      </c>
      <c r="I1699">
        <v>0</v>
      </c>
      <c r="J1699">
        <v>0</v>
      </c>
      <c r="L1699">
        <v>0</v>
      </c>
      <c r="M1699">
        <v>0</v>
      </c>
      <c r="N1699">
        <v>0</v>
      </c>
      <c r="O1699">
        <v>0</v>
      </c>
      <c r="P1699">
        <v>0</v>
      </c>
      <c r="Q1699">
        <v>0</v>
      </c>
      <c r="R1699">
        <v>0</v>
      </c>
      <c r="S1699">
        <v>0</v>
      </c>
      <c r="T1699">
        <v>0</v>
      </c>
      <c r="U1699">
        <v>0</v>
      </c>
      <c r="V1699">
        <v>0</v>
      </c>
      <c r="W1699">
        <v>0</v>
      </c>
      <c r="X1699">
        <v>0</v>
      </c>
      <c r="Y1699">
        <v>17</v>
      </c>
      <c r="Z1699">
        <v>9.6609272062778473E-2</v>
      </c>
      <c r="AA1699">
        <v>1</v>
      </c>
    </row>
    <row r="1700" spans="1:27" x14ac:dyDescent="0.25">
      <c r="A1700" t="s">
        <v>63</v>
      </c>
      <c r="B1700" t="s">
        <v>22</v>
      </c>
      <c r="C1700" t="s">
        <v>86</v>
      </c>
      <c r="D1700">
        <v>19</v>
      </c>
      <c r="E1700">
        <v>0</v>
      </c>
      <c r="F1700">
        <v>0</v>
      </c>
      <c r="G1700">
        <v>17</v>
      </c>
      <c r="H1700">
        <v>0</v>
      </c>
      <c r="I1700">
        <v>0</v>
      </c>
      <c r="J1700">
        <v>0</v>
      </c>
      <c r="L1700">
        <v>0</v>
      </c>
      <c r="M1700">
        <v>0</v>
      </c>
      <c r="N1700">
        <v>0</v>
      </c>
      <c r="O1700">
        <v>0</v>
      </c>
      <c r="P1700">
        <v>0</v>
      </c>
      <c r="Q1700">
        <v>0</v>
      </c>
      <c r="R1700">
        <v>0</v>
      </c>
      <c r="S1700">
        <v>0</v>
      </c>
      <c r="T1700">
        <v>0</v>
      </c>
      <c r="U1700">
        <v>0</v>
      </c>
      <c r="V1700">
        <v>0</v>
      </c>
      <c r="W1700">
        <v>0</v>
      </c>
      <c r="X1700">
        <v>0</v>
      </c>
      <c r="Y1700">
        <v>17</v>
      </c>
      <c r="Z1700">
        <v>9.6609272062778473E-2</v>
      </c>
      <c r="AA1700">
        <v>1</v>
      </c>
    </row>
    <row r="1701" spans="1:27" x14ac:dyDescent="0.25">
      <c r="A1701" t="s">
        <v>63</v>
      </c>
      <c r="B1701" t="s">
        <v>22</v>
      </c>
      <c r="C1701" t="s">
        <v>86</v>
      </c>
      <c r="D1701">
        <v>20</v>
      </c>
      <c r="E1701">
        <v>0</v>
      </c>
      <c r="F1701">
        <v>0</v>
      </c>
      <c r="G1701">
        <v>17</v>
      </c>
      <c r="H1701">
        <v>0</v>
      </c>
      <c r="I1701">
        <v>0</v>
      </c>
      <c r="J1701">
        <v>0</v>
      </c>
      <c r="L1701">
        <v>0</v>
      </c>
      <c r="M1701">
        <v>0</v>
      </c>
      <c r="N1701">
        <v>0</v>
      </c>
      <c r="O1701">
        <v>0</v>
      </c>
      <c r="P1701">
        <v>0</v>
      </c>
      <c r="Q1701">
        <v>0</v>
      </c>
      <c r="R1701">
        <v>0</v>
      </c>
      <c r="S1701">
        <v>0</v>
      </c>
      <c r="T1701">
        <v>0</v>
      </c>
      <c r="U1701">
        <v>0</v>
      </c>
      <c r="V1701">
        <v>0</v>
      </c>
      <c r="W1701">
        <v>0</v>
      </c>
      <c r="X1701">
        <v>0</v>
      </c>
      <c r="Y1701">
        <v>17</v>
      </c>
      <c r="Z1701">
        <v>9.6609272062778473E-2</v>
      </c>
      <c r="AA1701">
        <v>1</v>
      </c>
    </row>
    <row r="1702" spans="1:27" x14ac:dyDescent="0.25">
      <c r="A1702" t="s">
        <v>63</v>
      </c>
      <c r="B1702" t="s">
        <v>22</v>
      </c>
      <c r="C1702" t="s">
        <v>86</v>
      </c>
      <c r="D1702">
        <v>21</v>
      </c>
      <c r="E1702">
        <v>0</v>
      </c>
      <c r="F1702">
        <v>0</v>
      </c>
      <c r="G1702">
        <v>17</v>
      </c>
      <c r="H1702">
        <v>0</v>
      </c>
      <c r="I1702">
        <v>0</v>
      </c>
      <c r="J1702">
        <v>0</v>
      </c>
      <c r="L1702">
        <v>0</v>
      </c>
      <c r="M1702">
        <v>0</v>
      </c>
      <c r="N1702">
        <v>0</v>
      </c>
      <c r="O1702">
        <v>0</v>
      </c>
      <c r="P1702">
        <v>0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17</v>
      </c>
      <c r="Z1702">
        <v>9.6609272062778473E-2</v>
      </c>
      <c r="AA1702">
        <v>1</v>
      </c>
    </row>
    <row r="1703" spans="1:27" x14ac:dyDescent="0.25">
      <c r="A1703" t="s">
        <v>63</v>
      </c>
      <c r="B1703" t="s">
        <v>22</v>
      </c>
      <c r="C1703" t="s">
        <v>86</v>
      </c>
      <c r="D1703">
        <v>22</v>
      </c>
      <c r="E1703">
        <v>0</v>
      </c>
      <c r="F1703">
        <v>0</v>
      </c>
      <c r="G1703">
        <v>17</v>
      </c>
      <c r="H1703">
        <v>0</v>
      </c>
      <c r="I1703">
        <v>0</v>
      </c>
      <c r="J1703">
        <v>0</v>
      </c>
      <c r="L1703">
        <v>0</v>
      </c>
      <c r="M1703">
        <v>0</v>
      </c>
      <c r="N1703">
        <v>0</v>
      </c>
      <c r="O1703">
        <v>0</v>
      </c>
      <c r="P1703">
        <v>0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17</v>
      </c>
      <c r="Z1703">
        <v>9.6609272062778473E-2</v>
      </c>
      <c r="AA1703">
        <v>1</v>
      </c>
    </row>
    <row r="1704" spans="1:27" x14ac:dyDescent="0.25">
      <c r="A1704" t="s">
        <v>63</v>
      </c>
      <c r="B1704" t="s">
        <v>22</v>
      </c>
      <c r="C1704" t="s">
        <v>86</v>
      </c>
      <c r="D1704">
        <v>23</v>
      </c>
      <c r="E1704">
        <v>0</v>
      </c>
      <c r="F1704">
        <v>0</v>
      </c>
      <c r="G1704">
        <v>17</v>
      </c>
      <c r="H1704">
        <v>0</v>
      </c>
      <c r="I1704">
        <v>0</v>
      </c>
      <c r="J1704">
        <v>0</v>
      </c>
      <c r="L1704">
        <v>0</v>
      </c>
      <c r="M1704">
        <v>0</v>
      </c>
      <c r="N1704">
        <v>0</v>
      </c>
      <c r="O1704">
        <v>0</v>
      </c>
      <c r="P1704">
        <v>0</v>
      </c>
      <c r="Q1704">
        <v>0</v>
      </c>
      <c r="R1704">
        <v>0</v>
      </c>
      <c r="S1704">
        <v>0</v>
      </c>
      <c r="T1704">
        <v>0</v>
      </c>
      <c r="U1704">
        <v>0</v>
      </c>
      <c r="V1704">
        <v>0</v>
      </c>
      <c r="W1704">
        <v>0</v>
      </c>
      <c r="X1704">
        <v>0</v>
      </c>
      <c r="Y1704">
        <v>17</v>
      </c>
      <c r="Z1704">
        <v>9.6609272062778473E-2</v>
      </c>
      <c r="AA1704">
        <v>1</v>
      </c>
    </row>
    <row r="1705" spans="1:27" x14ac:dyDescent="0.25">
      <c r="A1705" t="s">
        <v>63</v>
      </c>
      <c r="B1705" t="s">
        <v>22</v>
      </c>
      <c r="C1705" t="s">
        <v>86</v>
      </c>
      <c r="D1705">
        <v>24</v>
      </c>
      <c r="E1705">
        <v>0</v>
      </c>
      <c r="F1705">
        <v>0</v>
      </c>
      <c r="G1705">
        <v>17</v>
      </c>
      <c r="H1705">
        <v>0</v>
      </c>
      <c r="I1705">
        <v>0</v>
      </c>
      <c r="J1705">
        <v>0</v>
      </c>
      <c r="L1705">
        <v>0</v>
      </c>
      <c r="M1705">
        <v>0</v>
      </c>
      <c r="N1705">
        <v>0</v>
      </c>
      <c r="O1705">
        <v>0</v>
      </c>
      <c r="P1705">
        <v>0</v>
      </c>
      <c r="Q1705">
        <v>0</v>
      </c>
      <c r="R1705">
        <v>0</v>
      </c>
      <c r="S1705">
        <v>0</v>
      </c>
      <c r="T1705">
        <v>0</v>
      </c>
      <c r="U1705">
        <v>0</v>
      </c>
      <c r="V1705">
        <v>0</v>
      </c>
      <c r="W1705">
        <v>0</v>
      </c>
      <c r="X1705">
        <v>0</v>
      </c>
      <c r="Y1705">
        <v>17</v>
      </c>
      <c r="Z1705">
        <v>9.6609272062778473E-2</v>
      </c>
      <c r="AA1705">
        <v>1</v>
      </c>
    </row>
    <row r="1706" spans="1:27" x14ac:dyDescent="0.25">
      <c r="A1706" t="s">
        <v>63</v>
      </c>
      <c r="B1706" t="s">
        <v>22</v>
      </c>
      <c r="C1706" t="s">
        <v>87</v>
      </c>
      <c r="D1706">
        <v>1</v>
      </c>
      <c r="E1706">
        <v>0</v>
      </c>
      <c r="F1706">
        <v>0</v>
      </c>
      <c r="G1706">
        <v>17</v>
      </c>
      <c r="H1706">
        <v>0</v>
      </c>
      <c r="I1706">
        <v>0</v>
      </c>
      <c r="J1706">
        <v>0</v>
      </c>
      <c r="L1706">
        <v>0</v>
      </c>
      <c r="M1706">
        <v>0</v>
      </c>
      <c r="N1706">
        <v>0</v>
      </c>
      <c r="O1706">
        <v>0</v>
      </c>
      <c r="P1706">
        <v>0</v>
      </c>
      <c r="Q1706">
        <v>0</v>
      </c>
      <c r="R1706">
        <v>0</v>
      </c>
      <c r="S1706">
        <v>0</v>
      </c>
      <c r="T1706">
        <v>0</v>
      </c>
      <c r="U1706">
        <v>0</v>
      </c>
      <c r="V1706">
        <v>0</v>
      </c>
      <c r="W1706">
        <v>0</v>
      </c>
      <c r="X1706">
        <v>0</v>
      </c>
      <c r="Y1706">
        <v>17</v>
      </c>
      <c r="Z1706">
        <v>9.6609272062778473E-2</v>
      </c>
      <c r="AA1706">
        <v>1</v>
      </c>
    </row>
    <row r="1707" spans="1:27" x14ac:dyDescent="0.25">
      <c r="A1707" t="s">
        <v>63</v>
      </c>
      <c r="B1707" t="s">
        <v>22</v>
      </c>
      <c r="C1707" t="s">
        <v>87</v>
      </c>
      <c r="D1707">
        <v>2</v>
      </c>
      <c r="E1707">
        <v>0</v>
      </c>
      <c r="F1707">
        <v>0</v>
      </c>
      <c r="G1707">
        <v>17</v>
      </c>
      <c r="H1707">
        <v>0</v>
      </c>
      <c r="I1707">
        <v>0</v>
      </c>
      <c r="J1707">
        <v>0</v>
      </c>
      <c r="L1707">
        <v>0</v>
      </c>
      <c r="M1707">
        <v>0</v>
      </c>
      <c r="N1707">
        <v>0</v>
      </c>
      <c r="O1707">
        <v>0</v>
      </c>
      <c r="P1707">
        <v>0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17</v>
      </c>
      <c r="Z1707">
        <v>9.6609272062778473E-2</v>
      </c>
      <c r="AA1707">
        <v>1</v>
      </c>
    </row>
    <row r="1708" spans="1:27" x14ac:dyDescent="0.25">
      <c r="A1708" t="s">
        <v>63</v>
      </c>
      <c r="B1708" t="s">
        <v>22</v>
      </c>
      <c r="C1708" t="s">
        <v>87</v>
      </c>
      <c r="D1708">
        <v>3</v>
      </c>
      <c r="E1708">
        <v>0</v>
      </c>
      <c r="F1708">
        <v>0</v>
      </c>
      <c r="G1708">
        <v>17</v>
      </c>
      <c r="H1708">
        <v>0</v>
      </c>
      <c r="I1708">
        <v>0</v>
      </c>
      <c r="J1708">
        <v>0</v>
      </c>
      <c r="L1708">
        <v>0</v>
      </c>
      <c r="M1708">
        <v>0</v>
      </c>
      <c r="N1708">
        <v>0</v>
      </c>
      <c r="O1708">
        <v>0</v>
      </c>
      <c r="P1708">
        <v>0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17</v>
      </c>
      <c r="Z1708">
        <v>9.6609272062778473E-2</v>
      </c>
      <c r="AA1708">
        <v>1</v>
      </c>
    </row>
    <row r="1709" spans="1:27" x14ac:dyDescent="0.25">
      <c r="A1709" t="s">
        <v>63</v>
      </c>
      <c r="B1709" t="s">
        <v>22</v>
      </c>
      <c r="C1709" t="s">
        <v>87</v>
      </c>
      <c r="D1709">
        <v>4</v>
      </c>
      <c r="E1709">
        <v>0</v>
      </c>
      <c r="F1709">
        <v>0</v>
      </c>
      <c r="G1709">
        <v>17</v>
      </c>
      <c r="H1709">
        <v>0</v>
      </c>
      <c r="I1709">
        <v>0</v>
      </c>
      <c r="J1709">
        <v>0</v>
      </c>
      <c r="L1709">
        <v>0</v>
      </c>
      <c r="M1709">
        <v>0</v>
      </c>
      <c r="N1709">
        <v>0</v>
      </c>
      <c r="O1709">
        <v>0</v>
      </c>
      <c r="P1709">
        <v>0</v>
      </c>
      <c r="Q1709">
        <v>0</v>
      </c>
      <c r="R1709">
        <v>0</v>
      </c>
      <c r="S1709">
        <v>0</v>
      </c>
      <c r="T1709">
        <v>0</v>
      </c>
      <c r="U1709">
        <v>0</v>
      </c>
      <c r="V1709">
        <v>0</v>
      </c>
      <c r="W1709">
        <v>0</v>
      </c>
      <c r="X1709">
        <v>0</v>
      </c>
      <c r="Y1709">
        <v>17</v>
      </c>
      <c r="Z1709">
        <v>9.6609272062778473E-2</v>
      </c>
      <c r="AA1709">
        <v>1</v>
      </c>
    </row>
    <row r="1710" spans="1:27" x14ac:dyDescent="0.25">
      <c r="A1710" t="s">
        <v>63</v>
      </c>
      <c r="B1710" t="s">
        <v>22</v>
      </c>
      <c r="C1710" t="s">
        <v>87</v>
      </c>
      <c r="D1710">
        <v>5</v>
      </c>
      <c r="E1710">
        <v>0</v>
      </c>
      <c r="F1710">
        <v>0</v>
      </c>
      <c r="G1710">
        <v>17</v>
      </c>
      <c r="H1710">
        <v>0</v>
      </c>
      <c r="I1710">
        <v>0</v>
      </c>
      <c r="J1710">
        <v>0</v>
      </c>
      <c r="L1710">
        <v>0</v>
      </c>
      <c r="M1710">
        <v>0</v>
      </c>
      <c r="N1710">
        <v>0</v>
      </c>
      <c r="O1710">
        <v>0</v>
      </c>
      <c r="P1710">
        <v>0</v>
      </c>
      <c r="Q1710">
        <v>0</v>
      </c>
      <c r="R1710">
        <v>0</v>
      </c>
      <c r="S1710">
        <v>0</v>
      </c>
      <c r="T1710">
        <v>0</v>
      </c>
      <c r="U1710">
        <v>0</v>
      </c>
      <c r="V1710">
        <v>0</v>
      </c>
      <c r="W1710">
        <v>0</v>
      </c>
      <c r="X1710">
        <v>0</v>
      </c>
      <c r="Y1710">
        <v>17</v>
      </c>
      <c r="Z1710">
        <v>9.6609272062778473E-2</v>
      </c>
      <c r="AA1710">
        <v>1</v>
      </c>
    </row>
    <row r="1711" spans="1:27" x14ac:dyDescent="0.25">
      <c r="A1711" t="s">
        <v>63</v>
      </c>
      <c r="B1711" t="s">
        <v>22</v>
      </c>
      <c r="C1711" t="s">
        <v>87</v>
      </c>
      <c r="D1711">
        <v>6</v>
      </c>
      <c r="E1711">
        <v>0</v>
      </c>
      <c r="F1711">
        <v>0</v>
      </c>
      <c r="G1711">
        <v>17</v>
      </c>
      <c r="H1711">
        <v>0</v>
      </c>
      <c r="I1711">
        <v>0</v>
      </c>
      <c r="J1711">
        <v>0</v>
      </c>
      <c r="L1711">
        <v>0</v>
      </c>
      <c r="M1711">
        <v>0</v>
      </c>
      <c r="N1711">
        <v>0</v>
      </c>
      <c r="O1711">
        <v>0</v>
      </c>
      <c r="P1711">
        <v>0</v>
      </c>
      <c r="Q1711">
        <v>0</v>
      </c>
      <c r="R1711">
        <v>0</v>
      </c>
      <c r="S1711">
        <v>0</v>
      </c>
      <c r="T1711">
        <v>0</v>
      </c>
      <c r="U1711">
        <v>0</v>
      </c>
      <c r="V1711">
        <v>0</v>
      </c>
      <c r="W1711">
        <v>0</v>
      </c>
      <c r="X1711">
        <v>0</v>
      </c>
      <c r="Y1711">
        <v>17</v>
      </c>
      <c r="Z1711">
        <v>9.6609272062778473E-2</v>
      </c>
      <c r="AA1711">
        <v>1</v>
      </c>
    </row>
    <row r="1712" spans="1:27" x14ac:dyDescent="0.25">
      <c r="A1712" t="s">
        <v>63</v>
      </c>
      <c r="B1712" t="s">
        <v>22</v>
      </c>
      <c r="C1712" t="s">
        <v>87</v>
      </c>
      <c r="D1712">
        <v>7</v>
      </c>
      <c r="E1712">
        <v>0</v>
      </c>
      <c r="F1712">
        <v>0</v>
      </c>
      <c r="G1712">
        <v>17</v>
      </c>
      <c r="H1712">
        <v>0</v>
      </c>
      <c r="I1712">
        <v>0</v>
      </c>
      <c r="J1712">
        <v>0</v>
      </c>
      <c r="L1712">
        <v>0</v>
      </c>
      <c r="M1712">
        <v>0</v>
      </c>
      <c r="N1712">
        <v>0</v>
      </c>
      <c r="O1712">
        <v>0</v>
      </c>
      <c r="P1712">
        <v>0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17</v>
      </c>
      <c r="Z1712">
        <v>9.6609272062778473E-2</v>
      </c>
      <c r="AA1712">
        <v>1</v>
      </c>
    </row>
    <row r="1713" spans="1:27" x14ac:dyDescent="0.25">
      <c r="A1713" t="s">
        <v>63</v>
      </c>
      <c r="B1713" t="s">
        <v>22</v>
      </c>
      <c r="C1713" t="s">
        <v>87</v>
      </c>
      <c r="D1713">
        <v>8</v>
      </c>
      <c r="E1713">
        <v>0</v>
      </c>
      <c r="F1713">
        <v>0</v>
      </c>
      <c r="G1713">
        <v>17</v>
      </c>
      <c r="H1713">
        <v>0</v>
      </c>
      <c r="I1713">
        <v>0</v>
      </c>
      <c r="J1713">
        <v>0</v>
      </c>
      <c r="L1713">
        <v>0</v>
      </c>
      <c r="M1713">
        <v>0</v>
      </c>
      <c r="N1713">
        <v>0</v>
      </c>
      <c r="O1713">
        <v>0</v>
      </c>
      <c r="P1713">
        <v>0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17</v>
      </c>
      <c r="Z1713">
        <v>9.6609272062778473E-2</v>
      </c>
      <c r="AA1713">
        <v>1</v>
      </c>
    </row>
    <row r="1714" spans="1:27" x14ac:dyDescent="0.25">
      <c r="A1714" t="s">
        <v>63</v>
      </c>
      <c r="B1714" t="s">
        <v>22</v>
      </c>
      <c r="C1714" t="s">
        <v>87</v>
      </c>
      <c r="D1714">
        <v>9</v>
      </c>
      <c r="E1714">
        <v>0</v>
      </c>
      <c r="F1714">
        <v>0</v>
      </c>
      <c r="G1714">
        <v>17</v>
      </c>
      <c r="H1714">
        <v>0</v>
      </c>
      <c r="I1714">
        <v>0</v>
      </c>
      <c r="J1714">
        <v>0</v>
      </c>
      <c r="L1714">
        <v>0</v>
      </c>
      <c r="M1714">
        <v>0</v>
      </c>
      <c r="N1714">
        <v>0</v>
      </c>
      <c r="O1714">
        <v>0</v>
      </c>
      <c r="P1714">
        <v>0</v>
      </c>
      <c r="Q1714">
        <v>0</v>
      </c>
      <c r="R1714">
        <v>0</v>
      </c>
      <c r="S1714">
        <v>0</v>
      </c>
      <c r="T1714">
        <v>0</v>
      </c>
      <c r="U1714">
        <v>0</v>
      </c>
      <c r="V1714">
        <v>0</v>
      </c>
      <c r="W1714">
        <v>0</v>
      </c>
      <c r="X1714">
        <v>0</v>
      </c>
      <c r="Y1714">
        <v>17</v>
      </c>
      <c r="Z1714">
        <v>9.6609272062778473E-2</v>
      </c>
      <c r="AA1714">
        <v>1</v>
      </c>
    </row>
    <row r="1715" spans="1:27" x14ac:dyDescent="0.25">
      <c r="A1715" t="s">
        <v>63</v>
      </c>
      <c r="B1715" t="s">
        <v>22</v>
      </c>
      <c r="C1715" t="s">
        <v>87</v>
      </c>
      <c r="D1715">
        <v>10</v>
      </c>
      <c r="E1715">
        <v>0</v>
      </c>
      <c r="F1715">
        <v>0</v>
      </c>
      <c r="G1715">
        <v>17</v>
      </c>
      <c r="H1715">
        <v>0</v>
      </c>
      <c r="I1715">
        <v>0</v>
      </c>
      <c r="J1715">
        <v>0</v>
      </c>
      <c r="L1715">
        <v>0</v>
      </c>
      <c r="M1715">
        <v>0</v>
      </c>
      <c r="N1715">
        <v>0</v>
      </c>
      <c r="O1715">
        <v>0</v>
      </c>
      <c r="P1715">
        <v>0</v>
      </c>
      <c r="Q1715">
        <v>0</v>
      </c>
      <c r="R1715">
        <v>0</v>
      </c>
      <c r="S1715">
        <v>0</v>
      </c>
      <c r="T1715">
        <v>0</v>
      </c>
      <c r="U1715">
        <v>0</v>
      </c>
      <c r="V1715">
        <v>0</v>
      </c>
      <c r="W1715">
        <v>0</v>
      </c>
      <c r="X1715">
        <v>0</v>
      </c>
      <c r="Y1715">
        <v>17</v>
      </c>
      <c r="Z1715">
        <v>9.6609272062778473E-2</v>
      </c>
      <c r="AA1715">
        <v>1</v>
      </c>
    </row>
    <row r="1716" spans="1:27" x14ac:dyDescent="0.25">
      <c r="A1716" t="s">
        <v>63</v>
      </c>
      <c r="B1716" t="s">
        <v>22</v>
      </c>
      <c r="C1716" t="s">
        <v>87</v>
      </c>
      <c r="D1716">
        <v>11</v>
      </c>
      <c r="E1716">
        <v>0</v>
      </c>
      <c r="F1716">
        <v>0</v>
      </c>
      <c r="G1716">
        <v>17</v>
      </c>
      <c r="H1716">
        <v>0</v>
      </c>
      <c r="I1716">
        <v>0</v>
      </c>
      <c r="J1716">
        <v>0</v>
      </c>
      <c r="L1716">
        <v>0</v>
      </c>
      <c r="M1716">
        <v>0</v>
      </c>
      <c r="N1716">
        <v>0</v>
      </c>
      <c r="O1716">
        <v>0</v>
      </c>
      <c r="P1716">
        <v>0</v>
      </c>
      <c r="Q1716">
        <v>0</v>
      </c>
      <c r="R1716">
        <v>0</v>
      </c>
      <c r="S1716">
        <v>0</v>
      </c>
      <c r="T1716">
        <v>0</v>
      </c>
      <c r="U1716">
        <v>0</v>
      </c>
      <c r="V1716">
        <v>0</v>
      </c>
      <c r="W1716">
        <v>0</v>
      </c>
      <c r="X1716">
        <v>0</v>
      </c>
      <c r="Y1716">
        <v>17</v>
      </c>
      <c r="Z1716">
        <v>9.6609272062778473E-2</v>
      </c>
      <c r="AA1716">
        <v>1</v>
      </c>
    </row>
    <row r="1717" spans="1:27" x14ac:dyDescent="0.25">
      <c r="A1717" t="s">
        <v>63</v>
      </c>
      <c r="B1717" t="s">
        <v>22</v>
      </c>
      <c r="C1717" t="s">
        <v>87</v>
      </c>
      <c r="D1717">
        <v>12</v>
      </c>
      <c r="E1717">
        <v>0</v>
      </c>
      <c r="F1717">
        <v>0</v>
      </c>
      <c r="G1717">
        <v>17</v>
      </c>
      <c r="H1717">
        <v>0</v>
      </c>
      <c r="I1717">
        <v>0</v>
      </c>
      <c r="J1717">
        <v>0</v>
      </c>
      <c r="L1717">
        <v>0</v>
      </c>
      <c r="M1717">
        <v>0</v>
      </c>
      <c r="N1717">
        <v>0</v>
      </c>
      <c r="O1717">
        <v>0</v>
      </c>
      <c r="P1717">
        <v>0</v>
      </c>
      <c r="Q1717">
        <v>0</v>
      </c>
      <c r="R1717">
        <v>0</v>
      </c>
      <c r="S1717">
        <v>0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17</v>
      </c>
      <c r="Z1717">
        <v>9.6609272062778473E-2</v>
      </c>
      <c r="AA1717">
        <v>1</v>
      </c>
    </row>
    <row r="1718" spans="1:27" x14ac:dyDescent="0.25">
      <c r="A1718" t="s">
        <v>63</v>
      </c>
      <c r="B1718" t="s">
        <v>22</v>
      </c>
      <c r="C1718" t="s">
        <v>87</v>
      </c>
      <c r="D1718">
        <v>13</v>
      </c>
      <c r="E1718">
        <v>0</v>
      </c>
      <c r="F1718">
        <v>0</v>
      </c>
      <c r="G1718">
        <v>17</v>
      </c>
      <c r="H1718">
        <v>0</v>
      </c>
      <c r="I1718">
        <v>0</v>
      </c>
      <c r="J1718">
        <v>0</v>
      </c>
      <c r="L1718">
        <v>0</v>
      </c>
      <c r="M1718">
        <v>0</v>
      </c>
      <c r="N1718">
        <v>0</v>
      </c>
      <c r="O1718">
        <v>0</v>
      </c>
      <c r="P1718">
        <v>0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v>0</v>
      </c>
      <c r="W1718">
        <v>0</v>
      </c>
      <c r="X1718">
        <v>0</v>
      </c>
      <c r="Y1718">
        <v>17</v>
      </c>
      <c r="Z1718">
        <v>9.6609272062778473E-2</v>
      </c>
      <c r="AA1718">
        <v>1</v>
      </c>
    </row>
    <row r="1719" spans="1:27" x14ac:dyDescent="0.25">
      <c r="A1719" t="s">
        <v>63</v>
      </c>
      <c r="B1719" t="s">
        <v>22</v>
      </c>
      <c r="C1719" t="s">
        <v>87</v>
      </c>
      <c r="D1719">
        <v>14</v>
      </c>
      <c r="E1719">
        <v>0</v>
      </c>
      <c r="F1719">
        <v>0</v>
      </c>
      <c r="G1719">
        <v>17</v>
      </c>
      <c r="H1719">
        <v>0</v>
      </c>
      <c r="I1719">
        <v>0</v>
      </c>
      <c r="J1719">
        <v>0</v>
      </c>
      <c r="L1719">
        <v>0</v>
      </c>
      <c r="M1719">
        <v>0</v>
      </c>
      <c r="N1719">
        <v>0</v>
      </c>
      <c r="O1719">
        <v>0</v>
      </c>
      <c r="P1719">
        <v>0</v>
      </c>
      <c r="Q1719">
        <v>0</v>
      </c>
      <c r="R1719">
        <v>0</v>
      </c>
      <c r="S1719">
        <v>0</v>
      </c>
      <c r="T1719">
        <v>0</v>
      </c>
      <c r="U1719">
        <v>0</v>
      </c>
      <c r="V1719">
        <v>0</v>
      </c>
      <c r="W1719">
        <v>0</v>
      </c>
      <c r="X1719">
        <v>0</v>
      </c>
      <c r="Y1719">
        <v>17</v>
      </c>
      <c r="Z1719">
        <v>9.6609272062778473E-2</v>
      </c>
      <c r="AA1719">
        <v>1</v>
      </c>
    </row>
    <row r="1720" spans="1:27" x14ac:dyDescent="0.25">
      <c r="A1720" t="s">
        <v>63</v>
      </c>
      <c r="B1720" t="s">
        <v>22</v>
      </c>
      <c r="C1720" t="s">
        <v>87</v>
      </c>
      <c r="D1720">
        <v>15</v>
      </c>
      <c r="E1720">
        <v>0</v>
      </c>
      <c r="F1720">
        <v>0</v>
      </c>
      <c r="G1720">
        <v>17</v>
      </c>
      <c r="H1720">
        <v>0</v>
      </c>
      <c r="I1720">
        <v>0</v>
      </c>
      <c r="J1720">
        <v>0</v>
      </c>
      <c r="L1720">
        <v>0</v>
      </c>
      <c r="M1720">
        <v>0</v>
      </c>
      <c r="N1720">
        <v>0</v>
      </c>
      <c r="O1720">
        <v>0</v>
      </c>
      <c r="P1720">
        <v>0</v>
      </c>
      <c r="Q1720">
        <v>0</v>
      </c>
      <c r="R1720">
        <v>0</v>
      </c>
      <c r="S1720">
        <v>0</v>
      </c>
      <c r="T1720">
        <v>0</v>
      </c>
      <c r="U1720">
        <v>0</v>
      </c>
      <c r="V1720">
        <v>0</v>
      </c>
      <c r="W1720">
        <v>0</v>
      </c>
      <c r="X1720">
        <v>0</v>
      </c>
      <c r="Y1720">
        <v>17</v>
      </c>
      <c r="Z1720">
        <v>9.6609272062778473E-2</v>
      </c>
      <c r="AA1720">
        <v>1</v>
      </c>
    </row>
    <row r="1721" spans="1:27" x14ac:dyDescent="0.25">
      <c r="A1721" t="s">
        <v>63</v>
      </c>
      <c r="B1721" t="s">
        <v>22</v>
      </c>
      <c r="C1721" t="s">
        <v>87</v>
      </c>
      <c r="D1721">
        <v>16</v>
      </c>
      <c r="E1721">
        <v>0</v>
      </c>
      <c r="F1721">
        <v>0</v>
      </c>
      <c r="G1721">
        <v>17</v>
      </c>
      <c r="H1721">
        <v>0</v>
      </c>
      <c r="I1721">
        <v>0</v>
      </c>
      <c r="J1721">
        <v>0</v>
      </c>
      <c r="L1721">
        <v>0</v>
      </c>
      <c r="M1721">
        <v>0</v>
      </c>
      <c r="N1721">
        <v>0</v>
      </c>
      <c r="O1721">
        <v>0</v>
      </c>
      <c r="P1721">
        <v>0</v>
      </c>
      <c r="Q1721">
        <v>0</v>
      </c>
      <c r="R1721">
        <v>0</v>
      </c>
      <c r="S1721">
        <v>0</v>
      </c>
      <c r="T1721">
        <v>0</v>
      </c>
      <c r="U1721">
        <v>0</v>
      </c>
      <c r="V1721">
        <v>0</v>
      </c>
      <c r="W1721">
        <v>0</v>
      </c>
      <c r="X1721">
        <v>0</v>
      </c>
      <c r="Y1721">
        <v>17</v>
      </c>
      <c r="Z1721">
        <v>9.6609272062778473E-2</v>
      </c>
      <c r="AA1721">
        <v>1</v>
      </c>
    </row>
    <row r="1722" spans="1:27" x14ac:dyDescent="0.25">
      <c r="A1722" t="s">
        <v>63</v>
      </c>
      <c r="B1722" t="s">
        <v>22</v>
      </c>
      <c r="C1722" t="s">
        <v>87</v>
      </c>
      <c r="D1722">
        <v>17</v>
      </c>
      <c r="E1722">
        <v>0</v>
      </c>
      <c r="F1722">
        <v>0</v>
      </c>
      <c r="G1722">
        <v>17</v>
      </c>
      <c r="H1722">
        <v>0</v>
      </c>
      <c r="I1722">
        <v>0</v>
      </c>
      <c r="J1722">
        <v>0</v>
      </c>
      <c r="L1722">
        <v>0</v>
      </c>
      <c r="M1722">
        <v>0</v>
      </c>
      <c r="N1722">
        <v>0</v>
      </c>
      <c r="O1722">
        <v>0</v>
      </c>
      <c r="P1722">
        <v>0</v>
      </c>
      <c r="Q1722">
        <v>0</v>
      </c>
      <c r="R1722">
        <v>0</v>
      </c>
      <c r="S1722">
        <v>0</v>
      </c>
      <c r="T1722">
        <v>0</v>
      </c>
      <c r="U1722">
        <v>0</v>
      </c>
      <c r="V1722">
        <v>0</v>
      </c>
      <c r="W1722">
        <v>0</v>
      </c>
      <c r="X1722">
        <v>0</v>
      </c>
      <c r="Y1722">
        <v>17</v>
      </c>
      <c r="Z1722">
        <v>9.6609272062778473E-2</v>
      </c>
      <c r="AA1722">
        <v>1</v>
      </c>
    </row>
    <row r="1723" spans="1:27" x14ac:dyDescent="0.25">
      <c r="A1723" t="s">
        <v>63</v>
      </c>
      <c r="B1723" t="s">
        <v>22</v>
      </c>
      <c r="C1723" t="s">
        <v>87</v>
      </c>
      <c r="D1723">
        <v>18</v>
      </c>
      <c r="E1723">
        <v>0</v>
      </c>
      <c r="F1723">
        <v>0</v>
      </c>
      <c r="G1723">
        <v>17</v>
      </c>
      <c r="H1723">
        <v>0</v>
      </c>
      <c r="I1723">
        <v>0</v>
      </c>
      <c r="J1723">
        <v>0</v>
      </c>
      <c r="L1723">
        <v>0</v>
      </c>
      <c r="M1723">
        <v>0</v>
      </c>
      <c r="N1723">
        <v>0</v>
      </c>
      <c r="O1723">
        <v>0</v>
      </c>
      <c r="P1723">
        <v>0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0</v>
      </c>
      <c r="X1723">
        <v>0</v>
      </c>
      <c r="Y1723">
        <v>17</v>
      </c>
      <c r="Z1723">
        <v>9.6609272062778473E-2</v>
      </c>
      <c r="AA1723">
        <v>1</v>
      </c>
    </row>
    <row r="1724" spans="1:27" x14ac:dyDescent="0.25">
      <c r="A1724" t="s">
        <v>63</v>
      </c>
      <c r="B1724" t="s">
        <v>22</v>
      </c>
      <c r="C1724" t="s">
        <v>87</v>
      </c>
      <c r="D1724">
        <v>19</v>
      </c>
      <c r="E1724">
        <v>0</v>
      </c>
      <c r="F1724">
        <v>0</v>
      </c>
      <c r="G1724">
        <v>17</v>
      </c>
      <c r="H1724">
        <v>0</v>
      </c>
      <c r="I1724">
        <v>0</v>
      </c>
      <c r="J1724">
        <v>0</v>
      </c>
      <c r="L1724">
        <v>0</v>
      </c>
      <c r="M1724">
        <v>0</v>
      </c>
      <c r="N1724">
        <v>0</v>
      </c>
      <c r="O1724">
        <v>0</v>
      </c>
      <c r="P1724">
        <v>0</v>
      </c>
      <c r="Q1724">
        <v>0</v>
      </c>
      <c r="R1724">
        <v>0</v>
      </c>
      <c r="S1724">
        <v>0</v>
      </c>
      <c r="T1724">
        <v>0</v>
      </c>
      <c r="U1724">
        <v>0</v>
      </c>
      <c r="V1724">
        <v>0</v>
      </c>
      <c r="W1724">
        <v>0</v>
      </c>
      <c r="X1724">
        <v>0</v>
      </c>
      <c r="Y1724">
        <v>17</v>
      </c>
      <c r="Z1724">
        <v>9.6609272062778473E-2</v>
      </c>
      <c r="AA1724">
        <v>1</v>
      </c>
    </row>
    <row r="1725" spans="1:27" x14ac:dyDescent="0.25">
      <c r="A1725" t="s">
        <v>63</v>
      </c>
      <c r="B1725" t="s">
        <v>22</v>
      </c>
      <c r="C1725" t="s">
        <v>87</v>
      </c>
      <c r="D1725">
        <v>20</v>
      </c>
      <c r="E1725">
        <v>0</v>
      </c>
      <c r="F1725">
        <v>0</v>
      </c>
      <c r="G1725">
        <v>17</v>
      </c>
      <c r="H1725">
        <v>0</v>
      </c>
      <c r="I1725">
        <v>0</v>
      </c>
      <c r="J1725">
        <v>0</v>
      </c>
      <c r="L1725">
        <v>0</v>
      </c>
      <c r="M1725">
        <v>0</v>
      </c>
      <c r="N1725">
        <v>0</v>
      </c>
      <c r="O1725">
        <v>0</v>
      </c>
      <c r="P1725">
        <v>0</v>
      </c>
      <c r="Q1725">
        <v>0</v>
      </c>
      <c r="R1725">
        <v>0</v>
      </c>
      <c r="S1725">
        <v>0</v>
      </c>
      <c r="T1725">
        <v>0</v>
      </c>
      <c r="U1725">
        <v>0</v>
      </c>
      <c r="V1725">
        <v>0</v>
      </c>
      <c r="W1725">
        <v>0</v>
      </c>
      <c r="X1725">
        <v>0</v>
      </c>
      <c r="Y1725">
        <v>17</v>
      </c>
      <c r="Z1725">
        <v>9.6609272062778473E-2</v>
      </c>
      <c r="AA1725">
        <v>1</v>
      </c>
    </row>
    <row r="1726" spans="1:27" x14ac:dyDescent="0.25">
      <c r="A1726" t="s">
        <v>63</v>
      </c>
      <c r="B1726" t="s">
        <v>22</v>
      </c>
      <c r="C1726" t="s">
        <v>87</v>
      </c>
      <c r="D1726">
        <v>21</v>
      </c>
      <c r="E1726">
        <v>0</v>
      </c>
      <c r="F1726">
        <v>0</v>
      </c>
      <c r="G1726">
        <v>17</v>
      </c>
      <c r="H1726">
        <v>0</v>
      </c>
      <c r="I1726">
        <v>0</v>
      </c>
      <c r="J1726">
        <v>0</v>
      </c>
      <c r="L1726">
        <v>0</v>
      </c>
      <c r="M1726">
        <v>0</v>
      </c>
      <c r="N1726">
        <v>0</v>
      </c>
      <c r="O1726">
        <v>0</v>
      </c>
      <c r="P1726">
        <v>0</v>
      </c>
      <c r="Q1726">
        <v>0</v>
      </c>
      <c r="R1726">
        <v>0</v>
      </c>
      <c r="S1726">
        <v>0</v>
      </c>
      <c r="T1726">
        <v>0</v>
      </c>
      <c r="U1726">
        <v>0</v>
      </c>
      <c r="V1726">
        <v>0</v>
      </c>
      <c r="W1726">
        <v>0</v>
      </c>
      <c r="X1726">
        <v>0</v>
      </c>
      <c r="Y1726">
        <v>17</v>
      </c>
      <c r="Z1726">
        <v>9.6609272062778473E-2</v>
      </c>
      <c r="AA1726">
        <v>1</v>
      </c>
    </row>
    <row r="1727" spans="1:27" x14ac:dyDescent="0.25">
      <c r="A1727" t="s">
        <v>63</v>
      </c>
      <c r="B1727" t="s">
        <v>22</v>
      </c>
      <c r="C1727" t="s">
        <v>87</v>
      </c>
      <c r="D1727">
        <v>22</v>
      </c>
      <c r="E1727">
        <v>0</v>
      </c>
      <c r="F1727">
        <v>0</v>
      </c>
      <c r="G1727">
        <v>17</v>
      </c>
      <c r="H1727">
        <v>0</v>
      </c>
      <c r="I1727">
        <v>0</v>
      </c>
      <c r="J1727">
        <v>0</v>
      </c>
      <c r="L1727">
        <v>0</v>
      </c>
      <c r="M1727">
        <v>0</v>
      </c>
      <c r="N1727">
        <v>0</v>
      </c>
      <c r="O1727">
        <v>0</v>
      </c>
      <c r="P1727">
        <v>0</v>
      </c>
      <c r="Q1727">
        <v>0</v>
      </c>
      <c r="R1727">
        <v>0</v>
      </c>
      <c r="S1727">
        <v>0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17</v>
      </c>
      <c r="Z1727">
        <v>9.6609272062778473E-2</v>
      </c>
      <c r="AA1727">
        <v>1</v>
      </c>
    </row>
    <row r="1728" spans="1:27" x14ac:dyDescent="0.25">
      <c r="A1728" t="s">
        <v>63</v>
      </c>
      <c r="B1728" t="s">
        <v>22</v>
      </c>
      <c r="C1728" t="s">
        <v>87</v>
      </c>
      <c r="D1728">
        <v>23</v>
      </c>
      <c r="E1728">
        <v>0</v>
      </c>
      <c r="F1728">
        <v>0</v>
      </c>
      <c r="G1728">
        <v>17</v>
      </c>
      <c r="H1728">
        <v>0</v>
      </c>
      <c r="I1728">
        <v>0</v>
      </c>
      <c r="J1728">
        <v>0</v>
      </c>
      <c r="L1728">
        <v>0</v>
      </c>
      <c r="M1728">
        <v>0</v>
      </c>
      <c r="N1728">
        <v>0</v>
      </c>
      <c r="O1728">
        <v>0</v>
      </c>
      <c r="P1728">
        <v>0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17</v>
      </c>
      <c r="Z1728">
        <v>9.6609272062778473E-2</v>
      </c>
      <c r="AA1728">
        <v>1</v>
      </c>
    </row>
    <row r="1729" spans="1:27" x14ac:dyDescent="0.25">
      <c r="A1729" t="s">
        <v>63</v>
      </c>
      <c r="B1729" t="s">
        <v>22</v>
      </c>
      <c r="C1729" t="s">
        <v>87</v>
      </c>
      <c r="D1729">
        <v>24</v>
      </c>
      <c r="E1729">
        <v>0</v>
      </c>
      <c r="F1729">
        <v>0</v>
      </c>
      <c r="G1729">
        <v>17</v>
      </c>
      <c r="H1729">
        <v>0</v>
      </c>
      <c r="I1729">
        <v>0</v>
      </c>
      <c r="J1729">
        <v>0</v>
      </c>
      <c r="L1729">
        <v>0</v>
      </c>
      <c r="M1729">
        <v>0</v>
      </c>
      <c r="N1729">
        <v>0</v>
      </c>
      <c r="O1729">
        <v>0</v>
      </c>
      <c r="P1729">
        <v>0</v>
      </c>
      <c r="Q1729">
        <v>0</v>
      </c>
      <c r="R1729">
        <v>0</v>
      </c>
      <c r="S1729">
        <v>0</v>
      </c>
      <c r="T1729">
        <v>0</v>
      </c>
      <c r="U1729">
        <v>0</v>
      </c>
      <c r="V1729">
        <v>0</v>
      </c>
      <c r="W1729">
        <v>0</v>
      </c>
      <c r="X1729">
        <v>0</v>
      </c>
      <c r="Y1729">
        <v>17</v>
      </c>
      <c r="Z1729">
        <v>9.6609272062778473E-2</v>
      </c>
      <c r="AA1729">
        <v>1</v>
      </c>
    </row>
    <row r="1730" spans="1:27" x14ac:dyDescent="0.25">
      <c r="A1730" t="s">
        <v>63</v>
      </c>
      <c r="B1730" t="s">
        <v>22</v>
      </c>
      <c r="C1730" t="s">
        <v>88</v>
      </c>
      <c r="D1730">
        <v>1</v>
      </c>
      <c r="E1730">
        <v>0</v>
      </c>
      <c r="F1730">
        <v>0</v>
      </c>
      <c r="G1730">
        <v>17</v>
      </c>
      <c r="H1730">
        <v>0</v>
      </c>
      <c r="I1730">
        <v>0</v>
      </c>
      <c r="J1730">
        <v>0</v>
      </c>
      <c r="L1730">
        <v>0</v>
      </c>
      <c r="M1730">
        <v>0</v>
      </c>
      <c r="N1730">
        <v>0</v>
      </c>
      <c r="O1730">
        <v>0</v>
      </c>
      <c r="P1730">
        <v>0</v>
      </c>
      <c r="Q1730">
        <v>0</v>
      </c>
      <c r="R1730">
        <v>0</v>
      </c>
      <c r="S1730">
        <v>0</v>
      </c>
      <c r="T1730">
        <v>0</v>
      </c>
      <c r="U1730">
        <v>0</v>
      </c>
      <c r="V1730">
        <v>0</v>
      </c>
      <c r="W1730">
        <v>0</v>
      </c>
      <c r="X1730">
        <v>0</v>
      </c>
      <c r="Y1730">
        <v>17</v>
      </c>
      <c r="Z1730">
        <v>9.6609272062778473E-2</v>
      </c>
      <c r="AA1730">
        <v>1</v>
      </c>
    </row>
    <row r="1731" spans="1:27" x14ac:dyDescent="0.25">
      <c r="A1731" t="s">
        <v>63</v>
      </c>
      <c r="B1731" t="s">
        <v>22</v>
      </c>
      <c r="C1731" t="s">
        <v>88</v>
      </c>
      <c r="D1731">
        <v>2</v>
      </c>
      <c r="E1731">
        <v>0</v>
      </c>
      <c r="F1731">
        <v>0</v>
      </c>
      <c r="G1731">
        <v>17</v>
      </c>
      <c r="H1731">
        <v>0</v>
      </c>
      <c r="I1731">
        <v>0</v>
      </c>
      <c r="J1731">
        <v>0</v>
      </c>
      <c r="L1731">
        <v>0</v>
      </c>
      <c r="M1731">
        <v>0</v>
      </c>
      <c r="N1731">
        <v>0</v>
      </c>
      <c r="O1731">
        <v>0</v>
      </c>
      <c r="P1731">
        <v>0</v>
      </c>
      <c r="Q1731">
        <v>0</v>
      </c>
      <c r="R1731">
        <v>0</v>
      </c>
      <c r="S1731">
        <v>0</v>
      </c>
      <c r="T1731">
        <v>0</v>
      </c>
      <c r="U1731">
        <v>0</v>
      </c>
      <c r="V1731">
        <v>0</v>
      </c>
      <c r="W1731">
        <v>0</v>
      </c>
      <c r="X1731">
        <v>0</v>
      </c>
      <c r="Y1731">
        <v>17</v>
      </c>
      <c r="Z1731">
        <v>9.6609272062778473E-2</v>
      </c>
      <c r="AA1731">
        <v>1</v>
      </c>
    </row>
    <row r="1732" spans="1:27" x14ac:dyDescent="0.25">
      <c r="A1732" t="s">
        <v>63</v>
      </c>
      <c r="B1732" t="s">
        <v>22</v>
      </c>
      <c r="C1732" t="s">
        <v>88</v>
      </c>
      <c r="D1732">
        <v>3</v>
      </c>
      <c r="E1732">
        <v>0</v>
      </c>
      <c r="F1732">
        <v>0</v>
      </c>
      <c r="G1732">
        <v>17</v>
      </c>
      <c r="H1732">
        <v>0</v>
      </c>
      <c r="I1732">
        <v>0</v>
      </c>
      <c r="J1732">
        <v>0</v>
      </c>
      <c r="L1732">
        <v>0</v>
      </c>
      <c r="M1732">
        <v>0</v>
      </c>
      <c r="N1732">
        <v>0</v>
      </c>
      <c r="O1732">
        <v>0</v>
      </c>
      <c r="P1732">
        <v>0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0</v>
      </c>
      <c r="X1732">
        <v>0</v>
      </c>
      <c r="Y1732">
        <v>17</v>
      </c>
      <c r="Z1732">
        <v>9.6609272062778473E-2</v>
      </c>
      <c r="AA1732">
        <v>1</v>
      </c>
    </row>
    <row r="1733" spans="1:27" x14ac:dyDescent="0.25">
      <c r="A1733" t="s">
        <v>63</v>
      </c>
      <c r="B1733" t="s">
        <v>22</v>
      </c>
      <c r="C1733" t="s">
        <v>88</v>
      </c>
      <c r="D1733">
        <v>4</v>
      </c>
      <c r="E1733">
        <v>0</v>
      </c>
      <c r="F1733">
        <v>0</v>
      </c>
      <c r="G1733">
        <v>17</v>
      </c>
      <c r="H1733">
        <v>0</v>
      </c>
      <c r="I1733">
        <v>0</v>
      </c>
      <c r="J1733">
        <v>0</v>
      </c>
      <c r="L1733">
        <v>0</v>
      </c>
      <c r="M1733">
        <v>0</v>
      </c>
      <c r="N1733">
        <v>0</v>
      </c>
      <c r="O1733">
        <v>0</v>
      </c>
      <c r="P1733">
        <v>0</v>
      </c>
      <c r="Q1733">
        <v>0</v>
      </c>
      <c r="R1733">
        <v>0</v>
      </c>
      <c r="S1733">
        <v>0</v>
      </c>
      <c r="T1733">
        <v>0</v>
      </c>
      <c r="U1733">
        <v>0</v>
      </c>
      <c r="V1733">
        <v>0</v>
      </c>
      <c r="W1733">
        <v>0</v>
      </c>
      <c r="X1733">
        <v>0</v>
      </c>
      <c r="Y1733">
        <v>17</v>
      </c>
      <c r="Z1733">
        <v>9.6609272062778473E-2</v>
      </c>
      <c r="AA1733">
        <v>1</v>
      </c>
    </row>
    <row r="1734" spans="1:27" x14ac:dyDescent="0.25">
      <c r="A1734" t="s">
        <v>63</v>
      </c>
      <c r="B1734" t="s">
        <v>22</v>
      </c>
      <c r="C1734" t="s">
        <v>88</v>
      </c>
      <c r="D1734">
        <v>5</v>
      </c>
      <c r="E1734">
        <v>0</v>
      </c>
      <c r="F1734">
        <v>0</v>
      </c>
      <c r="G1734">
        <v>17</v>
      </c>
      <c r="H1734">
        <v>0</v>
      </c>
      <c r="I1734">
        <v>0</v>
      </c>
      <c r="J1734">
        <v>0</v>
      </c>
      <c r="L1734">
        <v>0</v>
      </c>
      <c r="M1734">
        <v>0</v>
      </c>
      <c r="N1734">
        <v>0</v>
      </c>
      <c r="O1734">
        <v>0</v>
      </c>
      <c r="P1734">
        <v>0</v>
      </c>
      <c r="Q1734">
        <v>0</v>
      </c>
      <c r="R1734">
        <v>0</v>
      </c>
      <c r="S1734">
        <v>0</v>
      </c>
      <c r="T1734">
        <v>0</v>
      </c>
      <c r="U1734">
        <v>0</v>
      </c>
      <c r="V1734">
        <v>0</v>
      </c>
      <c r="W1734">
        <v>0</v>
      </c>
      <c r="X1734">
        <v>0</v>
      </c>
      <c r="Y1734">
        <v>17</v>
      </c>
      <c r="Z1734">
        <v>9.6609272062778473E-2</v>
      </c>
      <c r="AA1734">
        <v>1</v>
      </c>
    </row>
    <row r="1735" spans="1:27" x14ac:dyDescent="0.25">
      <c r="A1735" t="s">
        <v>63</v>
      </c>
      <c r="B1735" t="s">
        <v>22</v>
      </c>
      <c r="C1735" t="s">
        <v>88</v>
      </c>
      <c r="D1735">
        <v>6</v>
      </c>
      <c r="E1735">
        <v>0</v>
      </c>
      <c r="F1735">
        <v>0</v>
      </c>
      <c r="G1735">
        <v>17</v>
      </c>
      <c r="H1735">
        <v>0</v>
      </c>
      <c r="I1735">
        <v>0</v>
      </c>
      <c r="J1735">
        <v>0</v>
      </c>
      <c r="L1735">
        <v>0</v>
      </c>
      <c r="M1735">
        <v>0</v>
      </c>
      <c r="N1735">
        <v>0</v>
      </c>
      <c r="O1735">
        <v>0</v>
      </c>
      <c r="P1735">
        <v>0</v>
      </c>
      <c r="Q1735">
        <v>0</v>
      </c>
      <c r="R1735">
        <v>0</v>
      </c>
      <c r="S1735">
        <v>0</v>
      </c>
      <c r="T1735">
        <v>0</v>
      </c>
      <c r="U1735">
        <v>0</v>
      </c>
      <c r="V1735">
        <v>0</v>
      </c>
      <c r="W1735">
        <v>0</v>
      </c>
      <c r="X1735">
        <v>0</v>
      </c>
      <c r="Y1735">
        <v>17</v>
      </c>
      <c r="Z1735">
        <v>9.6609272062778473E-2</v>
      </c>
      <c r="AA1735">
        <v>1</v>
      </c>
    </row>
    <row r="1736" spans="1:27" x14ac:dyDescent="0.25">
      <c r="A1736" t="s">
        <v>63</v>
      </c>
      <c r="B1736" t="s">
        <v>22</v>
      </c>
      <c r="C1736" t="s">
        <v>88</v>
      </c>
      <c r="D1736">
        <v>7</v>
      </c>
      <c r="E1736">
        <v>0</v>
      </c>
      <c r="F1736">
        <v>0</v>
      </c>
      <c r="G1736">
        <v>17</v>
      </c>
      <c r="H1736">
        <v>0</v>
      </c>
      <c r="I1736">
        <v>0</v>
      </c>
      <c r="J1736">
        <v>0</v>
      </c>
      <c r="L1736">
        <v>0</v>
      </c>
      <c r="M1736">
        <v>0</v>
      </c>
      <c r="N1736">
        <v>0</v>
      </c>
      <c r="O1736">
        <v>0</v>
      </c>
      <c r="P1736">
        <v>0</v>
      </c>
      <c r="Q1736">
        <v>0</v>
      </c>
      <c r="R1736">
        <v>0</v>
      </c>
      <c r="S1736">
        <v>0</v>
      </c>
      <c r="T1736">
        <v>0</v>
      </c>
      <c r="U1736">
        <v>0</v>
      </c>
      <c r="V1736">
        <v>0</v>
      </c>
      <c r="W1736">
        <v>0</v>
      </c>
      <c r="X1736">
        <v>0</v>
      </c>
      <c r="Y1736">
        <v>17</v>
      </c>
      <c r="Z1736">
        <v>9.6609272062778473E-2</v>
      </c>
      <c r="AA1736">
        <v>1</v>
      </c>
    </row>
    <row r="1737" spans="1:27" x14ac:dyDescent="0.25">
      <c r="A1737" t="s">
        <v>63</v>
      </c>
      <c r="B1737" t="s">
        <v>22</v>
      </c>
      <c r="C1737" t="s">
        <v>88</v>
      </c>
      <c r="D1737">
        <v>8</v>
      </c>
      <c r="E1737">
        <v>0</v>
      </c>
      <c r="F1737">
        <v>0</v>
      </c>
      <c r="G1737">
        <v>17</v>
      </c>
      <c r="H1737">
        <v>0</v>
      </c>
      <c r="I1737">
        <v>0</v>
      </c>
      <c r="J1737">
        <v>0</v>
      </c>
      <c r="L1737">
        <v>0</v>
      </c>
      <c r="M1737">
        <v>0</v>
      </c>
      <c r="N1737">
        <v>0</v>
      </c>
      <c r="O1737">
        <v>0</v>
      </c>
      <c r="P1737">
        <v>0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v>0</v>
      </c>
      <c r="X1737">
        <v>0</v>
      </c>
      <c r="Y1737">
        <v>17</v>
      </c>
      <c r="Z1737">
        <v>9.6609272062778473E-2</v>
      </c>
      <c r="AA1737">
        <v>1</v>
      </c>
    </row>
    <row r="1738" spans="1:27" x14ac:dyDescent="0.25">
      <c r="A1738" t="s">
        <v>63</v>
      </c>
      <c r="B1738" t="s">
        <v>22</v>
      </c>
      <c r="C1738" t="s">
        <v>88</v>
      </c>
      <c r="D1738">
        <v>9</v>
      </c>
      <c r="E1738">
        <v>0</v>
      </c>
      <c r="F1738">
        <v>0</v>
      </c>
      <c r="G1738">
        <v>17</v>
      </c>
      <c r="H1738">
        <v>0</v>
      </c>
      <c r="I1738">
        <v>0</v>
      </c>
      <c r="J1738">
        <v>0</v>
      </c>
      <c r="L1738">
        <v>0</v>
      </c>
      <c r="M1738">
        <v>0</v>
      </c>
      <c r="N1738">
        <v>0</v>
      </c>
      <c r="O1738">
        <v>0</v>
      </c>
      <c r="P1738">
        <v>0</v>
      </c>
      <c r="Q1738">
        <v>0</v>
      </c>
      <c r="R1738">
        <v>0</v>
      </c>
      <c r="S1738">
        <v>0</v>
      </c>
      <c r="T1738">
        <v>0</v>
      </c>
      <c r="U1738">
        <v>0</v>
      </c>
      <c r="V1738">
        <v>0</v>
      </c>
      <c r="W1738">
        <v>0</v>
      </c>
      <c r="X1738">
        <v>0</v>
      </c>
      <c r="Y1738">
        <v>17</v>
      </c>
      <c r="Z1738">
        <v>9.6609272062778473E-2</v>
      </c>
      <c r="AA1738">
        <v>1</v>
      </c>
    </row>
    <row r="1739" spans="1:27" x14ac:dyDescent="0.25">
      <c r="A1739" t="s">
        <v>63</v>
      </c>
      <c r="B1739" t="s">
        <v>22</v>
      </c>
      <c r="C1739" t="s">
        <v>88</v>
      </c>
      <c r="D1739">
        <v>10</v>
      </c>
      <c r="E1739">
        <v>0</v>
      </c>
      <c r="F1739">
        <v>0</v>
      </c>
      <c r="G1739">
        <v>17</v>
      </c>
      <c r="H1739">
        <v>0</v>
      </c>
      <c r="I1739">
        <v>0</v>
      </c>
      <c r="J1739">
        <v>0</v>
      </c>
      <c r="L1739">
        <v>0</v>
      </c>
      <c r="M1739">
        <v>0</v>
      </c>
      <c r="N1739">
        <v>0</v>
      </c>
      <c r="O1739">
        <v>0</v>
      </c>
      <c r="P1739">
        <v>0</v>
      </c>
      <c r="Q1739">
        <v>0</v>
      </c>
      <c r="R1739">
        <v>0</v>
      </c>
      <c r="S1739">
        <v>0</v>
      </c>
      <c r="T1739">
        <v>0</v>
      </c>
      <c r="U1739">
        <v>0</v>
      </c>
      <c r="V1739">
        <v>0</v>
      </c>
      <c r="W1739">
        <v>0</v>
      </c>
      <c r="X1739">
        <v>0</v>
      </c>
      <c r="Y1739">
        <v>17</v>
      </c>
      <c r="Z1739">
        <v>9.6609272062778473E-2</v>
      </c>
      <c r="AA1739">
        <v>1</v>
      </c>
    </row>
    <row r="1740" spans="1:27" x14ac:dyDescent="0.25">
      <c r="A1740" t="s">
        <v>63</v>
      </c>
      <c r="B1740" t="s">
        <v>22</v>
      </c>
      <c r="C1740" t="s">
        <v>88</v>
      </c>
      <c r="D1740">
        <v>11</v>
      </c>
      <c r="E1740">
        <v>0</v>
      </c>
      <c r="F1740">
        <v>0</v>
      </c>
      <c r="G1740">
        <v>17</v>
      </c>
      <c r="H1740">
        <v>0</v>
      </c>
      <c r="I1740">
        <v>0</v>
      </c>
      <c r="J1740">
        <v>0</v>
      </c>
      <c r="L1740">
        <v>0</v>
      </c>
      <c r="M1740">
        <v>0</v>
      </c>
      <c r="N1740">
        <v>0</v>
      </c>
      <c r="O1740">
        <v>0</v>
      </c>
      <c r="P1740">
        <v>0</v>
      </c>
      <c r="Q1740">
        <v>0</v>
      </c>
      <c r="R1740">
        <v>0</v>
      </c>
      <c r="S1740">
        <v>0</v>
      </c>
      <c r="T1740">
        <v>0</v>
      </c>
      <c r="U1740">
        <v>0</v>
      </c>
      <c r="V1740">
        <v>0</v>
      </c>
      <c r="W1740">
        <v>0</v>
      </c>
      <c r="X1740">
        <v>0</v>
      </c>
      <c r="Y1740">
        <v>17</v>
      </c>
      <c r="Z1740">
        <v>9.6609272062778473E-2</v>
      </c>
      <c r="AA1740">
        <v>1</v>
      </c>
    </row>
    <row r="1741" spans="1:27" x14ac:dyDescent="0.25">
      <c r="A1741" t="s">
        <v>63</v>
      </c>
      <c r="B1741" t="s">
        <v>22</v>
      </c>
      <c r="C1741" t="s">
        <v>88</v>
      </c>
      <c r="D1741">
        <v>12</v>
      </c>
      <c r="E1741">
        <v>0</v>
      </c>
      <c r="F1741">
        <v>0</v>
      </c>
      <c r="G1741">
        <v>17</v>
      </c>
      <c r="H1741">
        <v>0</v>
      </c>
      <c r="I1741">
        <v>0</v>
      </c>
      <c r="J1741">
        <v>0</v>
      </c>
      <c r="L1741">
        <v>0</v>
      </c>
      <c r="M1741">
        <v>0</v>
      </c>
      <c r="N1741">
        <v>0</v>
      </c>
      <c r="O1741">
        <v>0</v>
      </c>
      <c r="P1741">
        <v>0</v>
      </c>
      <c r="Q1741">
        <v>0</v>
      </c>
      <c r="R1741">
        <v>0</v>
      </c>
      <c r="S1741">
        <v>0</v>
      </c>
      <c r="T1741">
        <v>0</v>
      </c>
      <c r="U1741">
        <v>0</v>
      </c>
      <c r="V1741">
        <v>0</v>
      </c>
      <c r="W1741">
        <v>0</v>
      </c>
      <c r="X1741">
        <v>0</v>
      </c>
      <c r="Y1741">
        <v>17</v>
      </c>
      <c r="Z1741">
        <v>9.6609272062778473E-2</v>
      </c>
      <c r="AA1741">
        <v>1</v>
      </c>
    </row>
    <row r="1742" spans="1:27" x14ac:dyDescent="0.25">
      <c r="A1742" t="s">
        <v>63</v>
      </c>
      <c r="B1742" t="s">
        <v>22</v>
      </c>
      <c r="C1742" t="s">
        <v>88</v>
      </c>
      <c r="D1742">
        <v>13</v>
      </c>
      <c r="E1742">
        <v>0</v>
      </c>
      <c r="F1742">
        <v>0</v>
      </c>
      <c r="G1742">
        <v>17</v>
      </c>
      <c r="H1742">
        <v>0</v>
      </c>
      <c r="I1742">
        <v>0</v>
      </c>
      <c r="J1742">
        <v>0</v>
      </c>
      <c r="L1742">
        <v>0</v>
      </c>
      <c r="M1742">
        <v>0</v>
      </c>
      <c r="N1742">
        <v>0</v>
      </c>
      <c r="O1742">
        <v>0</v>
      </c>
      <c r="P1742">
        <v>0</v>
      </c>
      <c r="Q1742">
        <v>0</v>
      </c>
      <c r="R1742">
        <v>0</v>
      </c>
      <c r="S1742">
        <v>0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17</v>
      </c>
      <c r="Z1742">
        <v>9.6609272062778473E-2</v>
      </c>
      <c r="AA1742">
        <v>1</v>
      </c>
    </row>
    <row r="1743" spans="1:27" x14ac:dyDescent="0.25">
      <c r="A1743" t="s">
        <v>63</v>
      </c>
      <c r="B1743" t="s">
        <v>22</v>
      </c>
      <c r="C1743" t="s">
        <v>88</v>
      </c>
      <c r="D1743">
        <v>14</v>
      </c>
      <c r="E1743">
        <v>0</v>
      </c>
      <c r="F1743">
        <v>0</v>
      </c>
      <c r="G1743">
        <v>17</v>
      </c>
      <c r="H1743">
        <v>0</v>
      </c>
      <c r="I1743">
        <v>0</v>
      </c>
      <c r="J1743">
        <v>0</v>
      </c>
      <c r="L1743">
        <v>0</v>
      </c>
      <c r="M1743">
        <v>0</v>
      </c>
      <c r="N1743">
        <v>0</v>
      </c>
      <c r="O1743">
        <v>0</v>
      </c>
      <c r="P1743">
        <v>0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17</v>
      </c>
      <c r="Z1743">
        <v>9.6609272062778473E-2</v>
      </c>
      <c r="AA1743">
        <v>1</v>
      </c>
    </row>
    <row r="1744" spans="1:27" x14ac:dyDescent="0.25">
      <c r="A1744" t="s">
        <v>63</v>
      </c>
      <c r="B1744" t="s">
        <v>22</v>
      </c>
      <c r="C1744" t="s">
        <v>88</v>
      </c>
      <c r="D1744">
        <v>15</v>
      </c>
      <c r="E1744">
        <v>0</v>
      </c>
      <c r="F1744">
        <v>0</v>
      </c>
      <c r="G1744">
        <v>17</v>
      </c>
      <c r="H1744">
        <v>0</v>
      </c>
      <c r="I1744">
        <v>0</v>
      </c>
      <c r="J1744">
        <v>0</v>
      </c>
      <c r="L1744">
        <v>0</v>
      </c>
      <c r="M1744">
        <v>0</v>
      </c>
      <c r="N1744">
        <v>0</v>
      </c>
      <c r="O1744">
        <v>0</v>
      </c>
      <c r="P1744">
        <v>0</v>
      </c>
      <c r="Q1744">
        <v>0</v>
      </c>
      <c r="R1744">
        <v>0</v>
      </c>
      <c r="S1744">
        <v>0</v>
      </c>
      <c r="T1744">
        <v>0</v>
      </c>
      <c r="U1744">
        <v>0</v>
      </c>
      <c r="V1744">
        <v>0</v>
      </c>
      <c r="W1744">
        <v>0</v>
      </c>
      <c r="X1744">
        <v>0</v>
      </c>
      <c r="Y1744">
        <v>17</v>
      </c>
      <c r="Z1744">
        <v>9.6609272062778473E-2</v>
      </c>
      <c r="AA1744">
        <v>1</v>
      </c>
    </row>
    <row r="1745" spans="1:27" x14ac:dyDescent="0.25">
      <c r="A1745" t="s">
        <v>63</v>
      </c>
      <c r="B1745" t="s">
        <v>22</v>
      </c>
      <c r="C1745" t="s">
        <v>88</v>
      </c>
      <c r="D1745">
        <v>16</v>
      </c>
      <c r="E1745">
        <v>0</v>
      </c>
      <c r="F1745">
        <v>0</v>
      </c>
      <c r="G1745">
        <v>17</v>
      </c>
      <c r="H1745">
        <v>0</v>
      </c>
      <c r="I1745">
        <v>0</v>
      </c>
      <c r="J1745">
        <v>0</v>
      </c>
      <c r="L1745">
        <v>0</v>
      </c>
      <c r="M1745">
        <v>0</v>
      </c>
      <c r="N1745">
        <v>0</v>
      </c>
      <c r="O1745">
        <v>0</v>
      </c>
      <c r="P1745">
        <v>0</v>
      </c>
      <c r="Q1745">
        <v>0</v>
      </c>
      <c r="R1745">
        <v>0</v>
      </c>
      <c r="S1745">
        <v>0</v>
      </c>
      <c r="T1745">
        <v>0</v>
      </c>
      <c r="U1745">
        <v>0</v>
      </c>
      <c r="V1745">
        <v>0</v>
      </c>
      <c r="W1745">
        <v>0</v>
      </c>
      <c r="X1745">
        <v>0</v>
      </c>
      <c r="Y1745">
        <v>17</v>
      </c>
      <c r="Z1745">
        <v>9.6609272062778473E-2</v>
      </c>
      <c r="AA1745">
        <v>1</v>
      </c>
    </row>
    <row r="1746" spans="1:27" x14ac:dyDescent="0.25">
      <c r="A1746" t="s">
        <v>63</v>
      </c>
      <c r="B1746" t="s">
        <v>22</v>
      </c>
      <c r="C1746" t="s">
        <v>88</v>
      </c>
      <c r="D1746">
        <v>17</v>
      </c>
      <c r="E1746">
        <v>0</v>
      </c>
      <c r="F1746">
        <v>0</v>
      </c>
      <c r="G1746">
        <v>17</v>
      </c>
      <c r="H1746">
        <v>0</v>
      </c>
      <c r="I1746">
        <v>0</v>
      </c>
      <c r="J1746">
        <v>0</v>
      </c>
      <c r="L1746">
        <v>0</v>
      </c>
      <c r="M1746">
        <v>0</v>
      </c>
      <c r="N1746">
        <v>0</v>
      </c>
      <c r="O1746">
        <v>0</v>
      </c>
      <c r="P1746">
        <v>0</v>
      </c>
      <c r="Q1746">
        <v>0</v>
      </c>
      <c r="R1746">
        <v>0</v>
      </c>
      <c r="S1746">
        <v>0</v>
      </c>
      <c r="T1746">
        <v>0</v>
      </c>
      <c r="U1746">
        <v>0</v>
      </c>
      <c r="V1746">
        <v>0</v>
      </c>
      <c r="W1746">
        <v>0</v>
      </c>
      <c r="X1746">
        <v>0</v>
      </c>
      <c r="Y1746">
        <v>17</v>
      </c>
      <c r="Z1746">
        <v>9.6609272062778473E-2</v>
      </c>
      <c r="AA1746">
        <v>1</v>
      </c>
    </row>
    <row r="1747" spans="1:27" x14ac:dyDescent="0.25">
      <c r="A1747" t="s">
        <v>63</v>
      </c>
      <c r="B1747" t="s">
        <v>22</v>
      </c>
      <c r="C1747" t="s">
        <v>88</v>
      </c>
      <c r="D1747">
        <v>18</v>
      </c>
      <c r="E1747">
        <v>0</v>
      </c>
      <c r="F1747">
        <v>0</v>
      </c>
      <c r="G1747">
        <v>17</v>
      </c>
      <c r="H1747">
        <v>0</v>
      </c>
      <c r="I1747">
        <v>0</v>
      </c>
      <c r="J1747">
        <v>0</v>
      </c>
      <c r="L1747">
        <v>0</v>
      </c>
      <c r="M1747">
        <v>0</v>
      </c>
      <c r="N1747">
        <v>0</v>
      </c>
      <c r="O1747">
        <v>0</v>
      </c>
      <c r="P1747">
        <v>0</v>
      </c>
      <c r="Q1747">
        <v>0</v>
      </c>
      <c r="R1747">
        <v>0</v>
      </c>
      <c r="S1747">
        <v>0</v>
      </c>
      <c r="T1747">
        <v>0</v>
      </c>
      <c r="U1747">
        <v>0</v>
      </c>
      <c r="V1747">
        <v>0</v>
      </c>
      <c r="W1747">
        <v>0</v>
      </c>
      <c r="X1747">
        <v>0</v>
      </c>
      <c r="Y1747">
        <v>17</v>
      </c>
      <c r="Z1747">
        <v>9.6609272062778473E-2</v>
      </c>
      <c r="AA1747">
        <v>1</v>
      </c>
    </row>
    <row r="1748" spans="1:27" x14ac:dyDescent="0.25">
      <c r="A1748" t="s">
        <v>63</v>
      </c>
      <c r="B1748" t="s">
        <v>22</v>
      </c>
      <c r="C1748" t="s">
        <v>88</v>
      </c>
      <c r="D1748">
        <v>19</v>
      </c>
      <c r="E1748">
        <v>0</v>
      </c>
      <c r="F1748">
        <v>0</v>
      </c>
      <c r="G1748">
        <v>17</v>
      </c>
      <c r="H1748">
        <v>0</v>
      </c>
      <c r="I1748">
        <v>0</v>
      </c>
      <c r="J1748">
        <v>0</v>
      </c>
      <c r="L1748">
        <v>0</v>
      </c>
      <c r="M1748">
        <v>0</v>
      </c>
      <c r="N1748">
        <v>0</v>
      </c>
      <c r="O1748">
        <v>0</v>
      </c>
      <c r="P1748">
        <v>0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0</v>
      </c>
      <c r="X1748">
        <v>0</v>
      </c>
      <c r="Y1748">
        <v>17</v>
      </c>
      <c r="Z1748">
        <v>9.6609272062778473E-2</v>
      </c>
      <c r="AA1748">
        <v>1</v>
      </c>
    </row>
    <row r="1749" spans="1:27" x14ac:dyDescent="0.25">
      <c r="A1749" t="s">
        <v>63</v>
      </c>
      <c r="B1749" t="s">
        <v>22</v>
      </c>
      <c r="C1749" t="s">
        <v>88</v>
      </c>
      <c r="D1749">
        <v>20</v>
      </c>
      <c r="E1749">
        <v>0</v>
      </c>
      <c r="F1749">
        <v>0</v>
      </c>
      <c r="G1749">
        <v>17</v>
      </c>
      <c r="H1749">
        <v>0</v>
      </c>
      <c r="I1749">
        <v>0</v>
      </c>
      <c r="J1749">
        <v>0</v>
      </c>
      <c r="L1749">
        <v>0</v>
      </c>
      <c r="M1749">
        <v>0</v>
      </c>
      <c r="N1749">
        <v>0</v>
      </c>
      <c r="O1749">
        <v>0</v>
      </c>
      <c r="P1749">
        <v>0</v>
      </c>
      <c r="Q1749">
        <v>0</v>
      </c>
      <c r="R1749">
        <v>0</v>
      </c>
      <c r="S1749">
        <v>0</v>
      </c>
      <c r="T1749">
        <v>0</v>
      </c>
      <c r="U1749">
        <v>0</v>
      </c>
      <c r="V1749">
        <v>0</v>
      </c>
      <c r="W1749">
        <v>0</v>
      </c>
      <c r="X1749">
        <v>0</v>
      </c>
      <c r="Y1749">
        <v>17</v>
      </c>
      <c r="Z1749">
        <v>9.6609272062778473E-2</v>
      </c>
      <c r="AA1749">
        <v>1</v>
      </c>
    </row>
    <row r="1750" spans="1:27" x14ac:dyDescent="0.25">
      <c r="A1750" t="s">
        <v>63</v>
      </c>
      <c r="B1750" t="s">
        <v>22</v>
      </c>
      <c r="C1750" t="s">
        <v>88</v>
      </c>
      <c r="D1750">
        <v>21</v>
      </c>
      <c r="E1750">
        <v>0</v>
      </c>
      <c r="F1750">
        <v>0</v>
      </c>
      <c r="G1750">
        <v>17</v>
      </c>
      <c r="H1750">
        <v>0</v>
      </c>
      <c r="I1750">
        <v>0</v>
      </c>
      <c r="J1750">
        <v>0</v>
      </c>
      <c r="L1750">
        <v>0</v>
      </c>
      <c r="M1750">
        <v>0</v>
      </c>
      <c r="N1750">
        <v>0</v>
      </c>
      <c r="O1750">
        <v>0</v>
      </c>
      <c r="P1750">
        <v>0</v>
      </c>
      <c r="Q1750">
        <v>0</v>
      </c>
      <c r="R1750">
        <v>0</v>
      </c>
      <c r="S1750">
        <v>0</v>
      </c>
      <c r="T1750">
        <v>0</v>
      </c>
      <c r="U1750">
        <v>0</v>
      </c>
      <c r="V1750">
        <v>0</v>
      </c>
      <c r="W1750">
        <v>0</v>
      </c>
      <c r="X1750">
        <v>0</v>
      </c>
      <c r="Y1750">
        <v>17</v>
      </c>
      <c r="Z1750">
        <v>9.6609272062778473E-2</v>
      </c>
      <c r="AA1750">
        <v>1</v>
      </c>
    </row>
    <row r="1751" spans="1:27" x14ac:dyDescent="0.25">
      <c r="A1751" t="s">
        <v>63</v>
      </c>
      <c r="B1751" t="s">
        <v>22</v>
      </c>
      <c r="C1751" t="s">
        <v>88</v>
      </c>
      <c r="D1751">
        <v>22</v>
      </c>
      <c r="E1751">
        <v>0</v>
      </c>
      <c r="F1751">
        <v>0</v>
      </c>
      <c r="G1751">
        <v>17</v>
      </c>
      <c r="H1751">
        <v>0</v>
      </c>
      <c r="I1751">
        <v>0</v>
      </c>
      <c r="J1751">
        <v>0</v>
      </c>
      <c r="L1751">
        <v>0</v>
      </c>
      <c r="M1751">
        <v>0</v>
      </c>
      <c r="N1751">
        <v>0</v>
      </c>
      <c r="O1751">
        <v>0</v>
      </c>
      <c r="P1751">
        <v>0</v>
      </c>
      <c r="Q1751">
        <v>0</v>
      </c>
      <c r="R1751">
        <v>0</v>
      </c>
      <c r="S1751">
        <v>0</v>
      </c>
      <c r="T1751">
        <v>0</v>
      </c>
      <c r="U1751">
        <v>0</v>
      </c>
      <c r="V1751">
        <v>0</v>
      </c>
      <c r="W1751">
        <v>0</v>
      </c>
      <c r="X1751">
        <v>0</v>
      </c>
      <c r="Y1751">
        <v>17</v>
      </c>
      <c r="Z1751">
        <v>9.6609272062778473E-2</v>
      </c>
      <c r="AA1751">
        <v>1</v>
      </c>
    </row>
    <row r="1752" spans="1:27" x14ac:dyDescent="0.25">
      <c r="A1752" t="s">
        <v>63</v>
      </c>
      <c r="B1752" t="s">
        <v>22</v>
      </c>
      <c r="C1752" t="s">
        <v>88</v>
      </c>
      <c r="D1752">
        <v>23</v>
      </c>
      <c r="E1752">
        <v>0</v>
      </c>
      <c r="F1752">
        <v>0</v>
      </c>
      <c r="G1752">
        <v>17</v>
      </c>
      <c r="H1752">
        <v>0</v>
      </c>
      <c r="I1752">
        <v>0</v>
      </c>
      <c r="J1752">
        <v>0</v>
      </c>
      <c r="L1752">
        <v>0</v>
      </c>
      <c r="M1752">
        <v>0</v>
      </c>
      <c r="N1752">
        <v>0</v>
      </c>
      <c r="O1752">
        <v>0</v>
      </c>
      <c r="P1752">
        <v>0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0</v>
      </c>
      <c r="Y1752">
        <v>17</v>
      </c>
      <c r="Z1752">
        <v>9.6609272062778473E-2</v>
      </c>
      <c r="AA1752">
        <v>1</v>
      </c>
    </row>
    <row r="1753" spans="1:27" x14ac:dyDescent="0.25">
      <c r="A1753" t="s">
        <v>63</v>
      </c>
      <c r="B1753" t="s">
        <v>22</v>
      </c>
      <c r="C1753" t="s">
        <v>88</v>
      </c>
      <c r="D1753">
        <v>24</v>
      </c>
      <c r="E1753">
        <v>0</v>
      </c>
      <c r="F1753">
        <v>0</v>
      </c>
      <c r="G1753">
        <v>17</v>
      </c>
      <c r="H1753">
        <v>0</v>
      </c>
      <c r="I1753">
        <v>0</v>
      </c>
      <c r="J1753">
        <v>0</v>
      </c>
      <c r="L1753">
        <v>0</v>
      </c>
      <c r="M1753">
        <v>0</v>
      </c>
      <c r="N1753">
        <v>0</v>
      </c>
      <c r="O1753">
        <v>0</v>
      </c>
      <c r="P1753">
        <v>0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0</v>
      </c>
      <c r="X1753">
        <v>0</v>
      </c>
      <c r="Y1753">
        <v>17</v>
      </c>
      <c r="Z1753">
        <v>9.6609272062778473E-2</v>
      </c>
      <c r="AA1753">
        <v>1</v>
      </c>
    </row>
    <row r="1754" spans="1:27" x14ac:dyDescent="0.25">
      <c r="A1754" t="s">
        <v>63</v>
      </c>
      <c r="B1754" t="s">
        <v>22</v>
      </c>
      <c r="C1754" t="s">
        <v>89</v>
      </c>
      <c r="D1754">
        <v>1</v>
      </c>
      <c r="E1754">
        <v>0</v>
      </c>
      <c r="F1754">
        <v>0</v>
      </c>
      <c r="G1754">
        <v>17</v>
      </c>
      <c r="H1754">
        <v>0</v>
      </c>
      <c r="I1754">
        <v>0</v>
      </c>
      <c r="J1754">
        <v>0</v>
      </c>
      <c r="L1754">
        <v>0</v>
      </c>
      <c r="M1754">
        <v>0</v>
      </c>
      <c r="N1754">
        <v>0</v>
      </c>
      <c r="O1754">
        <v>0</v>
      </c>
      <c r="P1754">
        <v>0</v>
      </c>
      <c r="Q1754">
        <v>0</v>
      </c>
      <c r="R1754">
        <v>0</v>
      </c>
      <c r="S1754">
        <v>0</v>
      </c>
      <c r="T1754">
        <v>0</v>
      </c>
      <c r="U1754">
        <v>0</v>
      </c>
      <c r="V1754">
        <v>0</v>
      </c>
      <c r="W1754">
        <v>0</v>
      </c>
      <c r="X1754">
        <v>0</v>
      </c>
      <c r="Y1754">
        <v>17</v>
      </c>
      <c r="Z1754">
        <v>9.6609272062778473E-2</v>
      </c>
      <c r="AA1754">
        <v>1</v>
      </c>
    </row>
    <row r="1755" spans="1:27" x14ac:dyDescent="0.25">
      <c r="A1755" t="s">
        <v>63</v>
      </c>
      <c r="B1755" t="s">
        <v>22</v>
      </c>
      <c r="C1755" t="s">
        <v>89</v>
      </c>
      <c r="D1755">
        <v>2</v>
      </c>
      <c r="E1755">
        <v>0</v>
      </c>
      <c r="F1755">
        <v>0</v>
      </c>
      <c r="G1755">
        <v>17</v>
      </c>
      <c r="H1755">
        <v>0</v>
      </c>
      <c r="I1755">
        <v>0</v>
      </c>
      <c r="J1755">
        <v>0</v>
      </c>
      <c r="L1755">
        <v>0</v>
      </c>
      <c r="M1755">
        <v>0</v>
      </c>
      <c r="N1755">
        <v>0</v>
      </c>
      <c r="O1755">
        <v>0</v>
      </c>
      <c r="P1755">
        <v>0</v>
      </c>
      <c r="Q1755">
        <v>0</v>
      </c>
      <c r="R1755">
        <v>0</v>
      </c>
      <c r="S1755">
        <v>0</v>
      </c>
      <c r="T1755">
        <v>0</v>
      </c>
      <c r="U1755">
        <v>0</v>
      </c>
      <c r="V1755">
        <v>0</v>
      </c>
      <c r="W1755">
        <v>0</v>
      </c>
      <c r="X1755">
        <v>0</v>
      </c>
      <c r="Y1755">
        <v>17</v>
      </c>
      <c r="Z1755">
        <v>9.6609272062778473E-2</v>
      </c>
      <c r="AA1755">
        <v>1</v>
      </c>
    </row>
    <row r="1756" spans="1:27" x14ac:dyDescent="0.25">
      <c r="A1756" t="s">
        <v>63</v>
      </c>
      <c r="B1756" t="s">
        <v>22</v>
      </c>
      <c r="C1756" t="s">
        <v>89</v>
      </c>
      <c r="D1756">
        <v>3</v>
      </c>
      <c r="E1756">
        <v>0</v>
      </c>
      <c r="F1756">
        <v>0</v>
      </c>
      <c r="G1756">
        <v>17</v>
      </c>
      <c r="H1756">
        <v>0</v>
      </c>
      <c r="I1756">
        <v>0</v>
      </c>
      <c r="J1756">
        <v>0</v>
      </c>
      <c r="L1756">
        <v>0</v>
      </c>
      <c r="M1756">
        <v>0</v>
      </c>
      <c r="N1756">
        <v>0</v>
      </c>
      <c r="O1756">
        <v>0</v>
      </c>
      <c r="P1756">
        <v>0</v>
      </c>
      <c r="Q1756">
        <v>0</v>
      </c>
      <c r="R1756">
        <v>0</v>
      </c>
      <c r="S1756">
        <v>0</v>
      </c>
      <c r="T1756">
        <v>0</v>
      </c>
      <c r="U1756">
        <v>0</v>
      </c>
      <c r="V1756">
        <v>0</v>
      </c>
      <c r="W1756">
        <v>0</v>
      </c>
      <c r="X1756">
        <v>0</v>
      </c>
      <c r="Y1756">
        <v>17</v>
      </c>
      <c r="Z1756">
        <v>9.6609272062778473E-2</v>
      </c>
      <c r="AA1756">
        <v>1</v>
      </c>
    </row>
    <row r="1757" spans="1:27" x14ac:dyDescent="0.25">
      <c r="A1757" t="s">
        <v>63</v>
      </c>
      <c r="B1757" t="s">
        <v>22</v>
      </c>
      <c r="C1757" t="s">
        <v>89</v>
      </c>
      <c r="D1757">
        <v>4</v>
      </c>
      <c r="E1757">
        <v>0</v>
      </c>
      <c r="F1757">
        <v>0</v>
      </c>
      <c r="G1757">
        <v>17</v>
      </c>
      <c r="H1757">
        <v>0</v>
      </c>
      <c r="I1757">
        <v>0</v>
      </c>
      <c r="J1757">
        <v>0</v>
      </c>
      <c r="L1757">
        <v>0</v>
      </c>
      <c r="M1757">
        <v>0</v>
      </c>
      <c r="N1757">
        <v>0</v>
      </c>
      <c r="O1757">
        <v>0</v>
      </c>
      <c r="P1757">
        <v>0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0</v>
      </c>
      <c r="X1757">
        <v>0</v>
      </c>
      <c r="Y1757">
        <v>17</v>
      </c>
      <c r="Z1757">
        <v>9.6609272062778473E-2</v>
      </c>
      <c r="AA1757">
        <v>1</v>
      </c>
    </row>
    <row r="1758" spans="1:27" x14ac:dyDescent="0.25">
      <c r="A1758" t="s">
        <v>63</v>
      </c>
      <c r="B1758" t="s">
        <v>22</v>
      </c>
      <c r="C1758" t="s">
        <v>89</v>
      </c>
      <c r="D1758">
        <v>5</v>
      </c>
      <c r="E1758">
        <v>0</v>
      </c>
      <c r="F1758">
        <v>0</v>
      </c>
      <c r="G1758">
        <v>17</v>
      </c>
      <c r="H1758">
        <v>0</v>
      </c>
      <c r="I1758">
        <v>0</v>
      </c>
      <c r="J1758">
        <v>0</v>
      </c>
      <c r="L1758">
        <v>0</v>
      </c>
      <c r="M1758">
        <v>0</v>
      </c>
      <c r="N1758">
        <v>0</v>
      </c>
      <c r="O1758">
        <v>0</v>
      </c>
      <c r="P1758">
        <v>0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0</v>
      </c>
      <c r="X1758">
        <v>0</v>
      </c>
      <c r="Y1758">
        <v>17</v>
      </c>
      <c r="Z1758">
        <v>9.6609272062778473E-2</v>
      </c>
      <c r="AA1758">
        <v>1</v>
      </c>
    </row>
    <row r="1759" spans="1:27" x14ac:dyDescent="0.25">
      <c r="A1759" t="s">
        <v>63</v>
      </c>
      <c r="B1759" t="s">
        <v>22</v>
      </c>
      <c r="C1759" t="s">
        <v>89</v>
      </c>
      <c r="D1759">
        <v>6</v>
      </c>
      <c r="E1759">
        <v>0</v>
      </c>
      <c r="F1759">
        <v>0</v>
      </c>
      <c r="G1759">
        <v>17</v>
      </c>
      <c r="H1759">
        <v>0</v>
      </c>
      <c r="I1759">
        <v>0</v>
      </c>
      <c r="J1759">
        <v>0</v>
      </c>
      <c r="L1759">
        <v>0</v>
      </c>
      <c r="M1759">
        <v>0</v>
      </c>
      <c r="N1759">
        <v>0</v>
      </c>
      <c r="O1759">
        <v>0</v>
      </c>
      <c r="P1759">
        <v>0</v>
      </c>
      <c r="Q1759">
        <v>0</v>
      </c>
      <c r="R1759">
        <v>0</v>
      </c>
      <c r="S1759">
        <v>0</v>
      </c>
      <c r="T1759">
        <v>0</v>
      </c>
      <c r="U1759">
        <v>0</v>
      </c>
      <c r="V1759">
        <v>0</v>
      </c>
      <c r="W1759">
        <v>0</v>
      </c>
      <c r="X1759">
        <v>0</v>
      </c>
      <c r="Y1759">
        <v>17</v>
      </c>
      <c r="Z1759">
        <v>9.6609272062778473E-2</v>
      </c>
      <c r="AA1759">
        <v>1</v>
      </c>
    </row>
    <row r="1760" spans="1:27" x14ac:dyDescent="0.25">
      <c r="A1760" t="s">
        <v>63</v>
      </c>
      <c r="B1760" t="s">
        <v>22</v>
      </c>
      <c r="C1760" t="s">
        <v>89</v>
      </c>
      <c r="D1760">
        <v>7</v>
      </c>
      <c r="E1760">
        <v>0</v>
      </c>
      <c r="F1760">
        <v>0</v>
      </c>
      <c r="G1760">
        <v>17</v>
      </c>
      <c r="H1760">
        <v>0</v>
      </c>
      <c r="I1760">
        <v>0</v>
      </c>
      <c r="J1760">
        <v>0</v>
      </c>
      <c r="L1760">
        <v>0</v>
      </c>
      <c r="M1760">
        <v>0</v>
      </c>
      <c r="N1760">
        <v>0</v>
      </c>
      <c r="O1760">
        <v>0</v>
      </c>
      <c r="P1760">
        <v>0</v>
      </c>
      <c r="Q1760">
        <v>0</v>
      </c>
      <c r="R1760">
        <v>0</v>
      </c>
      <c r="S1760">
        <v>0</v>
      </c>
      <c r="T1760">
        <v>0</v>
      </c>
      <c r="U1760">
        <v>0</v>
      </c>
      <c r="V1760">
        <v>0</v>
      </c>
      <c r="W1760">
        <v>0</v>
      </c>
      <c r="X1760">
        <v>0</v>
      </c>
      <c r="Y1760">
        <v>17</v>
      </c>
      <c r="Z1760">
        <v>9.6609272062778473E-2</v>
      </c>
      <c r="AA1760">
        <v>1</v>
      </c>
    </row>
    <row r="1761" spans="1:27" x14ac:dyDescent="0.25">
      <c r="A1761" t="s">
        <v>63</v>
      </c>
      <c r="B1761" t="s">
        <v>22</v>
      </c>
      <c r="C1761" t="s">
        <v>89</v>
      </c>
      <c r="D1761">
        <v>8</v>
      </c>
      <c r="E1761">
        <v>0</v>
      </c>
      <c r="F1761">
        <v>0</v>
      </c>
      <c r="G1761">
        <v>17</v>
      </c>
      <c r="H1761">
        <v>0</v>
      </c>
      <c r="I1761">
        <v>0</v>
      </c>
      <c r="J1761">
        <v>0</v>
      </c>
      <c r="L1761">
        <v>0</v>
      </c>
      <c r="M1761">
        <v>0</v>
      </c>
      <c r="N1761">
        <v>0</v>
      </c>
      <c r="O1761">
        <v>0</v>
      </c>
      <c r="P1761">
        <v>0</v>
      </c>
      <c r="Q1761">
        <v>0</v>
      </c>
      <c r="R1761">
        <v>0</v>
      </c>
      <c r="S1761">
        <v>0</v>
      </c>
      <c r="T1761">
        <v>0</v>
      </c>
      <c r="U1761">
        <v>0</v>
      </c>
      <c r="V1761">
        <v>0</v>
      </c>
      <c r="W1761">
        <v>0</v>
      </c>
      <c r="X1761">
        <v>0</v>
      </c>
      <c r="Y1761">
        <v>17</v>
      </c>
      <c r="Z1761">
        <v>9.6609272062778473E-2</v>
      </c>
      <c r="AA1761">
        <v>1</v>
      </c>
    </row>
    <row r="1762" spans="1:27" x14ac:dyDescent="0.25">
      <c r="A1762" t="s">
        <v>63</v>
      </c>
      <c r="B1762" t="s">
        <v>22</v>
      </c>
      <c r="C1762" t="s">
        <v>89</v>
      </c>
      <c r="D1762">
        <v>9</v>
      </c>
      <c r="E1762">
        <v>0</v>
      </c>
      <c r="F1762">
        <v>0</v>
      </c>
      <c r="G1762">
        <v>17</v>
      </c>
      <c r="H1762">
        <v>0</v>
      </c>
      <c r="I1762">
        <v>0</v>
      </c>
      <c r="J1762">
        <v>0</v>
      </c>
      <c r="L1762">
        <v>0</v>
      </c>
      <c r="M1762">
        <v>0</v>
      </c>
      <c r="N1762">
        <v>0</v>
      </c>
      <c r="O1762">
        <v>0</v>
      </c>
      <c r="P1762">
        <v>0</v>
      </c>
      <c r="Q1762">
        <v>0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0</v>
      </c>
      <c r="X1762">
        <v>0</v>
      </c>
      <c r="Y1762">
        <v>17</v>
      </c>
      <c r="Z1762">
        <v>9.6609272062778473E-2</v>
      </c>
      <c r="AA1762">
        <v>1</v>
      </c>
    </row>
    <row r="1763" spans="1:27" x14ac:dyDescent="0.25">
      <c r="A1763" t="s">
        <v>63</v>
      </c>
      <c r="B1763" t="s">
        <v>22</v>
      </c>
      <c r="C1763" t="s">
        <v>89</v>
      </c>
      <c r="D1763">
        <v>10</v>
      </c>
      <c r="E1763">
        <v>0</v>
      </c>
      <c r="F1763">
        <v>0</v>
      </c>
      <c r="G1763">
        <v>17</v>
      </c>
      <c r="H1763">
        <v>0</v>
      </c>
      <c r="I1763">
        <v>0</v>
      </c>
      <c r="J1763">
        <v>0</v>
      </c>
      <c r="L1763">
        <v>0</v>
      </c>
      <c r="M1763">
        <v>0</v>
      </c>
      <c r="N1763">
        <v>0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0</v>
      </c>
      <c r="X1763">
        <v>0</v>
      </c>
      <c r="Y1763">
        <v>17</v>
      </c>
      <c r="Z1763">
        <v>9.6609272062778473E-2</v>
      </c>
      <c r="AA1763">
        <v>1</v>
      </c>
    </row>
    <row r="1764" spans="1:27" x14ac:dyDescent="0.25">
      <c r="A1764" t="s">
        <v>63</v>
      </c>
      <c r="B1764" t="s">
        <v>22</v>
      </c>
      <c r="C1764" t="s">
        <v>89</v>
      </c>
      <c r="D1764">
        <v>11</v>
      </c>
      <c r="E1764">
        <v>0</v>
      </c>
      <c r="F1764">
        <v>0</v>
      </c>
      <c r="G1764">
        <v>17</v>
      </c>
      <c r="H1764">
        <v>0</v>
      </c>
      <c r="I1764">
        <v>0</v>
      </c>
      <c r="J1764">
        <v>0</v>
      </c>
      <c r="L1764">
        <v>0</v>
      </c>
      <c r="M1764">
        <v>0</v>
      </c>
      <c r="N1764">
        <v>0</v>
      </c>
      <c r="O1764">
        <v>0</v>
      </c>
      <c r="P1764">
        <v>0</v>
      </c>
      <c r="Q1764">
        <v>0</v>
      </c>
      <c r="R1764">
        <v>0</v>
      </c>
      <c r="S1764">
        <v>0</v>
      </c>
      <c r="T1764">
        <v>0</v>
      </c>
      <c r="U1764">
        <v>0</v>
      </c>
      <c r="V1764">
        <v>0</v>
      </c>
      <c r="W1764">
        <v>0</v>
      </c>
      <c r="X1764">
        <v>0</v>
      </c>
      <c r="Y1764">
        <v>17</v>
      </c>
      <c r="Z1764">
        <v>9.6609272062778473E-2</v>
      </c>
      <c r="AA1764">
        <v>1</v>
      </c>
    </row>
    <row r="1765" spans="1:27" x14ac:dyDescent="0.25">
      <c r="A1765" t="s">
        <v>63</v>
      </c>
      <c r="B1765" t="s">
        <v>22</v>
      </c>
      <c r="C1765" t="s">
        <v>89</v>
      </c>
      <c r="D1765">
        <v>12</v>
      </c>
      <c r="E1765">
        <v>0</v>
      </c>
      <c r="F1765">
        <v>0</v>
      </c>
      <c r="G1765">
        <v>17</v>
      </c>
      <c r="H1765">
        <v>0</v>
      </c>
      <c r="I1765">
        <v>0</v>
      </c>
      <c r="J1765">
        <v>0</v>
      </c>
      <c r="L1765">
        <v>0</v>
      </c>
      <c r="M1765">
        <v>0</v>
      </c>
      <c r="N1765">
        <v>0</v>
      </c>
      <c r="O1765">
        <v>0</v>
      </c>
      <c r="P1765">
        <v>0</v>
      </c>
      <c r="Q1765">
        <v>0</v>
      </c>
      <c r="R1765">
        <v>0</v>
      </c>
      <c r="S1765">
        <v>0</v>
      </c>
      <c r="T1765">
        <v>0</v>
      </c>
      <c r="U1765">
        <v>0</v>
      </c>
      <c r="V1765">
        <v>0</v>
      </c>
      <c r="W1765">
        <v>0</v>
      </c>
      <c r="X1765">
        <v>0</v>
      </c>
      <c r="Y1765">
        <v>17</v>
      </c>
      <c r="Z1765">
        <v>9.6609272062778473E-2</v>
      </c>
      <c r="AA1765">
        <v>1</v>
      </c>
    </row>
    <row r="1766" spans="1:27" x14ac:dyDescent="0.25">
      <c r="A1766" t="s">
        <v>63</v>
      </c>
      <c r="B1766" t="s">
        <v>22</v>
      </c>
      <c r="C1766" t="s">
        <v>89</v>
      </c>
      <c r="D1766">
        <v>13</v>
      </c>
      <c r="E1766">
        <v>0</v>
      </c>
      <c r="F1766">
        <v>0</v>
      </c>
      <c r="G1766">
        <v>17</v>
      </c>
      <c r="H1766">
        <v>0</v>
      </c>
      <c r="I1766">
        <v>0</v>
      </c>
      <c r="J1766">
        <v>0</v>
      </c>
      <c r="L1766">
        <v>0</v>
      </c>
      <c r="M1766">
        <v>0</v>
      </c>
      <c r="N1766">
        <v>0</v>
      </c>
      <c r="O1766">
        <v>0</v>
      </c>
      <c r="P1766">
        <v>0</v>
      </c>
      <c r="Q1766">
        <v>0</v>
      </c>
      <c r="R1766">
        <v>0</v>
      </c>
      <c r="S1766">
        <v>0</v>
      </c>
      <c r="T1766">
        <v>0</v>
      </c>
      <c r="U1766">
        <v>0</v>
      </c>
      <c r="V1766">
        <v>0</v>
      </c>
      <c r="W1766">
        <v>0</v>
      </c>
      <c r="X1766">
        <v>0</v>
      </c>
      <c r="Y1766">
        <v>17</v>
      </c>
      <c r="Z1766">
        <v>9.6609272062778473E-2</v>
      </c>
      <c r="AA1766">
        <v>1</v>
      </c>
    </row>
    <row r="1767" spans="1:27" x14ac:dyDescent="0.25">
      <c r="A1767" t="s">
        <v>63</v>
      </c>
      <c r="B1767" t="s">
        <v>22</v>
      </c>
      <c r="C1767" t="s">
        <v>89</v>
      </c>
      <c r="D1767">
        <v>14</v>
      </c>
      <c r="E1767">
        <v>0</v>
      </c>
      <c r="F1767">
        <v>0</v>
      </c>
      <c r="G1767">
        <v>17</v>
      </c>
      <c r="H1767">
        <v>0</v>
      </c>
      <c r="I1767">
        <v>0</v>
      </c>
      <c r="J1767">
        <v>0</v>
      </c>
      <c r="L1767">
        <v>0</v>
      </c>
      <c r="M1767">
        <v>0</v>
      </c>
      <c r="N1767">
        <v>0</v>
      </c>
      <c r="O1767">
        <v>0</v>
      </c>
      <c r="P1767">
        <v>0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0</v>
      </c>
      <c r="X1767">
        <v>0</v>
      </c>
      <c r="Y1767">
        <v>17</v>
      </c>
      <c r="Z1767">
        <v>9.6609272062778473E-2</v>
      </c>
      <c r="AA1767">
        <v>1</v>
      </c>
    </row>
    <row r="1768" spans="1:27" x14ac:dyDescent="0.25">
      <c r="A1768" t="s">
        <v>63</v>
      </c>
      <c r="B1768" t="s">
        <v>22</v>
      </c>
      <c r="C1768" t="s">
        <v>89</v>
      </c>
      <c r="D1768">
        <v>15</v>
      </c>
      <c r="E1768">
        <v>0</v>
      </c>
      <c r="F1768">
        <v>0</v>
      </c>
      <c r="G1768">
        <v>17</v>
      </c>
      <c r="H1768">
        <v>0</v>
      </c>
      <c r="I1768">
        <v>0</v>
      </c>
      <c r="J1768">
        <v>0</v>
      </c>
      <c r="L1768">
        <v>0</v>
      </c>
      <c r="M1768">
        <v>0</v>
      </c>
      <c r="N1768">
        <v>0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0</v>
      </c>
      <c r="W1768">
        <v>0</v>
      </c>
      <c r="X1768">
        <v>0</v>
      </c>
      <c r="Y1768">
        <v>17</v>
      </c>
      <c r="Z1768">
        <v>9.6609272062778473E-2</v>
      </c>
      <c r="AA1768">
        <v>1</v>
      </c>
    </row>
    <row r="1769" spans="1:27" x14ac:dyDescent="0.25">
      <c r="A1769" t="s">
        <v>63</v>
      </c>
      <c r="B1769" t="s">
        <v>22</v>
      </c>
      <c r="C1769" t="s">
        <v>89</v>
      </c>
      <c r="D1769">
        <v>16</v>
      </c>
      <c r="E1769">
        <v>0</v>
      </c>
      <c r="F1769">
        <v>0</v>
      </c>
      <c r="G1769">
        <v>17</v>
      </c>
      <c r="H1769">
        <v>0</v>
      </c>
      <c r="I1769">
        <v>0</v>
      </c>
      <c r="J1769">
        <v>0</v>
      </c>
      <c r="L1769">
        <v>0</v>
      </c>
      <c r="M1769">
        <v>0</v>
      </c>
      <c r="N1769">
        <v>0</v>
      </c>
      <c r="O1769">
        <v>0</v>
      </c>
      <c r="P1769">
        <v>0</v>
      </c>
      <c r="Q1769">
        <v>0</v>
      </c>
      <c r="R1769">
        <v>0</v>
      </c>
      <c r="S1769">
        <v>0</v>
      </c>
      <c r="T1769">
        <v>0</v>
      </c>
      <c r="U1769">
        <v>0</v>
      </c>
      <c r="V1769">
        <v>0</v>
      </c>
      <c r="W1769">
        <v>0</v>
      </c>
      <c r="X1769">
        <v>0</v>
      </c>
      <c r="Y1769">
        <v>17</v>
      </c>
      <c r="Z1769">
        <v>9.6609272062778473E-2</v>
      </c>
      <c r="AA1769">
        <v>1</v>
      </c>
    </row>
    <row r="1770" spans="1:27" x14ac:dyDescent="0.25">
      <c r="A1770" t="s">
        <v>63</v>
      </c>
      <c r="B1770" t="s">
        <v>22</v>
      </c>
      <c r="C1770" t="s">
        <v>89</v>
      </c>
      <c r="D1770">
        <v>17</v>
      </c>
      <c r="E1770">
        <v>0</v>
      </c>
      <c r="F1770">
        <v>0</v>
      </c>
      <c r="G1770">
        <v>17</v>
      </c>
      <c r="H1770">
        <v>0</v>
      </c>
      <c r="I1770">
        <v>0</v>
      </c>
      <c r="J1770">
        <v>0</v>
      </c>
      <c r="L1770">
        <v>0</v>
      </c>
      <c r="M1770">
        <v>0</v>
      </c>
      <c r="N1770">
        <v>0</v>
      </c>
      <c r="O1770">
        <v>0</v>
      </c>
      <c r="P1770">
        <v>0</v>
      </c>
      <c r="Q1770">
        <v>0</v>
      </c>
      <c r="R1770">
        <v>0</v>
      </c>
      <c r="S1770">
        <v>0</v>
      </c>
      <c r="T1770">
        <v>0</v>
      </c>
      <c r="U1770">
        <v>0</v>
      </c>
      <c r="V1770">
        <v>0</v>
      </c>
      <c r="W1770">
        <v>0</v>
      </c>
      <c r="X1770">
        <v>0</v>
      </c>
      <c r="Y1770">
        <v>17</v>
      </c>
      <c r="Z1770">
        <v>9.6609272062778473E-2</v>
      </c>
      <c r="AA1770">
        <v>1</v>
      </c>
    </row>
    <row r="1771" spans="1:27" x14ac:dyDescent="0.25">
      <c r="A1771" t="s">
        <v>63</v>
      </c>
      <c r="B1771" t="s">
        <v>22</v>
      </c>
      <c r="C1771" t="s">
        <v>89</v>
      </c>
      <c r="D1771">
        <v>18</v>
      </c>
      <c r="E1771">
        <v>0</v>
      </c>
      <c r="F1771">
        <v>0</v>
      </c>
      <c r="G1771">
        <v>17</v>
      </c>
      <c r="H1771">
        <v>0</v>
      </c>
      <c r="I1771">
        <v>0</v>
      </c>
      <c r="J1771">
        <v>0</v>
      </c>
      <c r="L1771">
        <v>0</v>
      </c>
      <c r="M1771">
        <v>0</v>
      </c>
      <c r="N1771">
        <v>0</v>
      </c>
      <c r="O1771">
        <v>0</v>
      </c>
      <c r="P1771">
        <v>0</v>
      </c>
      <c r="Q1771">
        <v>0</v>
      </c>
      <c r="R1771">
        <v>0</v>
      </c>
      <c r="S1771">
        <v>0</v>
      </c>
      <c r="T1771">
        <v>0</v>
      </c>
      <c r="U1771">
        <v>0</v>
      </c>
      <c r="V1771">
        <v>0</v>
      </c>
      <c r="W1771">
        <v>0</v>
      </c>
      <c r="X1771">
        <v>0</v>
      </c>
      <c r="Y1771">
        <v>17</v>
      </c>
      <c r="Z1771">
        <v>9.6609272062778473E-2</v>
      </c>
      <c r="AA1771">
        <v>1</v>
      </c>
    </row>
    <row r="1772" spans="1:27" x14ac:dyDescent="0.25">
      <c r="A1772" t="s">
        <v>63</v>
      </c>
      <c r="B1772" t="s">
        <v>22</v>
      </c>
      <c r="C1772" t="s">
        <v>89</v>
      </c>
      <c r="D1772">
        <v>19</v>
      </c>
      <c r="E1772">
        <v>0</v>
      </c>
      <c r="F1772">
        <v>0</v>
      </c>
      <c r="G1772">
        <v>17</v>
      </c>
      <c r="H1772">
        <v>0</v>
      </c>
      <c r="I1772">
        <v>0</v>
      </c>
      <c r="J1772">
        <v>0</v>
      </c>
      <c r="L1772">
        <v>0</v>
      </c>
      <c r="M1772">
        <v>0</v>
      </c>
      <c r="N1772">
        <v>0</v>
      </c>
      <c r="O1772">
        <v>0</v>
      </c>
      <c r="P1772">
        <v>0</v>
      </c>
      <c r="Q1772">
        <v>0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0</v>
      </c>
      <c r="X1772">
        <v>0</v>
      </c>
      <c r="Y1772">
        <v>17</v>
      </c>
      <c r="Z1772">
        <v>9.6609272062778473E-2</v>
      </c>
      <c r="AA1772">
        <v>1</v>
      </c>
    </row>
    <row r="1773" spans="1:27" x14ac:dyDescent="0.25">
      <c r="A1773" t="s">
        <v>63</v>
      </c>
      <c r="B1773" t="s">
        <v>22</v>
      </c>
      <c r="C1773" t="s">
        <v>89</v>
      </c>
      <c r="D1773">
        <v>20</v>
      </c>
      <c r="E1773">
        <v>0</v>
      </c>
      <c r="F1773">
        <v>0</v>
      </c>
      <c r="G1773">
        <v>17</v>
      </c>
      <c r="H1773">
        <v>0</v>
      </c>
      <c r="I1773">
        <v>0</v>
      </c>
      <c r="J1773">
        <v>0</v>
      </c>
      <c r="L1773">
        <v>0</v>
      </c>
      <c r="M1773">
        <v>0</v>
      </c>
      <c r="N1773">
        <v>0</v>
      </c>
      <c r="O1773">
        <v>0</v>
      </c>
      <c r="P1773">
        <v>0</v>
      </c>
      <c r="Q1773">
        <v>0</v>
      </c>
      <c r="R1773">
        <v>0</v>
      </c>
      <c r="S1773">
        <v>0</v>
      </c>
      <c r="T1773">
        <v>0</v>
      </c>
      <c r="U1773">
        <v>0</v>
      </c>
      <c r="V1773">
        <v>0</v>
      </c>
      <c r="W1773">
        <v>0</v>
      </c>
      <c r="X1773">
        <v>0</v>
      </c>
      <c r="Y1773">
        <v>17</v>
      </c>
      <c r="Z1773">
        <v>9.6609272062778473E-2</v>
      </c>
      <c r="AA1773">
        <v>1</v>
      </c>
    </row>
    <row r="1774" spans="1:27" x14ac:dyDescent="0.25">
      <c r="A1774" t="s">
        <v>63</v>
      </c>
      <c r="B1774" t="s">
        <v>22</v>
      </c>
      <c r="C1774" t="s">
        <v>89</v>
      </c>
      <c r="D1774">
        <v>21</v>
      </c>
      <c r="E1774">
        <v>0</v>
      </c>
      <c r="F1774">
        <v>0</v>
      </c>
      <c r="G1774">
        <v>17</v>
      </c>
      <c r="H1774">
        <v>0</v>
      </c>
      <c r="I1774">
        <v>0</v>
      </c>
      <c r="J1774">
        <v>0</v>
      </c>
      <c r="L1774">
        <v>0</v>
      </c>
      <c r="M1774">
        <v>0</v>
      </c>
      <c r="N1774">
        <v>0</v>
      </c>
      <c r="O1774">
        <v>0</v>
      </c>
      <c r="P1774">
        <v>0</v>
      </c>
      <c r="Q1774">
        <v>0</v>
      </c>
      <c r="R1774">
        <v>0</v>
      </c>
      <c r="S1774">
        <v>0</v>
      </c>
      <c r="T1774">
        <v>0</v>
      </c>
      <c r="U1774">
        <v>0</v>
      </c>
      <c r="V1774">
        <v>0</v>
      </c>
      <c r="W1774">
        <v>0</v>
      </c>
      <c r="X1774">
        <v>0</v>
      </c>
      <c r="Y1774">
        <v>17</v>
      </c>
      <c r="Z1774">
        <v>9.6609272062778473E-2</v>
      </c>
      <c r="AA1774">
        <v>1</v>
      </c>
    </row>
    <row r="1775" spans="1:27" x14ac:dyDescent="0.25">
      <c r="A1775" t="s">
        <v>63</v>
      </c>
      <c r="B1775" t="s">
        <v>22</v>
      </c>
      <c r="C1775" t="s">
        <v>89</v>
      </c>
      <c r="D1775">
        <v>22</v>
      </c>
      <c r="E1775">
        <v>0</v>
      </c>
      <c r="F1775">
        <v>0</v>
      </c>
      <c r="G1775">
        <v>17</v>
      </c>
      <c r="H1775">
        <v>0</v>
      </c>
      <c r="I1775">
        <v>0</v>
      </c>
      <c r="J1775">
        <v>0</v>
      </c>
      <c r="L1775">
        <v>0</v>
      </c>
      <c r="M1775">
        <v>0</v>
      </c>
      <c r="N1775">
        <v>0</v>
      </c>
      <c r="O1775">
        <v>0</v>
      </c>
      <c r="P1775">
        <v>0</v>
      </c>
      <c r="Q1775">
        <v>0</v>
      </c>
      <c r="R1775">
        <v>0</v>
      </c>
      <c r="S1775">
        <v>0</v>
      </c>
      <c r="T1775">
        <v>0</v>
      </c>
      <c r="U1775">
        <v>0</v>
      </c>
      <c r="V1775">
        <v>0</v>
      </c>
      <c r="W1775">
        <v>0</v>
      </c>
      <c r="X1775">
        <v>0</v>
      </c>
      <c r="Y1775">
        <v>17</v>
      </c>
      <c r="Z1775">
        <v>9.6609272062778473E-2</v>
      </c>
      <c r="AA1775">
        <v>1</v>
      </c>
    </row>
    <row r="1776" spans="1:27" x14ac:dyDescent="0.25">
      <c r="A1776" t="s">
        <v>63</v>
      </c>
      <c r="B1776" t="s">
        <v>22</v>
      </c>
      <c r="C1776" t="s">
        <v>89</v>
      </c>
      <c r="D1776">
        <v>23</v>
      </c>
      <c r="E1776">
        <v>0</v>
      </c>
      <c r="F1776">
        <v>0</v>
      </c>
      <c r="G1776">
        <v>17</v>
      </c>
      <c r="H1776">
        <v>0</v>
      </c>
      <c r="I1776">
        <v>0</v>
      </c>
      <c r="J1776">
        <v>0</v>
      </c>
      <c r="L1776">
        <v>0</v>
      </c>
      <c r="M1776">
        <v>0</v>
      </c>
      <c r="N1776">
        <v>0</v>
      </c>
      <c r="O1776">
        <v>0</v>
      </c>
      <c r="P1776">
        <v>0</v>
      </c>
      <c r="Q1776">
        <v>0</v>
      </c>
      <c r="R1776">
        <v>0</v>
      </c>
      <c r="S1776">
        <v>0</v>
      </c>
      <c r="T1776">
        <v>0</v>
      </c>
      <c r="U1776">
        <v>0</v>
      </c>
      <c r="V1776">
        <v>0</v>
      </c>
      <c r="W1776">
        <v>0</v>
      </c>
      <c r="X1776">
        <v>0</v>
      </c>
      <c r="Y1776">
        <v>17</v>
      </c>
      <c r="Z1776">
        <v>9.6609272062778473E-2</v>
      </c>
      <c r="AA1776">
        <v>1</v>
      </c>
    </row>
    <row r="1777" spans="1:27" x14ac:dyDescent="0.25">
      <c r="A1777" t="s">
        <v>63</v>
      </c>
      <c r="B1777" t="s">
        <v>22</v>
      </c>
      <c r="C1777" t="s">
        <v>89</v>
      </c>
      <c r="D1777">
        <v>24</v>
      </c>
      <c r="E1777">
        <v>0</v>
      </c>
      <c r="F1777">
        <v>0</v>
      </c>
      <c r="G1777">
        <v>17</v>
      </c>
      <c r="H1777">
        <v>0</v>
      </c>
      <c r="I1777">
        <v>0</v>
      </c>
      <c r="J1777">
        <v>0</v>
      </c>
      <c r="L1777">
        <v>0</v>
      </c>
      <c r="M1777">
        <v>0</v>
      </c>
      <c r="N1777">
        <v>0</v>
      </c>
      <c r="O1777">
        <v>0</v>
      </c>
      <c r="P1777">
        <v>0</v>
      </c>
      <c r="Q1777">
        <v>0</v>
      </c>
      <c r="R1777">
        <v>0</v>
      </c>
      <c r="S1777">
        <v>0</v>
      </c>
      <c r="T1777">
        <v>0</v>
      </c>
      <c r="U1777">
        <v>0</v>
      </c>
      <c r="V1777">
        <v>0</v>
      </c>
      <c r="W1777">
        <v>0</v>
      </c>
      <c r="X1777">
        <v>0</v>
      </c>
      <c r="Y1777">
        <v>17</v>
      </c>
      <c r="Z1777">
        <v>9.6609272062778473E-2</v>
      </c>
      <c r="AA1777">
        <v>1</v>
      </c>
    </row>
    <row r="1778" spans="1:27" x14ac:dyDescent="0.25">
      <c r="A1778" t="s">
        <v>63</v>
      </c>
      <c r="B1778" t="s">
        <v>22</v>
      </c>
      <c r="C1778" t="s">
        <v>32</v>
      </c>
      <c r="D1778">
        <v>1</v>
      </c>
      <c r="E1778">
        <v>16</v>
      </c>
      <c r="F1778">
        <v>17</v>
      </c>
      <c r="G1778">
        <v>17</v>
      </c>
      <c r="H1778">
        <v>3.038285493850708</v>
      </c>
      <c r="I1778">
        <v>2.9362902045249939</v>
      </c>
      <c r="J1778">
        <v>0.10199517756700516</v>
      </c>
      <c r="K1778">
        <v>85.203155517578125</v>
      </c>
      <c r="L1778">
        <v>-0.18505334854125977</v>
      </c>
      <c r="M1778">
        <v>-1.5462750568985939E-2</v>
      </c>
      <c r="N1778">
        <v>0.10199517756700516</v>
      </c>
      <c r="O1778">
        <v>0.2194531112909317</v>
      </c>
      <c r="P1778">
        <v>0.38904368877410889</v>
      </c>
      <c r="Q1778">
        <v>0.17872267961502075</v>
      </c>
      <c r="R1778">
        <v>0.1727229505777359</v>
      </c>
      <c r="S1778">
        <v>5.9997164644300938E-3</v>
      </c>
      <c r="T1778">
        <v>-1.0885491035878658E-2</v>
      </c>
      <c r="U1778">
        <v>-9.0957357315346599E-4</v>
      </c>
      <c r="V1778">
        <v>5.9997164644300938E-3</v>
      </c>
      <c r="W1778">
        <v>1.2909006327390671E-2</v>
      </c>
      <c r="X1778">
        <v>2.2884922102093697E-2</v>
      </c>
      <c r="Y1778">
        <v>17</v>
      </c>
      <c r="Z1778">
        <v>9.6609272062778473E-2</v>
      </c>
      <c r="AA1778">
        <v>1</v>
      </c>
    </row>
    <row r="1779" spans="1:27" x14ac:dyDescent="0.25">
      <c r="A1779" t="s">
        <v>63</v>
      </c>
      <c r="B1779" t="s">
        <v>22</v>
      </c>
      <c r="C1779" t="s">
        <v>32</v>
      </c>
      <c r="D1779">
        <v>2</v>
      </c>
      <c r="E1779">
        <v>16</v>
      </c>
      <c r="F1779">
        <v>17</v>
      </c>
      <c r="G1779">
        <v>17</v>
      </c>
      <c r="H1779">
        <v>2.9283082485198975</v>
      </c>
      <c r="I1779">
        <v>2.8482949187358222</v>
      </c>
      <c r="J1779">
        <v>8.0013297498226166E-2</v>
      </c>
      <c r="K1779">
        <v>84.047882080078125</v>
      </c>
      <c r="L1779">
        <v>-0.20699155330657959</v>
      </c>
      <c r="M1779">
        <v>-3.742675855755806E-2</v>
      </c>
      <c r="N1779">
        <v>8.0013297498226166E-2</v>
      </c>
      <c r="O1779">
        <v>0.19745334982872009</v>
      </c>
      <c r="P1779">
        <v>0.36701813340187073</v>
      </c>
      <c r="Q1779">
        <v>0.17225342988967896</v>
      </c>
      <c r="R1779">
        <v>0.16754676401615143</v>
      </c>
      <c r="S1779">
        <v>4.7066644765436649E-3</v>
      </c>
      <c r="T1779">
        <v>-1.2175973504781723E-2</v>
      </c>
      <c r="U1779">
        <v>-2.2015739232301712E-3</v>
      </c>
      <c r="V1779">
        <v>4.7066644765436649E-3</v>
      </c>
      <c r="W1779">
        <v>1.1614902876317501E-2</v>
      </c>
      <c r="X1779">
        <v>2.1589301526546478E-2</v>
      </c>
      <c r="Y1779">
        <v>17</v>
      </c>
      <c r="Z1779">
        <v>9.6609272062778473E-2</v>
      </c>
      <c r="AA1779">
        <v>1</v>
      </c>
    </row>
    <row r="1780" spans="1:27" x14ac:dyDescent="0.25">
      <c r="A1780" t="s">
        <v>63</v>
      </c>
      <c r="B1780" t="s">
        <v>22</v>
      </c>
      <c r="C1780" t="s">
        <v>32</v>
      </c>
      <c r="D1780">
        <v>3</v>
      </c>
      <c r="E1780">
        <v>16</v>
      </c>
      <c r="F1780">
        <v>17</v>
      </c>
      <c r="G1780">
        <v>17</v>
      </c>
      <c r="H1780">
        <v>2.8559863567352295</v>
      </c>
      <c r="I1780">
        <v>2.7699158390363059</v>
      </c>
      <c r="J1780">
        <v>8.6070477962493896E-2</v>
      </c>
      <c r="K1780">
        <v>82.849510192871094</v>
      </c>
      <c r="L1780">
        <v>-0.20080985128879547</v>
      </c>
      <c r="M1780">
        <v>-3.1318631023168564E-2</v>
      </c>
      <c r="N1780">
        <v>8.6070477962493896E-2</v>
      </c>
      <c r="O1780">
        <v>0.20345959067344666</v>
      </c>
      <c r="P1780">
        <v>0.37295082211494446</v>
      </c>
      <c r="Q1780">
        <v>0.16799919307231903</v>
      </c>
      <c r="R1780">
        <v>0.16293622553348541</v>
      </c>
      <c r="S1780">
        <v>5.0629694014787674E-3</v>
      </c>
      <c r="T1780">
        <v>-1.1812344193458557E-2</v>
      </c>
      <c r="U1780">
        <v>-1.8422724679112434E-3</v>
      </c>
      <c r="V1780">
        <v>5.0629694014787674E-3</v>
      </c>
      <c r="W1780">
        <v>1.1968211270868778E-2</v>
      </c>
      <c r="X1780">
        <v>2.1938282996416092E-2</v>
      </c>
      <c r="Y1780">
        <v>17</v>
      </c>
      <c r="Z1780">
        <v>9.6609272062778473E-2</v>
      </c>
      <c r="AA1780">
        <v>1</v>
      </c>
    </row>
    <row r="1781" spans="1:27" x14ac:dyDescent="0.25">
      <c r="A1781" t="s">
        <v>63</v>
      </c>
      <c r="B1781" t="s">
        <v>22</v>
      </c>
      <c r="C1781" t="s">
        <v>32</v>
      </c>
      <c r="D1781">
        <v>4</v>
      </c>
      <c r="E1781">
        <v>16</v>
      </c>
      <c r="F1781">
        <v>17</v>
      </c>
      <c r="G1781">
        <v>17</v>
      </c>
      <c r="H1781">
        <v>2.8785519599914551</v>
      </c>
      <c r="I1781">
        <v>2.7515784973899522</v>
      </c>
      <c r="J1781">
        <v>0.12697339057922363</v>
      </c>
      <c r="K1781">
        <v>80.869186401367188</v>
      </c>
      <c r="L1781">
        <v>-0.16068571805953979</v>
      </c>
      <c r="M1781">
        <v>9.2656128108501434E-3</v>
      </c>
      <c r="N1781">
        <v>0.12697339057922363</v>
      </c>
      <c r="O1781">
        <v>0.24468116462230682</v>
      </c>
      <c r="P1781">
        <v>0.41463249921798706</v>
      </c>
      <c r="Q1781">
        <v>0.16932658851146698</v>
      </c>
      <c r="R1781">
        <v>0.16185756027698517</v>
      </c>
      <c r="S1781">
        <v>7.4690231122076511E-3</v>
      </c>
      <c r="T1781">
        <v>-9.4521008431911469E-3</v>
      </c>
      <c r="U1781">
        <v>5.4503604769706726E-4</v>
      </c>
      <c r="V1781">
        <v>7.4690231122076511E-3</v>
      </c>
      <c r="W1781">
        <v>1.439300924539566E-2</v>
      </c>
      <c r="X1781">
        <v>2.4390146136283875E-2</v>
      </c>
      <c r="Y1781">
        <v>17</v>
      </c>
      <c r="Z1781">
        <v>9.6609272062778473E-2</v>
      </c>
      <c r="AA1781">
        <v>1</v>
      </c>
    </row>
    <row r="1782" spans="1:27" x14ac:dyDescent="0.25">
      <c r="A1782" t="s">
        <v>63</v>
      </c>
      <c r="B1782" t="s">
        <v>22</v>
      </c>
      <c r="C1782" t="s">
        <v>32</v>
      </c>
      <c r="D1782">
        <v>5</v>
      </c>
      <c r="E1782">
        <v>16</v>
      </c>
      <c r="F1782">
        <v>17</v>
      </c>
      <c r="G1782">
        <v>17</v>
      </c>
      <c r="H1782">
        <v>3.2531991004943848</v>
      </c>
      <c r="I1782">
        <v>3.2133299832542739</v>
      </c>
      <c r="J1782">
        <v>3.9869178086519241E-2</v>
      </c>
      <c r="K1782">
        <v>79.690849304199219</v>
      </c>
      <c r="L1782">
        <v>-0.24738554656505585</v>
      </c>
      <c r="M1782">
        <v>-7.7673129737377167E-2</v>
      </c>
      <c r="N1782">
        <v>3.9869178086519241E-2</v>
      </c>
      <c r="O1782">
        <v>0.15741148591041565</v>
      </c>
      <c r="P1782">
        <v>0.32712391018867493</v>
      </c>
      <c r="Q1782">
        <v>0.19136464595794678</v>
      </c>
      <c r="R1782">
        <v>0.18901941180229187</v>
      </c>
      <c r="S1782">
        <v>2.3452457971870899E-3</v>
      </c>
      <c r="T1782">
        <v>-1.4552091248333454E-2</v>
      </c>
      <c r="U1782">
        <v>-4.5690075494349003E-3</v>
      </c>
      <c r="V1782">
        <v>2.3452457971870899E-3</v>
      </c>
      <c r="W1782">
        <v>9.2594996094703674E-3</v>
      </c>
      <c r="X1782">
        <v>1.9242582842707634E-2</v>
      </c>
      <c r="Y1782">
        <v>17</v>
      </c>
      <c r="Z1782">
        <v>9.6609272062778473E-2</v>
      </c>
      <c r="AA1782">
        <v>1</v>
      </c>
    </row>
    <row r="1783" spans="1:27" x14ac:dyDescent="0.25">
      <c r="A1783" t="s">
        <v>63</v>
      </c>
      <c r="B1783" t="s">
        <v>22</v>
      </c>
      <c r="C1783" t="s">
        <v>32</v>
      </c>
      <c r="D1783">
        <v>6</v>
      </c>
      <c r="E1783">
        <v>16</v>
      </c>
      <c r="F1783">
        <v>17</v>
      </c>
      <c r="G1783">
        <v>17</v>
      </c>
      <c r="H1783">
        <v>5.1223406791687012</v>
      </c>
      <c r="I1783">
        <v>5.3530971482396126</v>
      </c>
      <c r="J1783">
        <v>-0.230756476521492</v>
      </c>
      <c r="K1783">
        <v>77.68194580078125</v>
      </c>
      <c r="L1783">
        <v>-0.51727241277694702</v>
      </c>
      <c r="M1783">
        <v>-0.34799647331237793</v>
      </c>
      <c r="N1783">
        <v>-0.230756476521492</v>
      </c>
      <c r="O1783">
        <v>-0.11351647973060608</v>
      </c>
      <c r="P1783">
        <v>5.5759459733963013E-2</v>
      </c>
      <c r="Q1783">
        <v>0.30131414532661438</v>
      </c>
      <c r="R1783">
        <v>0.31488806009292603</v>
      </c>
      <c r="S1783">
        <v>-1.3573910109698772E-2</v>
      </c>
      <c r="T1783">
        <v>-3.0427789315581322E-2</v>
      </c>
      <c r="U1783">
        <v>-2.0470380783081055E-2</v>
      </c>
      <c r="V1783">
        <v>-1.3573910109698772E-2</v>
      </c>
      <c r="W1783">
        <v>-6.6774399019777775E-3</v>
      </c>
      <c r="X1783">
        <v>3.2799681648612022E-3</v>
      </c>
      <c r="Y1783">
        <v>17</v>
      </c>
      <c r="Z1783">
        <v>9.6609272062778473E-2</v>
      </c>
      <c r="AA1783">
        <v>1</v>
      </c>
    </row>
    <row r="1784" spans="1:27" x14ac:dyDescent="0.25">
      <c r="A1784" t="s">
        <v>63</v>
      </c>
      <c r="B1784" t="s">
        <v>22</v>
      </c>
      <c r="C1784" t="s">
        <v>32</v>
      </c>
      <c r="D1784">
        <v>7</v>
      </c>
      <c r="E1784">
        <v>16</v>
      </c>
      <c r="F1784">
        <v>17</v>
      </c>
      <c r="G1784">
        <v>17</v>
      </c>
      <c r="H1784">
        <v>6.9656195640563965</v>
      </c>
      <c r="I1784">
        <v>7.4718684504429502</v>
      </c>
      <c r="J1784">
        <v>-0.50624901056289673</v>
      </c>
      <c r="K1784">
        <v>77.204704284667969</v>
      </c>
      <c r="L1784">
        <v>-0.79308843612670898</v>
      </c>
      <c r="M1784">
        <v>-0.62362140417098999</v>
      </c>
      <c r="N1784">
        <v>-0.50624901056289673</v>
      </c>
      <c r="O1784">
        <v>-0.38887664675712585</v>
      </c>
      <c r="P1784">
        <v>-0.21940955519676208</v>
      </c>
      <c r="Q1784">
        <v>0.4097423255443573</v>
      </c>
      <c r="R1784">
        <v>0.4395216703414917</v>
      </c>
      <c r="S1784">
        <v>-2.9779354110360146E-2</v>
      </c>
      <c r="T1784">
        <v>-4.6652261167764664E-2</v>
      </c>
      <c r="U1784">
        <v>-3.6683611571788788E-2</v>
      </c>
      <c r="V1784">
        <v>-2.9779354110360146E-2</v>
      </c>
      <c r="W1784">
        <v>-2.2875096648931503E-2</v>
      </c>
      <c r="X1784">
        <v>-1.2906444258987904E-2</v>
      </c>
      <c r="Y1784">
        <v>17</v>
      </c>
      <c r="Z1784">
        <v>9.6609272062778473E-2</v>
      </c>
      <c r="AA1784">
        <v>1</v>
      </c>
    </row>
    <row r="1785" spans="1:27" x14ac:dyDescent="0.25">
      <c r="A1785" t="s">
        <v>63</v>
      </c>
      <c r="B1785" t="s">
        <v>22</v>
      </c>
      <c r="C1785" t="s">
        <v>32</v>
      </c>
      <c r="D1785">
        <v>8</v>
      </c>
      <c r="E1785">
        <v>16</v>
      </c>
      <c r="F1785">
        <v>17</v>
      </c>
      <c r="G1785">
        <v>17</v>
      </c>
      <c r="H1785">
        <v>7.5409002304077148</v>
      </c>
      <c r="I1785">
        <v>7.73065176854531</v>
      </c>
      <c r="J1785">
        <v>-0.18975165486335754</v>
      </c>
      <c r="K1785">
        <v>79.179588317871094</v>
      </c>
      <c r="L1785">
        <v>-0.47705620527267456</v>
      </c>
      <c r="M1785">
        <v>-0.30731433629989624</v>
      </c>
      <c r="N1785">
        <v>-0.18975165486335754</v>
      </c>
      <c r="O1785">
        <v>-7.2188965976238251E-2</v>
      </c>
      <c r="P1785">
        <v>9.7552895545959473E-2</v>
      </c>
      <c r="Q1785">
        <v>0.44358235597610474</v>
      </c>
      <c r="R1785">
        <v>0.45474421977996826</v>
      </c>
      <c r="S1785">
        <v>-1.1161861941218376E-2</v>
      </c>
      <c r="T1785">
        <v>-2.8062129393219948E-2</v>
      </c>
      <c r="U1785">
        <v>-1.8077313899993896E-2</v>
      </c>
      <c r="V1785">
        <v>-1.1161861941218376E-2</v>
      </c>
      <c r="W1785">
        <v>-4.2464099824428558E-3</v>
      </c>
      <c r="X1785">
        <v>5.7384055107831955E-3</v>
      </c>
      <c r="Y1785">
        <v>17</v>
      </c>
      <c r="Z1785">
        <v>9.6609272062778473E-2</v>
      </c>
      <c r="AA1785">
        <v>1</v>
      </c>
    </row>
    <row r="1786" spans="1:27" x14ac:dyDescent="0.25">
      <c r="A1786" t="s">
        <v>63</v>
      </c>
      <c r="B1786" t="s">
        <v>22</v>
      </c>
      <c r="C1786" t="s">
        <v>32</v>
      </c>
      <c r="D1786">
        <v>9</v>
      </c>
      <c r="E1786">
        <v>16</v>
      </c>
      <c r="F1786">
        <v>17</v>
      </c>
      <c r="G1786">
        <v>17</v>
      </c>
      <c r="H1786">
        <v>8.2591714859008789</v>
      </c>
      <c r="I1786">
        <v>8.0987461532155667</v>
      </c>
      <c r="J1786">
        <v>0.16042506694793701</v>
      </c>
      <c r="K1786">
        <v>83.681350708007813</v>
      </c>
      <c r="L1786">
        <v>-0.12707449495792389</v>
      </c>
      <c r="M1786">
        <v>4.2782574892044067E-2</v>
      </c>
      <c r="N1786">
        <v>0.16042506694793701</v>
      </c>
      <c r="O1786">
        <v>0.27806755900382996</v>
      </c>
      <c r="P1786">
        <v>0.44792464375495911</v>
      </c>
      <c r="Q1786">
        <v>0.48583361506462097</v>
      </c>
      <c r="R1786">
        <v>0.4763968288898468</v>
      </c>
      <c r="S1786">
        <v>9.4367684796452522E-3</v>
      </c>
      <c r="T1786">
        <v>-7.4749700725078583E-3</v>
      </c>
      <c r="U1786">
        <v>2.5166219566017389E-3</v>
      </c>
      <c r="V1786">
        <v>9.4367684796452522E-3</v>
      </c>
      <c r="W1786">
        <v>1.6356915235519409E-2</v>
      </c>
      <c r="X1786">
        <v>2.6348508894443512E-2</v>
      </c>
      <c r="Y1786">
        <v>17</v>
      </c>
      <c r="Z1786">
        <v>9.6609272062778473E-2</v>
      </c>
      <c r="AA1786">
        <v>1</v>
      </c>
    </row>
    <row r="1787" spans="1:27" x14ac:dyDescent="0.25">
      <c r="A1787" t="s">
        <v>63</v>
      </c>
      <c r="B1787" t="s">
        <v>22</v>
      </c>
      <c r="C1787" t="s">
        <v>32</v>
      </c>
      <c r="D1787">
        <v>10</v>
      </c>
      <c r="E1787">
        <v>16</v>
      </c>
      <c r="F1787">
        <v>17</v>
      </c>
      <c r="G1787">
        <v>17</v>
      </c>
      <c r="H1787">
        <v>8.801732063293457</v>
      </c>
      <c r="I1787">
        <v>8.3234557808997724</v>
      </c>
      <c r="J1787">
        <v>0.47827652096748352</v>
      </c>
      <c r="K1787">
        <v>88.142097473144531</v>
      </c>
      <c r="L1787">
        <v>0.19079206883907318</v>
      </c>
      <c r="M1787">
        <v>0.36064019799232483</v>
      </c>
      <c r="N1787">
        <v>0.47827652096748352</v>
      </c>
      <c r="O1787">
        <v>0.59591281414031982</v>
      </c>
      <c r="P1787">
        <v>0.76576095819473267</v>
      </c>
      <c r="Q1787">
        <v>0.51774895191192627</v>
      </c>
      <c r="R1787">
        <v>0.4896150529384613</v>
      </c>
      <c r="S1787">
        <v>2.813391387462616E-2</v>
      </c>
      <c r="T1787">
        <v>1.1223062872886658E-2</v>
      </c>
      <c r="U1787">
        <v>2.1214129403233528E-2</v>
      </c>
      <c r="V1787">
        <v>2.813391387462616E-2</v>
      </c>
      <c r="W1787">
        <v>3.5053696483373642E-2</v>
      </c>
      <c r="X1787">
        <v>4.5044761151075363E-2</v>
      </c>
      <c r="Y1787">
        <v>17</v>
      </c>
      <c r="Z1787">
        <v>9.6609272062778473E-2</v>
      </c>
      <c r="AA1787">
        <v>1</v>
      </c>
    </row>
    <row r="1788" spans="1:27" x14ac:dyDescent="0.25">
      <c r="A1788" t="s">
        <v>63</v>
      </c>
      <c r="B1788" t="s">
        <v>22</v>
      </c>
      <c r="C1788" t="s">
        <v>32</v>
      </c>
      <c r="D1788">
        <v>11</v>
      </c>
      <c r="E1788">
        <v>16</v>
      </c>
      <c r="F1788">
        <v>17</v>
      </c>
      <c r="G1788">
        <v>17</v>
      </c>
      <c r="H1788">
        <v>9.0842084884643555</v>
      </c>
      <c r="I1788">
        <v>8.8189926296472549</v>
      </c>
      <c r="J1788">
        <v>0.26521587371826172</v>
      </c>
      <c r="K1788">
        <v>92.345657348632812</v>
      </c>
      <c r="L1788">
        <v>-2.2300055250525475E-2</v>
      </c>
      <c r="M1788">
        <v>0.14756669104099274</v>
      </c>
      <c r="N1788">
        <v>0.26521587371826172</v>
      </c>
      <c r="O1788">
        <v>0.38286507129669189</v>
      </c>
      <c r="P1788">
        <v>0.55273181200027466</v>
      </c>
      <c r="Q1788">
        <v>0.53436517715454102</v>
      </c>
      <c r="R1788">
        <v>0.51876425743103027</v>
      </c>
      <c r="S1788">
        <v>1.5600933693349361E-2</v>
      </c>
      <c r="T1788">
        <v>-1.3117679627612233E-3</v>
      </c>
      <c r="U1788">
        <v>8.6803939193487167E-3</v>
      </c>
      <c r="V1788">
        <v>1.5600933693349361E-2</v>
      </c>
      <c r="W1788">
        <v>2.2521475329995155E-2</v>
      </c>
      <c r="X1788">
        <v>3.2513637095689774E-2</v>
      </c>
      <c r="Y1788">
        <v>17</v>
      </c>
      <c r="Z1788">
        <v>9.6609272062778473E-2</v>
      </c>
      <c r="AA1788">
        <v>1</v>
      </c>
    </row>
    <row r="1789" spans="1:27" x14ac:dyDescent="0.25">
      <c r="A1789" t="s">
        <v>63</v>
      </c>
      <c r="B1789" t="s">
        <v>22</v>
      </c>
      <c r="C1789" t="s">
        <v>32</v>
      </c>
      <c r="D1789">
        <v>12</v>
      </c>
      <c r="E1789">
        <v>16</v>
      </c>
      <c r="F1789">
        <v>17</v>
      </c>
      <c r="G1789">
        <v>17</v>
      </c>
      <c r="H1789">
        <v>9.4328517913818359</v>
      </c>
      <c r="I1789">
        <v>9.1580120126406346</v>
      </c>
      <c r="J1789">
        <v>0.27484017610549927</v>
      </c>
      <c r="K1789">
        <v>96.027992248535156</v>
      </c>
      <c r="L1789">
        <v>-1.2802076525986195E-2</v>
      </c>
      <c r="M1789">
        <v>0.15713930130004883</v>
      </c>
      <c r="N1789">
        <v>0.27484017610549927</v>
      </c>
      <c r="O1789">
        <v>0.39254105091094971</v>
      </c>
      <c r="P1789">
        <v>0.56248241662979126</v>
      </c>
      <c r="Q1789">
        <v>0.55487364530563354</v>
      </c>
      <c r="R1789">
        <v>0.53870660066604614</v>
      </c>
      <c r="S1789">
        <v>1.6167068853974342E-2</v>
      </c>
      <c r="T1789">
        <v>-7.5306330109015107E-4</v>
      </c>
      <c r="U1789">
        <v>9.2434883117675781E-3</v>
      </c>
      <c r="V1789">
        <v>1.6167068853974342E-2</v>
      </c>
      <c r="W1789">
        <v>2.3090649396181107E-2</v>
      </c>
      <c r="X1789">
        <v>3.3087201416492462E-2</v>
      </c>
      <c r="Y1789">
        <v>17</v>
      </c>
      <c r="Z1789">
        <v>9.6609272062778473E-2</v>
      </c>
      <c r="AA1789">
        <v>1</v>
      </c>
    </row>
    <row r="1790" spans="1:27" x14ac:dyDescent="0.25">
      <c r="A1790" t="s">
        <v>63</v>
      </c>
      <c r="B1790" t="s">
        <v>22</v>
      </c>
      <c r="C1790" t="s">
        <v>32</v>
      </c>
      <c r="D1790">
        <v>13</v>
      </c>
      <c r="E1790">
        <v>16</v>
      </c>
      <c r="F1790">
        <v>17</v>
      </c>
      <c r="G1790">
        <v>17</v>
      </c>
      <c r="H1790">
        <v>9.3718767166137695</v>
      </c>
      <c r="I1790">
        <v>9.0365463048219681</v>
      </c>
      <c r="J1790">
        <v>0.33533075451850891</v>
      </c>
      <c r="K1790">
        <v>98.557518005371094</v>
      </c>
      <c r="L1790">
        <v>4.8403918743133545E-2</v>
      </c>
      <c r="M1790">
        <v>0.21792261302471161</v>
      </c>
      <c r="N1790">
        <v>0.33533075451850891</v>
      </c>
      <c r="O1790">
        <v>0.45273888111114502</v>
      </c>
      <c r="P1790">
        <v>0.62225759029388428</v>
      </c>
      <c r="Q1790">
        <v>0.55128687620162964</v>
      </c>
      <c r="R1790">
        <v>0.53156155347824097</v>
      </c>
      <c r="S1790">
        <v>1.9725337624549866E-2</v>
      </c>
      <c r="T1790">
        <v>2.8472894337028265E-3</v>
      </c>
      <c r="U1790">
        <v>1.2818977236747742E-2</v>
      </c>
      <c r="V1790">
        <v>1.9725337624549866E-2</v>
      </c>
      <c r="W1790">
        <v>2.663169801235199E-2</v>
      </c>
      <c r="X1790">
        <v>3.6603387445211411E-2</v>
      </c>
      <c r="Y1790">
        <v>17</v>
      </c>
      <c r="Z1790">
        <v>9.6609272062778473E-2</v>
      </c>
      <c r="AA1790">
        <v>1</v>
      </c>
    </row>
    <row r="1791" spans="1:27" x14ac:dyDescent="0.25">
      <c r="A1791" t="s">
        <v>63</v>
      </c>
      <c r="B1791" t="s">
        <v>22</v>
      </c>
      <c r="C1791" t="s">
        <v>32</v>
      </c>
      <c r="D1791">
        <v>14</v>
      </c>
      <c r="E1791">
        <v>16</v>
      </c>
      <c r="F1791">
        <v>17</v>
      </c>
      <c r="G1791">
        <v>17</v>
      </c>
      <c r="H1791">
        <v>9.3975582122802734</v>
      </c>
      <c r="I1791">
        <v>8.6108966320753098</v>
      </c>
      <c r="J1791">
        <v>0.78666114807128906</v>
      </c>
      <c r="K1791">
        <v>100.95079803466797</v>
      </c>
      <c r="L1791">
        <v>0.49965342879295349</v>
      </c>
      <c r="M1791">
        <v>0.66921991109848022</v>
      </c>
      <c r="N1791">
        <v>0.78666114807128906</v>
      </c>
      <c r="O1791">
        <v>0.9041023850440979</v>
      </c>
      <c r="P1791">
        <v>1.0736688375473022</v>
      </c>
      <c r="Q1791">
        <v>0.55279755592346191</v>
      </c>
      <c r="R1791">
        <v>0.50652331113815308</v>
      </c>
      <c r="S1791">
        <v>4.6274185180664063E-2</v>
      </c>
      <c r="T1791">
        <v>2.9391378164291382E-2</v>
      </c>
      <c r="U1791">
        <v>3.9365876466035843E-2</v>
      </c>
      <c r="V1791">
        <v>4.6274185180664063E-2</v>
      </c>
      <c r="W1791">
        <v>5.3182493895292282E-2</v>
      </c>
      <c r="X1791">
        <v>6.3156992197036743E-2</v>
      </c>
      <c r="Y1791">
        <v>17</v>
      </c>
      <c r="Z1791">
        <v>9.6609272062778473E-2</v>
      </c>
      <c r="AA1791">
        <v>1</v>
      </c>
    </row>
    <row r="1792" spans="1:27" x14ac:dyDescent="0.25">
      <c r="A1792" t="s">
        <v>63</v>
      </c>
      <c r="B1792" t="s">
        <v>22</v>
      </c>
      <c r="C1792" t="s">
        <v>32</v>
      </c>
      <c r="D1792">
        <v>15</v>
      </c>
      <c r="E1792">
        <v>16</v>
      </c>
      <c r="F1792">
        <v>17</v>
      </c>
      <c r="G1792">
        <v>17</v>
      </c>
      <c r="H1792">
        <v>9.2859401702880859</v>
      </c>
      <c r="I1792">
        <v>8.374470879634222</v>
      </c>
      <c r="J1792">
        <v>0.91146892309188843</v>
      </c>
      <c r="K1792">
        <v>102.464599609375</v>
      </c>
      <c r="L1792">
        <v>0.6241341233253479</v>
      </c>
      <c r="M1792">
        <v>0.79389387369155884</v>
      </c>
      <c r="N1792">
        <v>0.91146892309188843</v>
      </c>
      <c r="O1792">
        <v>1.0290440320968628</v>
      </c>
      <c r="P1792">
        <v>1.1988036632537842</v>
      </c>
      <c r="Q1792">
        <v>0.54623174667358398</v>
      </c>
      <c r="R1792">
        <v>0.49261593818664551</v>
      </c>
      <c r="S1792">
        <v>5.3615819662809372E-2</v>
      </c>
      <c r="T1792">
        <v>3.6713771522045135E-2</v>
      </c>
      <c r="U1792">
        <v>4.6699639409780502E-2</v>
      </c>
      <c r="V1792">
        <v>5.3615819662809372E-2</v>
      </c>
      <c r="W1792">
        <v>6.053200364112854E-2</v>
      </c>
      <c r="X1792">
        <v>7.0517860352993011E-2</v>
      </c>
      <c r="Y1792">
        <v>17</v>
      </c>
      <c r="Z1792">
        <v>9.6609272062778473E-2</v>
      </c>
      <c r="AA1792">
        <v>1</v>
      </c>
    </row>
    <row r="1793" spans="1:27" x14ac:dyDescent="0.25">
      <c r="A1793" t="s">
        <v>63</v>
      </c>
      <c r="B1793" t="s">
        <v>22</v>
      </c>
      <c r="C1793" t="s">
        <v>32</v>
      </c>
      <c r="D1793">
        <v>16</v>
      </c>
      <c r="E1793">
        <v>16</v>
      </c>
      <c r="F1793">
        <v>17</v>
      </c>
      <c r="G1793">
        <v>17</v>
      </c>
      <c r="H1793">
        <v>8.6828336715698242</v>
      </c>
      <c r="I1793">
        <v>7.9611907700697584</v>
      </c>
      <c r="J1793">
        <v>0.72164279222488403</v>
      </c>
      <c r="K1793">
        <v>103.41635131835937</v>
      </c>
      <c r="L1793">
        <v>0.43425408005714417</v>
      </c>
      <c r="M1793">
        <v>0.60404568910598755</v>
      </c>
      <c r="N1793">
        <v>0.72164279222488403</v>
      </c>
      <c r="O1793">
        <v>0.83923989534378052</v>
      </c>
      <c r="P1793">
        <v>1.0090315341949463</v>
      </c>
      <c r="Q1793">
        <v>0.51075494289398193</v>
      </c>
      <c r="R1793">
        <v>0.46830534934997559</v>
      </c>
      <c r="S1793">
        <v>4.2449574917554855E-2</v>
      </c>
      <c r="T1793">
        <v>2.5544358417391777E-2</v>
      </c>
      <c r="U1793">
        <v>3.5532098263502121E-2</v>
      </c>
      <c r="V1793">
        <v>4.2449574917554855E-2</v>
      </c>
      <c r="W1793">
        <v>4.936705157160759E-2</v>
      </c>
      <c r="X1793">
        <v>5.9354797005653381E-2</v>
      </c>
      <c r="Y1793">
        <v>17</v>
      </c>
      <c r="Z1793">
        <v>9.6609272062778473E-2</v>
      </c>
      <c r="AA1793">
        <v>1</v>
      </c>
    </row>
    <row r="1794" spans="1:27" x14ac:dyDescent="0.25">
      <c r="A1794" t="s">
        <v>63</v>
      </c>
      <c r="B1794" t="s">
        <v>22</v>
      </c>
      <c r="C1794" t="s">
        <v>32</v>
      </c>
      <c r="D1794">
        <v>17</v>
      </c>
      <c r="E1794">
        <v>16</v>
      </c>
      <c r="F1794">
        <v>17</v>
      </c>
      <c r="G1794">
        <v>17</v>
      </c>
      <c r="H1794">
        <v>6.9104986190795898</v>
      </c>
      <c r="I1794">
        <v>6.2106913626194</v>
      </c>
      <c r="J1794">
        <v>0.69980746507644653</v>
      </c>
      <c r="K1794">
        <v>104.20400238037109</v>
      </c>
      <c r="L1794">
        <v>0.41287520527839661</v>
      </c>
      <c r="M1794">
        <v>0.58239710330963135</v>
      </c>
      <c r="N1794">
        <v>0.69980746507644653</v>
      </c>
      <c r="O1794">
        <v>0.81721782684326172</v>
      </c>
      <c r="P1794">
        <v>0.98673975467681885</v>
      </c>
      <c r="Q1794">
        <v>0.40649992227554321</v>
      </c>
      <c r="R1794">
        <v>0.36533477902412415</v>
      </c>
      <c r="S1794">
        <v>4.1165143251419067E-2</v>
      </c>
      <c r="T1794">
        <v>2.4286776781082153E-2</v>
      </c>
      <c r="U1794">
        <v>3.4258652478456497E-2</v>
      </c>
      <c r="V1794">
        <v>4.1165143251419067E-2</v>
      </c>
      <c r="W1794">
        <v>4.8071637749671936E-2</v>
      </c>
      <c r="X1794">
        <v>5.804351344704628E-2</v>
      </c>
      <c r="Y1794">
        <v>17</v>
      </c>
      <c r="Z1794">
        <v>9.6609272062778473E-2</v>
      </c>
      <c r="AA1794">
        <v>1</v>
      </c>
    </row>
    <row r="1795" spans="1:27" x14ac:dyDescent="0.25">
      <c r="A1795" t="s">
        <v>63</v>
      </c>
      <c r="B1795" t="s">
        <v>22</v>
      </c>
      <c r="C1795" t="s">
        <v>32</v>
      </c>
      <c r="D1795">
        <v>18</v>
      </c>
      <c r="E1795">
        <v>16</v>
      </c>
      <c r="F1795">
        <v>17</v>
      </c>
      <c r="G1795">
        <v>17</v>
      </c>
      <c r="H1795">
        <v>5.9240274429321289</v>
      </c>
      <c r="I1795">
        <v>5.1797880927721662</v>
      </c>
      <c r="J1795">
        <v>0.7442392110824585</v>
      </c>
      <c r="K1795">
        <v>104.83929443359375</v>
      </c>
      <c r="L1795">
        <v>0.45710274577140808</v>
      </c>
      <c r="M1795">
        <v>0.62674528360366821</v>
      </c>
      <c r="N1795">
        <v>0.7442392110824585</v>
      </c>
      <c r="O1795">
        <v>0.86173313856124878</v>
      </c>
      <c r="P1795">
        <v>1.0313756465911865</v>
      </c>
      <c r="Q1795">
        <v>0.34847220778465271</v>
      </c>
      <c r="R1795">
        <v>0.30469343066215515</v>
      </c>
      <c r="S1795">
        <v>4.3778777122497559E-2</v>
      </c>
      <c r="T1795">
        <v>2.6888396590948105E-2</v>
      </c>
      <c r="U1795">
        <v>3.6867368966341019E-2</v>
      </c>
      <c r="V1795">
        <v>4.3778777122497559E-2</v>
      </c>
      <c r="W1795">
        <v>5.0690185278654099E-2</v>
      </c>
      <c r="X1795">
        <v>6.0669153928756714E-2</v>
      </c>
      <c r="Y1795">
        <v>17</v>
      </c>
      <c r="Z1795">
        <v>9.6609272062778473E-2</v>
      </c>
      <c r="AA1795">
        <v>1</v>
      </c>
    </row>
    <row r="1796" spans="1:27" x14ac:dyDescent="0.25">
      <c r="A1796" t="s">
        <v>63</v>
      </c>
      <c r="B1796" t="s">
        <v>22</v>
      </c>
      <c r="C1796" t="s">
        <v>32</v>
      </c>
      <c r="D1796">
        <v>19</v>
      </c>
      <c r="E1796">
        <v>16</v>
      </c>
      <c r="F1796">
        <v>17</v>
      </c>
      <c r="G1796">
        <v>17</v>
      </c>
      <c r="H1796">
        <v>5.4274334907531738</v>
      </c>
      <c r="I1796">
        <v>4.91084315131108</v>
      </c>
      <c r="J1796">
        <v>0.5165901780128479</v>
      </c>
      <c r="K1796">
        <v>103.81625366210937</v>
      </c>
      <c r="L1796">
        <v>0.22896274924278259</v>
      </c>
      <c r="M1796">
        <v>0.39889535307884216</v>
      </c>
      <c r="N1796">
        <v>0.5165901780128479</v>
      </c>
      <c r="O1796">
        <v>0.63428497314453125</v>
      </c>
      <c r="P1796">
        <v>0.8042176365852356</v>
      </c>
      <c r="Q1796">
        <v>0.31926080584526062</v>
      </c>
      <c r="R1796">
        <v>0.28887313604354858</v>
      </c>
      <c r="S1796">
        <v>3.0387656763195992E-2</v>
      </c>
      <c r="T1796">
        <v>1.3468396849930286E-2</v>
      </c>
      <c r="U1796">
        <v>2.346443198621273E-2</v>
      </c>
      <c r="V1796">
        <v>3.0387656763195992E-2</v>
      </c>
      <c r="W1796">
        <v>3.7310879677534103E-2</v>
      </c>
      <c r="X1796">
        <v>4.730692133307457E-2</v>
      </c>
      <c r="Y1796">
        <v>17</v>
      </c>
      <c r="Z1796">
        <v>9.6609272062778473E-2</v>
      </c>
      <c r="AA1796">
        <v>1</v>
      </c>
    </row>
    <row r="1797" spans="1:27" x14ac:dyDescent="0.25">
      <c r="A1797" t="s">
        <v>63</v>
      </c>
      <c r="B1797" t="s">
        <v>22</v>
      </c>
      <c r="C1797" t="s">
        <v>32</v>
      </c>
      <c r="D1797">
        <v>20</v>
      </c>
      <c r="E1797">
        <v>16</v>
      </c>
      <c r="F1797">
        <v>17</v>
      </c>
      <c r="G1797">
        <v>17</v>
      </c>
      <c r="H1797">
        <v>5.4382648468017578</v>
      </c>
      <c r="I1797">
        <v>4.6804745122790337</v>
      </c>
      <c r="J1797">
        <v>0.75779050588607788</v>
      </c>
      <c r="K1797">
        <v>101.64085388183594</v>
      </c>
      <c r="L1797">
        <v>0.47059661149978638</v>
      </c>
      <c r="M1797">
        <v>0.64027309417724609</v>
      </c>
      <c r="N1797">
        <v>0.75779050588607788</v>
      </c>
      <c r="O1797">
        <v>0.87530791759490967</v>
      </c>
      <c r="P1797">
        <v>1.0449844598770142</v>
      </c>
      <c r="Q1797">
        <v>0.31989791989326477</v>
      </c>
      <c r="R1797">
        <v>0.27532202005386353</v>
      </c>
      <c r="S1797">
        <v>4.4575911015272141E-2</v>
      </c>
      <c r="T1797">
        <v>2.7682153508067131E-2</v>
      </c>
      <c r="U1797">
        <v>3.766312450170517E-2</v>
      </c>
      <c r="V1797">
        <v>4.4575911015272141E-2</v>
      </c>
      <c r="W1797">
        <v>5.148870125412941E-2</v>
      </c>
      <c r="X1797">
        <v>6.1469674110412598E-2</v>
      </c>
      <c r="Y1797">
        <v>17</v>
      </c>
      <c r="Z1797">
        <v>9.6609272062778473E-2</v>
      </c>
      <c r="AA1797">
        <v>1</v>
      </c>
    </row>
    <row r="1798" spans="1:27" x14ac:dyDescent="0.25">
      <c r="A1798" t="s">
        <v>63</v>
      </c>
      <c r="B1798" t="s">
        <v>22</v>
      </c>
      <c r="C1798" t="s">
        <v>32</v>
      </c>
      <c r="D1798">
        <v>21</v>
      </c>
      <c r="E1798">
        <v>16</v>
      </c>
      <c r="F1798">
        <v>17</v>
      </c>
      <c r="G1798">
        <v>17</v>
      </c>
      <c r="H1798">
        <v>5.1704826354980469</v>
      </c>
      <c r="I1798">
        <v>4.4511646057168646</v>
      </c>
      <c r="J1798">
        <v>0.7193182110786438</v>
      </c>
      <c r="K1798">
        <v>98.793846130371094</v>
      </c>
      <c r="L1798">
        <v>0.43265551328659058</v>
      </c>
      <c r="M1798">
        <v>0.60201817750930786</v>
      </c>
      <c r="N1798">
        <v>0.7193182110786438</v>
      </c>
      <c r="O1798">
        <v>0.83661824464797974</v>
      </c>
      <c r="P1798">
        <v>1.0059808492660522</v>
      </c>
      <c r="Q1798">
        <v>0.30414605140686035</v>
      </c>
      <c r="R1798">
        <v>0.26183322072029114</v>
      </c>
      <c r="S1798">
        <v>4.2312834411859512E-2</v>
      </c>
      <c r="T1798">
        <v>2.5450324639678001E-2</v>
      </c>
      <c r="U1798">
        <v>3.5412833094596863E-2</v>
      </c>
      <c r="V1798">
        <v>4.2312834411859512E-2</v>
      </c>
      <c r="W1798">
        <v>4.921283945441246E-2</v>
      </c>
      <c r="X1798">
        <v>5.9175342321395874E-2</v>
      </c>
      <c r="Y1798">
        <v>17</v>
      </c>
      <c r="Z1798">
        <v>9.6609272062778473E-2</v>
      </c>
      <c r="AA1798">
        <v>1</v>
      </c>
    </row>
    <row r="1799" spans="1:27" x14ac:dyDescent="0.25">
      <c r="A1799" t="s">
        <v>63</v>
      </c>
      <c r="B1799" t="s">
        <v>22</v>
      </c>
      <c r="C1799" t="s">
        <v>32</v>
      </c>
      <c r="D1799">
        <v>22</v>
      </c>
      <c r="E1799">
        <v>16</v>
      </c>
      <c r="F1799">
        <v>17</v>
      </c>
      <c r="G1799">
        <v>17</v>
      </c>
      <c r="H1799">
        <v>4.2983784675598145</v>
      </c>
      <c r="I1799">
        <v>3.8606496602296829</v>
      </c>
      <c r="J1799">
        <v>0.43772900104522705</v>
      </c>
      <c r="K1799">
        <v>95.644142150878906</v>
      </c>
      <c r="L1799">
        <v>0.15056811273097992</v>
      </c>
      <c r="M1799">
        <v>0.32022508978843689</v>
      </c>
      <c r="N1799">
        <v>0.43772900104522705</v>
      </c>
      <c r="O1799">
        <v>0.55523288249969482</v>
      </c>
      <c r="P1799">
        <v>0.72488987445831299</v>
      </c>
      <c r="Q1799">
        <v>0.25284579396247864</v>
      </c>
      <c r="R1799">
        <v>0.2270970344543457</v>
      </c>
      <c r="S1799">
        <v>2.5748765096068382E-2</v>
      </c>
      <c r="T1799">
        <v>8.8569475337862968E-3</v>
      </c>
      <c r="U1799">
        <v>1.8836770206689835E-2</v>
      </c>
      <c r="V1799">
        <v>2.5748765096068382E-2</v>
      </c>
      <c r="W1799">
        <v>3.2660756260156631E-2</v>
      </c>
      <c r="X1799">
        <v>4.2640581727027893E-2</v>
      </c>
      <c r="Y1799">
        <v>17</v>
      </c>
      <c r="Z1799">
        <v>9.6609272062778473E-2</v>
      </c>
      <c r="AA1799">
        <v>1</v>
      </c>
    </row>
    <row r="1800" spans="1:27" x14ac:dyDescent="0.25">
      <c r="A1800" t="s">
        <v>63</v>
      </c>
      <c r="B1800" t="s">
        <v>22</v>
      </c>
      <c r="C1800" t="s">
        <v>32</v>
      </c>
      <c r="D1800">
        <v>23</v>
      </c>
      <c r="E1800">
        <v>16</v>
      </c>
      <c r="F1800">
        <v>17</v>
      </c>
      <c r="G1800">
        <v>17</v>
      </c>
      <c r="H1800">
        <v>3.6876101493835449</v>
      </c>
      <c r="I1800">
        <v>3.4221133465568223</v>
      </c>
      <c r="J1800">
        <v>0.26549670100212097</v>
      </c>
      <c r="K1800">
        <v>92.695693969726563</v>
      </c>
      <c r="L1800">
        <v>-2.1609261631965637E-2</v>
      </c>
      <c r="M1800">
        <v>0.14801527559757233</v>
      </c>
      <c r="N1800">
        <v>0.26549670100212097</v>
      </c>
      <c r="O1800">
        <v>0.38297814130783081</v>
      </c>
      <c r="P1800">
        <v>0.55260264873504639</v>
      </c>
      <c r="Q1800">
        <v>0.21691824495792389</v>
      </c>
      <c r="R1800">
        <v>0.20130078494548798</v>
      </c>
      <c r="S1800">
        <v>1.5617452561855316E-2</v>
      </c>
      <c r="T1800">
        <v>-1.2711330782622099E-3</v>
      </c>
      <c r="U1800">
        <v>8.7067810818552971E-3</v>
      </c>
      <c r="V1800">
        <v>1.5617452561855316E-2</v>
      </c>
      <c r="W1800">
        <v>2.2528126835823059E-2</v>
      </c>
      <c r="X1800">
        <v>3.2506037503480911E-2</v>
      </c>
      <c r="Y1800">
        <v>17</v>
      </c>
      <c r="Z1800">
        <v>9.6609272062778473E-2</v>
      </c>
      <c r="AA1800">
        <v>1</v>
      </c>
    </row>
    <row r="1801" spans="1:27" x14ac:dyDescent="0.25">
      <c r="A1801" t="s">
        <v>63</v>
      </c>
      <c r="B1801" t="s">
        <v>22</v>
      </c>
      <c r="C1801" t="s">
        <v>32</v>
      </c>
      <c r="D1801">
        <v>24</v>
      </c>
      <c r="E1801">
        <v>16</v>
      </c>
      <c r="F1801">
        <v>17</v>
      </c>
      <c r="G1801">
        <v>17</v>
      </c>
      <c r="H1801">
        <v>3.2349085807800293</v>
      </c>
      <c r="I1801">
        <v>3.1166031360626221</v>
      </c>
      <c r="J1801">
        <v>0.11830542981624603</v>
      </c>
      <c r="K1801">
        <v>89.855155944824219</v>
      </c>
      <c r="L1801">
        <v>-0.16840580105781555</v>
      </c>
      <c r="M1801">
        <v>9.8551611881703138E-4</v>
      </c>
      <c r="N1801">
        <v>0.11830542981624603</v>
      </c>
      <c r="O1801">
        <v>0.23562534153461456</v>
      </c>
      <c r="P1801">
        <v>0.40501666069030762</v>
      </c>
      <c r="Q1801">
        <v>0.1902887374162674</v>
      </c>
      <c r="R1801">
        <v>0.18332959711551666</v>
      </c>
      <c r="S1801">
        <v>6.9591430947184563E-3</v>
      </c>
      <c r="T1801">
        <v>-9.9062239751219749E-3</v>
      </c>
      <c r="U1801">
        <v>5.797153789899312E-5</v>
      </c>
      <c r="V1801">
        <v>6.9591430947184563E-3</v>
      </c>
      <c r="W1801">
        <v>1.3860314153134823E-2</v>
      </c>
      <c r="X1801">
        <v>2.3824509233236313E-2</v>
      </c>
      <c r="Y1801">
        <v>17</v>
      </c>
      <c r="Z1801">
        <v>9.6609272062778473E-2</v>
      </c>
      <c r="AA1801">
        <v>1</v>
      </c>
    </row>
    <row r="1802" spans="1:27" x14ac:dyDescent="0.25">
      <c r="A1802" t="s">
        <v>64</v>
      </c>
      <c r="B1802" t="s">
        <v>22</v>
      </c>
      <c r="C1802" t="s">
        <v>82</v>
      </c>
      <c r="D1802">
        <v>1</v>
      </c>
      <c r="E1802">
        <v>0</v>
      </c>
      <c r="F1802">
        <v>0</v>
      </c>
      <c r="G1802">
        <v>0</v>
      </c>
      <c r="H1802">
        <v>0</v>
      </c>
      <c r="I1802">
        <v>0</v>
      </c>
      <c r="J1802">
        <v>0</v>
      </c>
      <c r="K1802">
        <v>0</v>
      </c>
      <c r="L1802">
        <v>0</v>
      </c>
      <c r="M1802">
        <v>0</v>
      </c>
      <c r="N1802">
        <v>0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0</v>
      </c>
      <c r="U1802">
        <v>0</v>
      </c>
      <c r="V1802">
        <v>0</v>
      </c>
      <c r="W1802">
        <v>0</v>
      </c>
      <c r="X1802">
        <v>0</v>
      </c>
      <c r="Y1802">
        <v>9</v>
      </c>
      <c r="Z1802">
        <v>0.36987406015396118</v>
      </c>
      <c r="AA1802">
        <v>0</v>
      </c>
    </row>
    <row r="1803" spans="1:27" x14ac:dyDescent="0.25">
      <c r="A1803" t="s">
        <v>64</v>
      </c>
      <c r="B1803" t="s">
        <v>22</v>
      </c>
      <c r="C1803" t="s">
        <v>82</v>
      </c>
      <c r="D1803">
        <v>2</v>
      </c>
      <c r="E1803">
        <v>0</v>
      </c>
      <c r="F1803">
        <v>0</v>
      </c>
      <c r="G1803">
        <v>0</v>
      </c>
      <c r="H1803">
        <v>0</v>
      </c>
      <c r="I1803">
        <v>0</v>
      </c>
      <c r="J1803">
        <v>0</v>
      </c>
      <c r="K1803">
        <v>0</v>
      </c>
      <c r="L1803">
        <v>0</v>
      </c>
      <c r="M1803">
        <v>0</v>
      </c>
      <c r="N1803">
        <v>0</v>
      </c>
      <c r="O1803">
        <v>0</v>
      </c>
      <c r="P1803">
        <v>0</v>
      </c>
      <c r="Q1803">
        <v>0</v>
      </c>
      <c r="R1803">
        <v>0</v>
      </c>
      <c r="S1803">
        <v>0</v>
      </c>
      <c r="T1803">
        <v>0</v>
      </c>
      <c r="U1803">
        <v>0</v>
      </c>
      <c r="V1803">
        <v>0</v>
      </c>
      <c r="W1803">
        <v>0</v>
      </c>
      <c r="X1803">
        <v>0</v>
      </c>
      <c r="Y1803">
        <v>9</v>
      </c>
      <c r="Z1803">
        <v>0.36987406015396118</v>
      </c>
      <c r="AA1803">
        <v>0</v>
      </c>
    </row>
    <row r="1804" spans="1:27" x14ac:dyDescent="0.25">
      <c r="A1804" t="s">
        <v>64</v>
      </c>
      <c r="B1804" t="s">
        <v>22</v>
      </c>
      <c r="C1804" t="s">
        <v>82</v>
      </c>
      <c r="D1804">
        <v>3</v>
      </c>
      <c r="E1804">
        <v>0</v>
      </c>
      <c r="F1804">
        <v>0</v>
      </c>
      <c r="G1804">
        <v>0</v>
      </c>
      <c r="H1804">
        <v>0</v>
      </c>
      <c r="I1804">
        <v>0</v>
      </c>
      <c r="J1804">
        <v>0</v>
      </c>
      <c r="K1804">
        <v>0</v>
      </c>
      <c r="L1804">
        <v>0</v>
      </c>
      <c r="M1804">
        <v>0</v>
      </c>
      <c r="N1804">
        <v>0</v>
      </c>
      <c r="O1804">
        <v>0</v>
      </c>
      <c r="P1804">
        <v>0</v>
      </c>
      <c r="Q1804">
        <v>0</v>
      </c>
      <c r="R1804">
        <v>0</v>
      </c>
      <c r="S1804">
        <v>0</v>
      </c>
      <c r="T1804">
        <v>0</v>
      </c>
      <c r="U1804">
        <v>0</v>
      </c>
      <c r="V1804">
        <v>0</v>
      </c>
      <c r="W1804">
        <v>0</v>
      </c>
      <c r="X1804">
        <v>0</v>
      </c>
      <c r="Y1804">
        <v>9</v>
      </c>
      <c r="Z1804">
        <v>0.36987406015396118</v>
      </c>
      <c r="AA1804">
        <v>0</v>
      </c>
    </row>
    <row r="1805" spans="1:27" x14ac:dyDescent="0.25">
      <c r="A1805" t="s">
        <v>64</v>
      </c>
      <c r="B1805" t="s">
        <v>22</v>
      </c>
      <c r="C1805" t="s">
        <v>82</v>
      </c>
      <c r="D1805">
        <v>4</v>
      </c>
      <c r="E1805">
        <v>0</v>
      </c>
      <c r="F1805">
        <v>0</v>
      </c>
      <c r="G1805">
        <v>0</v>
      </c>
      <c r="H1805">
        <v>0</v>
      </c>
      <c r="I1805">
        <v>0</v>
      </c>
      <c r="J1805">
        <v>0</v>
      </c>
      <c r="K1805">
        <v>0</v>
      </c>
      <c r="L1805">
        <v>0</v>
      </c>
      <c r="M1805">
        <v>0</v>
      </c>
      <c r="N1805">
        <v>0</v>
      </c>
      <c r="O1805">
        <v>0</v>
      </c>
      <c r="P1805">
        <v>0</v>
      </c>
      <c r="Q1805">
        <v>0</v>
      </c>
      <c r="R1805">
        <v>0</v>
      </c>
      <c r="S1805">
        <v>0</v>
      </c>
      <c r="T1805">
        <v>0</v>
      </c>
      <c r="U1805">
        <v>0</v>
      </c>
      <c r="V1805">
        <v>0</v>
      </c>
      <c r="W1805">
        <v>0</v>
      </c>
      <c r="X1805">
        <v>0</v>
      </c>
      <c r="Y1805">
        <v>9</v>
      </c>
      <c r="Z1805">
        <v>0.36987406015396118</v>
      </c>
      <c r="AA1805">
        <v>0</v>
      </c>
    </row>
    <row r="1806" spans="1:27" x14ac:dyDescent="0.25">
      <c r="A1806" t="s">
        <v>64</v>
      </c>
      <c r="B1806" t="s">
        <v>22</v>
      </c>
      <c r="C1806" t="s">
        <v>82</v>
      </c>
      <c r="D1806">
        <v>5</v>
      </c>
      <c r="E1806">
        <v>0</v>
      </c>
      <c r="F1806">
        <v>0</v>
      </c>
      <c r="G1806">
        <v>0</v>
      </c>
      <c r="H1806">
        <v>0</v>
      </c>
      <c r="I1806">
        <v>0</v>
      </c>
      <c r="J1806">
        <v>0</v>
      </c>
      <c r="K1806">
        <v>0</v>
      </c>
      <c r="L1806">
        <v>0</v>
      </c>
      <c r="M1806">
        <v>0</v>
      </c>
      <c r="N1806">
        <v>0</v>
      </c>
      <c r="O1806">
        <v>0</v>
      </c>
      <c r="P1806">
        <v>0</v>
      </c>
      <c r="Q1806">
        <v>0</v>
      </c>
      <c r="R1806">
        <v>0</v>
      </c>
      <c r="S1806">
        <v>0</v>
      </c>
      <c r="T1806">
        <v>0</v>
      </c>
      <c r="U1806">
        <v>0</v>
      </c>
      <c r="V1806">
        <v>0</v>
      </c>
      <c r="W1806">
        <v>0</v>
      </c>
      <c r="X1806">
        <v>0</v>
      </c>
      <c r="Y1806">
        <v>9</v>
      </c>
      <c r="Z1806">
        <v>0.36987406015396118</v>
      </c>
      <c r="AA1806">
        <v>0</v>
      </c>
    </row>
    <row r="1807" spans="1:27" x14ac:dyDescent="0.25">
      <c r="A1807" t="s">
        <v>64</v>
      </c>
      <c r="B1807" t="s">
        <v>22</v>
      </c>
      <c r="C1807" t="s">
        <v>82</v>
      </c>
      <c r="D1807">
        <v>6</v>
      </c>
      <c r="E1807">
        <v>0</v>
      </c>
      <c r="F1807">
        <v>0</v>
      </c>
      <c r="G1807">
        <v>0</v>
      </c>
      <c r="H1807">
        <v>0</v>
      </c>
      <c r="I1807">
        <v>0</v>
      </c>
      <c r="J1807">
        <v>0</v>
      </c>
      <c r="K1807">
        <v>0</v>
      </c>
      <c r="L1807">
        <v>0</v>
      </c>
      <c r="M1807">
        <v>0</v>
      </c>
      <c r="N1807">
        <v>0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0</v>
      </c>
      <c r="U1807">
        <v>0</v>
      </c>
      <c r="V1807">
        <v>0</v>
      </c>
      <c r="W1807">
        <v>0</v>
      </c>
      <c r="X1807">
        <v>0</v>
      </c>
      <c r="Y1807">
        <v>9</v>
      </c>
      <c r="Z1807">
        <v>0.36987406015396118</v>
      </c>
      <c r="AA1807">
        <v>0</v>
      </c>
    </row>
    <row r="1808" spans="1:27" x14ac:dyDescent="0.25">
      <c r="A1808" t="s">
        <v>64</v>
      </c>
      <c r="B1808" t="s">
        <v>22</v>
      </c>
      <c r="C1808" t="s">
        <v>82</v>
      </c>
      <c r="D1808">
        <v>7</v>
      </c>
      <c r="E1808">
        <v>0</v>
      </c>
      <c r="F1808">
        <v>0</v>
      </c>
      <c r="G1808">
        <v>0</v>
      </c>
      <c r="H1808">
        <v>0</v>
      </c>
      <c r="I1808">
        <v>0</v>
      </c>
      <c r="J1808">
        <v>0</v>
      </c>
      <c r="K1808">
        <v>0</v>
      </c>
      <c r="L1808">
        <v>0</v>
      </c>
      <c r="M1808">
        <v>0</v>
      </c>
      <c r="N1808">
        <v>0</v>
      </c>
      <c r="O1808">
        <v>0</v>
      </c>
      <c r="P1808">
        <v>0</v>
      </c>
      <c r="Q1808">
        <v>0</v>
      </c>
      <c r="R1808">
        <v>0</v>
      </c>
      <c r="S1808">
        <v>0</v>
      </c>
      <c r="T1808">
        <v>0</v>
      </c>
      <c r="U1808">
        <v>0</v>
      </c>
      <c r="V1808">
        <v>0</v>
      </c>
      <c r="W1808">
        <v>0</v>
      </c>
      <c r="X1808">
        <v>0</v>
      </c>
      <c r="Y1808">
        <v>9</v>
      </c>
      <c r="Z1808">
        <v>0.36987406015396118</v>
      </c>
      <c r="AA1808">
        <v>0</v>
      </c>
    </row>
    <row r="1809" spans="1:27" x14ac:dyDescent="0.25">
      <c r="A1809" t="s">
        <v>64</v>
      </c>
      <c r="B1809" t="s">
        <v>22</v>
      </c>
      <c r="C1809" t="s">
        <v>82</v>
      </c>
      <c r="D1809">
        <v>8</v>
      </c>
      <c r="E1809">
        <v>0</v>
      </c>
      <c r="F1809">
        <v>0</v>
      </c>
      <c r="G1809">
        <v>0</v>
      </c>
      <c r="H1809">
        <v>0</v>
      </c>
      <c r="I1809">
        <v>0</v>
      </c>
      <c r="J1809">
        <v>0</v>
      </c>
      <c r="K1809">
        <v>0</v>
      </c>
      <c r="L1809">
        <v>0</v>
      </c>
      <c r="M1809">
        <v>0</v>
      </c>
      <c r="N1809">
        <v>0</v>
      </c>
      <c r="O1809">
        <v>0</v>
      </c>
      <c r="P1809">
        <v>0</v>
      </c>
      <c r="Q1809">
        <v>0</v>
      </c>
      <c r="R1809">
        <v>0</v>
      </c>
      <c r="S1809">
        <v>0</v>
      </c>
      <c r="T1809">
        <v>0</v>
      </c>
      <c r="U1809">
        <v>0</v>
      </c>
      <c r="V1809">
        <v>0</v>
      </c>
      <c r="W1809">
        <v>0</v>
      </c>
      <c r="X1809">
        <v>0</v>
      </c>
      <c r="Y1809">
        <v>9</v>
      </c>
      <c r="Z1809">
        <v>0.36987406015396118</v>
      </c>
      <c r="AA1809">
        <v>0</v>
      </c>
    </row>
    <row r="1810" spans="1:27" x14ac:dyDescent="0.25">
      <c r="A1810" t="s">
        <v>64</v>
      </c>
      <c r="B1810" t="s">
        <v>22</v>
      </c>
      <c r="C1810" t="s">
        <v>82</v>
      </c>
      <c r="D1810">
        <v>9</v>
      </c>
      <c r="E1810">
        <v>0</v>
      </c>
      <c r="F1810">
        <v>0</v>
      </c>
      <c r="G1810">
        <v>0</v>
      </c>
      <c r="H1810">
        <v>0</v>
      </c>
      <c r="I1810">
        <v>0</v>
      </c>
      <c r="J1810">
        <v>0</v>
      </c>
      <c r="K1810">
        <v>0</v>
      </c>
      <c r="L1810">
        <v>0</v>
      </c>
      <c r="M1810">
        <v>0</v>
      </c>
      <c r="N1810">
        <v>0</v>
      </c>
      <c r="O1810">
        <v>0</v>
      </c>
      <c r="P1810">
        <v>0</v>
      </c>
      <c r="Q1810">
        <v>0</v>
      </c>
      <c r="R1810">
        <v>0</v>
      </c>
      <c r="S1810">
        <v>0</v>
      </c>
      <c r="T1810">
        <v>0</v>
      </c>
      <c r="U1810">
        <v>0</v>
      </c>
      <c r="V1810">
        <v>0</v>
      </c>
      <c r="W1810">
        <v>0</v>
      </c>
      <c r="X1810">
        <v>0</v>
      </c>
      <c r="Y1810">
        <v>9</v>
      </c>
      <c r="Z1810">
        <v>0.36987406015396118</v>
      </c>
      <c r="AA1810">
        <v>0</v>
      </c>
    </row>
    <row r="1811" spans="1:27" x14ac:dyDescent="0.25">
      <c r="A1811" t="s">
        <v>64</v>
      </c>
      <c r="B1811" t="s">
        <v>22</v>
      </c>
      <c r="C1811" t="s">
        <v>82</v>
      </c>
      <c r="D1811">
        <v>10</v>
      </c>
      <c r="E1811">
        <v>0</v>
      </c>
      <c r="F1811">
        <v>0</v>
      </c>
      <c r="G1811">
        <v>0</v>
      </c>
      <c r="H1811">
        <v>0</v>
      </c>
      <c r="I1811">
        <v>0</v>
      </c>
      <c r="J1811">
        <v>0</v>
      </c>
      <c r="K1811">
        <v>0</v>
      </c>
      <c r="L1811">
        <v>0</v>
      </c>
      <c r="M1811">
        <v>0</v>
      </c>
      <c r="N1811">
        <v>0</v>
      </c>
      <c r="O1811">
        <v>0</v>
      </c>
      <c r="P1811">
        <v>0</v>
      </c>
      <c r="Q1811">
        <v>0</v>
      </c>
      <c r="R1811">
        <v>0</v>
      </c>
      <c r="S1811">
        <v>0</v>
      </c>
      <c r="T1811">
        <v>0</v>
      </c>
      <c r="U1811">
        <v>0</v>
      </c>
      <c r="V1811">
        <v>0</v>
      </c>
      <c r="W1811">
        <v>0</v>
      </c>
      <c r="X1811">
        <v>0</v>
      </c>
      <c r="Y1811">
        <v>9</v>
      </c>
      <c r="Z1811">
        <v>0.36987406015396118</v>
      </c>
      <c r="AA1811">
        <v>0</v>
      </c>
    </row>
    <row r="1812" spans="1:27" x14ac:dyDescent="0.25">
      <c r="A1812" t="s">
        <v>64</v>
      </c>
      <c r="B1812" t="s">
        <v>22</v>
      </c>
      <c r="C1812" t="s">
        <v>82</v>
      </c>
      <c r="D1812">
        <v>11</v>
      </c>
      <c r="E1812">
        <v>0</v>
      </c>
      <c r="F1812">
        <v>0</v>
      </c>
      <c r="G1812">
        <v>0</v>
      </c>
      <c r="H1812">
        <v>0</v>
      </c>
      <c r="I1812">
        <v>0</v>
      </c>
      <c r="J1812">
        <v>0</v>
      </c>
      <c r="K1812">
        <v>0</v>
      </c>
      <c r="L1812">
        <v>0</v>
      </c>
      <c r="M1812">
        <v>0</v>
      </c>
      <c r="N1812">
        <v>0</v>
      </c>
      <c r="O1812">
        <v>0</v>
      </c>
      <c r="P1812">
        <v>0</v>
      </c>
      <c r="Q1812">
        <v>0</v>
      </c>
      <c r="R1812">
        <v>0</v>
      </c>
      <c r="S1812">
        <v>0</v>
      </c>
      <c r="T1812">
        <v>0</v>
      </c>
      <c r="U1812">
        <v>0</v>
      </c>
      <c r="V1812">
        <v>0</v>
      </c>
      <c r="W1812">
        <v>0</v>
      </c>
      <c r="X1812">
        <v>0</v>
      </c>
      <c r="Y1812">
        <v>9</v>
      </c>
      <c r="Z1812">
        <v>0.36987406015396118</v>
      </c>
      <c r="AA1812">
        <v>0</v>
      </c>
    </row>
    <row r="1813" spans="1:27" x14ac:dyDescent="0.25">
      <c r="A1813" t="s">
        <v>64</v>
      </c>
      <c r="B1813" t="s">
        <v>22</v>
      </c>
      <c r="C1813" t="s">
        <v>82</v>
      </c>
      <c r="D1813">
        <v>12</v>
      </c>
      <c r="E1813">
        <v>0</v>
      </c>
      <c r="F1813">
        <v>0</v>
      </c>
      <c r="G1813">
        <v>0</v>
      </c>
      <c r="H1813">
        <v>0</v>
      </c>
      <c r="I1813">
        <v>0</v>
      </c>
      <c r="J1813">
        <v>0</v>
      </c>
      <c r="K1813">
        <v>0</v>
      </c>
      <c r="L1813">
        <v>0</v>
      </c>
      <c r="M1813">
        <v>0</v>
      </c>
      <c r="N1813">
        <v>0</v>
      </c>
      <c r="O1813">
        <v>0</v>
      </c>
      <c r="P1813">
        <v>0</v>
      </c>
      <c r="Q1813">
        <v>0</v>
      </c>
      <c r="R1813">
        <v>0</v>
      </c>
      <c r="S1813">
        <v>0</v>
      </c>
      <c r="T1813">
        <v>0</v>
      </c>
      <c r="U1813">
        <v>0</v>
      </c>
      <c r="V1813">
        <v>0</v>
      </c>
      <c r="W1813">
        <v>0</v>
      </c>
      <c r="X1813">
        <v>0</v>
      </c>
      <c r="Y1813">
        <v>9</v>
      </c>
      <c r="Z1813">
        <v>0.36987406015396118</v>
      </c>
      <c r="AA1813">
        <v>0</v>
      </c>
    </row>
    <row r="1814" spans="1:27" x14ac:dyDescent="0.25">
      <c r="A1814" t="s">
        <v>64</v>
      </c>
      <c r="B1814" t="s">
        <v>22</v>
      </c>
      <c r="C1814" t="s">
        <v>82</v>
      </c>
      <c r="D1814">
        <v>13</v>
      </c>
      <c r="E1814">
        <v>0</v>
      </c>
      <c r="F1814">
        <v>0</v>
      </c>
      <c r="G1814">
        <v>0</v>
      </c>
      <c r="H1814">
        <v>0</v>
      </c>
      <c r="I1814">
        <v>0</v>
      </c>
      <c r="J1814">
        <v>0</v>
      </c>
      <c r="K1814">
        <v>0</v>
      </c>
      <c r="L1814">
        <v>0</v>
      </c>
      <c r="M1814">
        <v>0</v>
      </c>
      <c r="N1814">
        <v>0</v>
      </c>
      <c r="O1814">
        <v>0</v>
      </c>
      <c r="P1814">
        <v>0</v>
      </c>
      <c r="Q1814">
        <v>0</v>
      </c>
      <c r="R1814">
        <v>0</v>
      </c>
      <c r="S1814">
        <v>0</v>
      </c>
      <c r="T1814">
        <v>0</v>
      </c>
      <c r="U1814">
        <v>0</v>
      </c>
      <c r="V1814">
        <v>0</v>
      </c>
      <c r="W1814">
        <v>0</v>
      </c>
      <c r="X1814">
        <v>0</v>
      </c>
      <c r="Y1814">
        <v>9</v>
      </c>
      <c r="Z1814">
        <v>0.36987406015396118</v>
      </c>
      <c r="AA1814">
        <v>0</v>
      </c>
    </row>
    <row r="1815" spans="1:27" x14ac:dyDescent="0.25">
      <c r="A1815" t="s">
        <v>64</v>
      </c>
      <c r="B1815" t="s">
        <v>22</v>
      </c>
      <c r="C1815" t="s">
        <v>82</v>
      </c>
      <c r="D1815">
        <v>14</v>
      </c>
      <c r="E1815">
        <v>0</v>
      </c>
      <c r="F1815">
        <v>0</v>
      </c>
      <c r="G1815">
        <v>0</v>
      </c>
      <c r="H1815">
        <v>0</v>
      </c>
      <c r="I1815">
        <v>0</v>
      </c>
      <c r="J1815">
        <v>0</v>
      </c>
      <c r="K1815">
        <v>0</v>
      </c>
      <c r="L1815">
        <v>0</v>
      </c>
      <c r="M1815">
        <v>0</v>
      </c>
      <c r="N1815">
        <v>0</v>
      </c>
      <c r="O1815">
        <v>0</v>
      </c>
      <c r="P1815">
        <v>0</v>
      </c>
      <c r="Q1815">
        <v>0</v>
      </c>
      <c r="R1815">
        <v>0</v>
      </c>
      <c r="S1815">
        <v>0</v>
      </c>
      <c r="T1815">
        <v>0</v>
      </c>
      <c r="U1815">
        <v>0</v>
      </c>
      <c r="V1815">
        <v>0</v>
      </c>
      <c r="W1815">
        <v>0</v>
      </c>
      <c r="X1815">
        <v>0</v>
      </c>
      <c r="Y1815">
        <v>9</v>
      </c>
      <c r="Z1815">
        <v>0.36987406015396118</v>
      </c>
      <c r="AA1815">
        <v>0</v>
      </c>
    </row>
    <row r="1816" spans="1:27" x14ac:dyDescent="0.25">
      <c r="A1816" t="s">
        <v>64</v>
      </c>
      <c r="B1816" t="s">
        <v>22</v>
      </c>
      <c r="C1816" t="s">
        <v>82</v>
      </c>
      <c r="D1816">
        <v>15</v>
      </c>
      <c r="E1816">
        <v>0</v>
      </c>
      <c r="F1816">
        <v>0</v>
      </c>
      <c r="G1816">
        <v>0</v>
      </c>
      <c r="H1816">
        <v>0</v>
      </c>
      <c r="I1816">
        <v>0</v>
      </c>
      <c r="J1816">
        <v>0</v>
      </c>
      <c r="K1816">
        <v>0</v>
      </c>
      <c r="L1816">
        <v>0</v>
      </c>
      <c r="M1816">
        <v>0</v>
      </c>
      <c r="N1816">
        <v>0</v>
      </c>
      <c r="O1816">
        <v>0</v>
      </c>
      <c r="P1816">
        <v>0</v>
      </c>
      <c r="Q1816">
        <v>0</v>
      </c>
      <c r="R1816">
        <v>0</v>
      </c>
      <c r="S1816">
        <v>0</v>
      </c>
      <c r="T1816">
        <v>0</v>
      </c>
      <c r="U1816">
        <v>0</v>
      </c>
      <c r="V1816">
        <v>0</v>
      </c>
      <c r="W1816">
        <v>0</v>
      </c>
      <c r="X1816">
        <v>0</v>
      </c>
      <c r="Y1816">
        <v>9</v>
      </c>
      <c r="Z1816">
        <v>0.36987406015396118</v>
      </c>
      <c r="AA1816">
        <v>0</v>
      </c>
    </row>
    <row r="1817" spans="1:27" x14ac:dyDescent="0.25">
      <c r="A1817" t="s">
        <v>64</v>
      </c>
      <c r="B1817" t="s">
        <v>22</v>
      </c>
      <c r="C1817" t="s">
        <v>82</v>
      </c>
      <c r="D1817">
        <v>16</v>
      </c>
      <c r="E1817">
        <v>0</v>
      </c>
      <c r="F1817">
        <v>0</v>
      </c>
      <c r="G1817">
        <v>0</v>
      </c>
      <c r="H1817">
        <v>0</v>
      </c>
      <c r="I1817">
        <v>0</v>
      </c>
      <c r="J1817">
        <v>0</v>
      </c>
      <c r="K1817">
        <v>0</v>
      </c>
      <c r="L1817">
        <v>0</v>
      </c>
      <c r="M1817">
        <v>0</v>
      </c>
      <c r="N1817">
        <v>0</v>
      </c>
      <c r="O1817">
        <v>0</v>
      </c>
      <c r="P1817">
        <v>0</v>
      </c>
      <c r="Q1817">
        <v>0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0</v>
      </c>
      <c r="X1817">
        <v>0</v>
      </c>
      <c r="Y1817">
        <v>9</v>
      </c>
      <c r="Z1817">
        <v>0.36987406015396118</v>
      </c>
      <c r="AA1817">
        <v>0</v>
      </c>
    </row>
    <row r="1818" spans="1:27" x14ac:dyDescent="0.25">
      <c r="A1818" t="s">
        <v>64</v>
      </c>
      <c r="B1818" t="s">
        <v>22</v>
      </c>
      <c r="C1818" t="s">
        <v>82</v>
      </c>
      <c r="D1818">
        <v>17</v>
      </c>
      <c r="E1818">
        <v>0</v>
      </c>
      <c r="F1818">
        <v>0</v>
      </c>
      <c r="G1818">
        <v>0</v>
      </c>
      <c r="H1818">
        <v>0</v>
      </c>
      <c r="I1818">
        <v>0</v>
      </c>
      <c r="J1818">
        <v>0</v>
      </c>
      <c r="K1818">
        <v>0</v>
      </c>
      <c r="L1818">
        <v>0</v>
      </c>
      <c r="M1818">
        <v>0</v>
      </c>
      <c r="N1818">
        <v>0</v>
      </c>
      <c r="O1818">
        <v>0</v>
      </c>
      <c r="P1818">
        <v>0</v>
      </c>
      <c r="Q1818">
        <v>0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9</v>
      </c>
      <c r="Z1818">
        <v>0.36987406015396118</v>
      </c>
      <c r="AA1818">
        <v>0</v>
      </c>
    </row>
    <row r="1819" spans="1:27" x14ac:dyDescent="0.25">
      <c r="A1819" t="s">
        <v>64</v>
      </c>
      <c r="B1819" t="s">
        <v>22</v>
      </c>
      <c r="C1819" t="s">
        <v>82</v>
      </c>
      <c r="D1819">
        <v>18</v>
      </c>
      <c r="E1819">
        <v>0</v>
      </c>
      <c r="F1819">
        <v>0</v>
      </c>
      <c r="G1819">
        <v>0</v>
      </c>
      <c r="H1819">
        <v>0</v>
      </c>
      <c r="I1819">
        <v>0</v>
      </c>
      <c r="J1819">
        <v>0</v>
      </c>
      <c r="K1819">
        <v>0</v>
      </c>
      <c r="L1819">
        <v>0</v>
      </c>
      <c r="M1819">
        <v>0</v>
      </c>
      <c r="N1819">
        <v>0</v>
      </c>
      <c r="O1819">
        <v>0</v>
      </c>
      <c r="P1819">
        <v>0</v>
      </c>
      <c r="Q1819">
        <v>0</v>
      </c>
      <c r="R1819">
        <v>0</v>
      </c>
      <c r="S1819">
        <v>0</v>
      </c>
      <c r="T1819">
        <v>0</v>
      </c>
      <c r="U1819">
        <v>0</v>
      </c>
      <c r="V1819">
        <v>0</v>
      </c>
      <c r="W1819">
        <v>0</v>
      </c>
      <c r="X1819">
        <v>0</v>
      </c>
      <c r="Y1819">
        <v>9</v>
      </c>
      <c r="Z1819">
        <v>0.36987406015396118</v>
      </c>
      <c r="AA1819">
        <v>0</v>
      </c>
    </row>
    <row r="1820" spans="1:27" x14ac:dyDescent="0.25">
      <c r="A1820" t="s">
        <v>64</v>
      </c>
      <c r="B1820" t="s">
        <v>22</v>
      </c>
      <c r="C1820" t="s">
        <v>82</v>
      </c>
      <c r="D1820">
        <v>19</v>
      </c>
      <c r="E1820">
        <v>0</v>
      </c>
      <c r="F1820">
        <v>0</v>
      </c>
      <c r="G1820">
        <v>0</v>
      </c>
      <c r="H1820">
        <v>0</v>
      </c>
      <c r="I1820">
        <v>0</v>
      </c>
      <c r="J1820">
        <v>0</v>
      </c>
      <c r="K1820">
        <v>0</v>
      </c>
      <c r="L1820">
        <v>0</v>
      </c>
      <c r="M1820">
        <v>0</v>
      </c>
      <c r="N1820">
        <v>0</v>
      </c>
      <c r="O1820">
        <v>0</v>
      </c>
      <c r="P1820">
        <v>0</v>
      </c>
      <c r="Q1820">
        <v>0</v>
      </c>
      <c r="R1820">
        <v>0</v>
      </c>
      <c r="S1820">
        <v>0</v>
      </c>
      <c r="T1820">
        <v>0</v>
      </c>
      <c r="U1820">
        <v>0</v>
      </c>
      <c r="V1820">
        <v>0</v>
      </c>
      <c r="W1820">
        <v>0</v>
      </c>
      <c r="X1820">
        <v>0</v>
      </c>
      <c r="Y1820">
        <v>9</v>
      </c>
      <c r="Z1820">
        <v>0.36987406015396118</v>
      </c>
      <c r="AA1820">
        <v>0</v>
      </c>
    </row>
    <row r="1821" spans="1:27" x14ac:dyDescent="0.25">
      <c r="A1821" t="s">
        <v>64</v>
      </c>
      <c r="B1821" t="s">
        <v>22</v>
      </c>
      <c r="C1821" t="s">
        <v>82</v>
      </c>
      <c r="D1821">
        <v>20</v>
      </c>
      <c r="E1821">
        <v>0</v>
      </c>
      <c r="F1821">
        <v>0</v>
      </c>
      <c r="G1821">
        <v>0</v>
      </c>
      <c r="H1821">
        <v>0</v>
      </c>
      <c r="I1821">
        <v>0</v>
      </c>
      <c r="J1821">
        <v>0</v>
      </c>
      <c r="K1821">
        <v>0</v>
      </c>
      <c r="L1821">
        <v>0</v>
      </c>
      <c r="M1821">
        <v>0</v>
      </c>
      <c r="N1821">
        <v>0</v>
      </c>
      <c r="O1821">
        <v>0</v>
      </c>
      <c r="P1821">
        <v>0</v>
      </c>
      <c r="Q1821">
        <v>0</v>
      </c>
      <c r="R1821">
        <v>0</v>
      </c>
      <c r="S1821">
        <v>0</v>
      </c>
      <c r="T1821">
        <v>0</v>
      </c>
      <c r="U1821">
        <v>0</v>
      </c>
      <c r="V1821">
        <v>0</v>
      </c>
      <c r="W1821">
        <v>0</v>
      </c>
      <c r="X1821">
        <v>0</v>
      </c>
      <c r="Y1821">
        <v>9</v>
      </c>
      <c r="Z1821">
        <v>0.36987406015396118</v>
      </c>
      <c r="AA1821">
        <v>0</v>
      </c>
    </row>
    <row r="1822" spans="1:27" x14ac:dyDescent="0.25">
      <c r="A1822" t="s">
        <v>64</v>
      </c>
      <c r="B1822" t="s">
        <v>22</v>
      </c>
      <c r="C1822" t="s">
        <v>82</v>
      </c>
      <c r="D1822">
        <v>21</v>
      </c>
      <c r="E1822">
        <v>0</v>
      </c>
      <c r="F1822">
        <v>0</v>
      </c>
      <c r="G1822">
        <v>0</v>
      </c>
      <c r="H1822">
        <v>0</v>
      </c>
      <c r="I1822">
        <v>0</v>
      </c>
      <c r="J1822">
        <v>0</v>
      </c>
      <c r="K1822">
        <v>0</v>
      </c>
      <c r="L1822">
        <v>0</v>
      </c>
      <c r="M1822">
        <v>0</v>
      </c>
      <c r="N1822">
        <v>0</v>
      </c>
      <c r="O1822">
        <v>0</v>
      </c>
      <c r="P1822">
        <v>0</v>
      </c>
      <c r="Q1822">
        <v>0</v>
      </c>
      <c r="R1822">
        <v>0</v>
      </c>
      <c r="S1822">
        <v>0</v>
      </c>
      <c r="T1822">
        <v>0</v>
      </c>
      <c r="U1822">
        <v>0</v>
      </c>
      <c r="V1822">
        <v>0</v>
      </c>
      <c r="W1822">
        <v>0</v>
      </c>
      <c r="X1822">
        <v>0</v>
      </c>
      <c r="Y1822">
        <v>9</v>
      </c>
      <c r="Z1822">
        <v>0.36987406015396118</v>
      </c>
      <c r="AA1822">
        <v>0</v>
      </c>
    </row>
    <row r="1823" spans="1:27" x14ac:dyDescent="0.25">
      <c r="A1823" t="s">
        <v>64</v>
      </c>
      <c r="B1823" t="s">
        <v>22</v>
      </c>
      <c r="C1823" t="s">
        <v>82</v>
      </c>
      <c r="D1823">
        <v>22</v>
      </c>
      <c r="E1823">
        <v>0</v>
      </c>
      <c r="F1823">
        <v>0</v>
      </c>
      <c r="G1823">
        <v>0</v>
      </c>
      <c r="H1823">
        <v>0</v>
      </c>
      <c r="I1823">
        <v>0</v>
      </c>
      <c r="J1823">
        <v>0</v>
      </c>
      <c r="K1823">
        <v>0</v>
      </c>
      <c r="L1823">
        <v>0</v>
      </c>
      <c r="M1823">
        <v>0</v>
      </c>
      <c r="N1823">
        <v>0</v>
      </c>
      <c r="O1823">
        <v>0</v>
      </c>
      <c r="P1823">
        <v>0</v>
      </c>
      <c r="Q1823">
        <v>0</v>
      </c>
      <c r="R1823">
        <v>0</v>
      </c>
      <c r="S1823">
        <v>0</v>
      </c>
      <c r="T1823">
        <v>0</v>
      </c>
      <c r="U1823">
        <v>0</v>
      </c>
      <c r="V1823">
        <v>0</v>
      </c>
      <c r="W1823">
        <v>0</v>
      </c>
      <c r="X1823">
        <v>0</v>
      </c>
      <c r="Y1823">
        <v>9</v>
      </c>
      <c r="Z1823">
        <v>0.36987406015396118</v>
      </c>
      <c r="AA1823">
        <v>0</v>
      </c>
    </row>
    <row r="1824" spans="1:27" x14ac:dyDescent="0.25">
      <c r="A1824" t="s">
        <v>64</v>
      </c>
      <c r="B1824" t="s">
        <v>22</v>
      </c>
      <c r="C1824" t="s">
        <v>82</v>
      </c>
      <c r="D1824">
        <v>23</v>
      </c>
      <c r="E1824">
        <v>0</v>
      </c>
      <c r="F1824">
        <v>0</v>
      </c>
      <c r="G1824">
        <v>0</v>
      </c>
      <c r="H1824">
        <v>0</v>
      </c>
      <c r="I1824">
        <v>0</v>
      </c>
      <c r="J1824">
        <v>0</v>
      </c>
      <c r="K1824">
        <v>0</v>
      </c>
      <c r="L1824">
        <v>0</v>
      </c>
      <c r="M1824">
        <v>0</v>
      </c>
      <c r="N1824">
        <v>0</v>
      </c>
      <c r="O1824">
        <v>0</v>
      </c>
      <c r="P1824">
        <v>0</v>
      </c>
      <c r="Q1824">
        <v>0</v>
      </c>
      <c r="R1824">
        <v>0</v>
      </c>
      <c r="S1824">
        <v>0</v>
      </c>
      <c r="T1824">
        <v>0</v>
      </c>
      <c r="U1824">
        <v>0</v>
      </c>
      <c r="V1824">
        <v>0</v>
      </c>
      <c r="W1824">
        <v>0</v>
      </c>
      <c r="X1824">
        <v>0</v>
      </c>
      <c r="Y1824">
        <v>9</v>
      </c>
      <c r="Z1824">
        <v>0.36987406015396118</v>
      </c>
      <c r="AA1824">
        <v>0</v>
      </c>
    </row>
    <row r="1825" spans="1:27" x14ac:dyDescent="0.25">
      <c r="A1825" t="s">
        <v>64</v>
      </c>
      <c r="B1825" t="s">
        <v>22</v>
      </c>
      <c r="C1825" t="s">
        <v>82</v>
      </c>
      <c r="D1825">
        <v>24</v>
      </c>
      <c r="E1825">
        <v>0</v>
      </c>
      <c r="F1825">
        <v>0</v>
      </c>
      <c r="G1825">
        <v>0</v>
      </c>
      <c r="H1825">
        <v>0</v>
      </c>
      <c r="I1825">
        <v>0</v>
      </c>
      <c r="J1825">
        <v>0</v>
      </c>
      <c r="K1825">
        <v>0</v>
      </c>
      <c r="L1825">
        <v>0</v>
      </c>
      <c r="M1825">
        <v>0</v>
      </c>
      <c r="N1825">
        <v>0</v>
      </c>
      <c r="O1825">
        <v>0</v>
      </c>
      <c r="P1825">
        <v>0</v>
      </c>
      <c r="Q1825">
        <v>0</v>
      </c>
      <c r="R1825">
        <v>0</v>
      </c>
      <c r="S1825">
        <v>0</v>
      </c>
      <c r="T1825">
        <v>0</v>
      </c>
      <c r="U1825">
        <v>0</v>
      </c>
      <c r="V1825">
        <v>0</v>
      </c>
      <c r="W1825">
        <v>0</v>
      </c>
      <c r="X1825">
        <v>0</v>
      </c>
      <c r="Y1825">
        <v>9</v>
      </c>
      <c r="Z1825">
        <v>0.36987406015396118</v>
      </c>
      <c r="AA1825">
        <v>0</v>
      </c>
    </row>
    <row r="1826" spans="1:27" x14ac:dyDescent="0.25">
      <c r="A1826" t="s">
        <v>64</v>
      </c>
      <c r="B1826" t="s">
        <v>22</v>
      </c>
      <c r="C1826" t="s">
        <v>83</v>
      </c>
      <c r="D1826">
        <v>1</v>
      </c>
      <c r="E1826">
        <v>0</v>
      </c>
      <c r="F1826">
        <v>0</v>
      </c>
      <c r="G1826">
        <v>0</v>
      </c>
      <c r="H1826">
        <v>0</v>
      </c>
      <c r="I1826">
        <v>0</v>
      </c>
      <c r="J1826">
        <v>0</v>
      </c>
      <c r="K1826">
        <v>0</v>
      </c>
      <c r="L1826">
        <v>0</v>
      </c>
      <c r="M1826">
        <v>0</v>
      </c>
      <c r="N1826">
        <v>0</v>
      </c>
      <c r="O1826">
        <v>0</v>
      </c>
      <c r="P1826">
        <v>0</v>
      </c>
      <c r="Q1826">
        <v>0</v>
      </c>
      <c r="R1826">
        <v>0</v>
      </c>
      <c r="S1826">
        <v>0</v>
      </c>
      <c r="T1826">
        <v>0</v>
      </c>
      <c r="U1826">
        <v>0</v>
      </c>
      <c r="V1826">
        <v>0</v>
      </c>
      <c r="W1826">
        <v>0</v>
      </c>
      <c r="X1826">
        <v>0</v>
      </c>
      <c r="Y1826">
        <v>9</v>
      </c>
      <c r="Z1826">
        <v>0.36987406015396118</v>
      </c>
      <c r="AA1826">
        <v>0</v>
      </c>
    </row>
    <row r="1827" spans="1:27" x14ac:dyDescent="0.25">
      <c r="A1827" t="s">
        <v>64</v>
      </c>
      <c r="B1827" t="s">
        <v>22</v>
      </c>
      <c r="C1827" t="s">
        <v>83</v>
      </c>
      <c r="D1827">
        <v>2</v>
      </c>
      <c r="E1827">
        <v>0</v>
      </c>
      <c r="F1827">
        <v>0</v>
      </c>
      <c r="G1827">
        <v>0</v>
      </c>
      <c r="H1827">
        <v>0</v>
      </c>
      <c r="I1827">
        <v>0</v>
      </c>
      <c r="J1827">
        <v>0</v>
      </c>
      <c r="K1827">
        <v>0</v>
      </c>
      <c r="L1827">
        <v>0</v>
      </c>
      <c r="M1827">
        <v>0</v>
      </c>
      <c r="N1827">
        <v>0</v>
      </c>
      <c r="O1827">
        <v>0</v>
      </c>
      <c r="P1827">
        <v>0</v>
      </c>
      <c r="Q1827">
        <v>0</v>
      </c>
      <c r="R1827">
        <v>0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9</v>
      </c>
      <c r="Z1827">
        <v>0.36987406015396118</v>
      </c>
      <c r="AA1827">
        <v>0</v>
      </c>
    </row>
    <row r="1828" spans="1:27" x14ac:dyDescent="0.25">
      <c r="A1828" t="s">
        <v>64</v>
      </c>
      <c r="B1828" t="s">
        <v>22</v>
      </c>
      <c r="C1828" t="s">
        <v>83</v>
      </c>
      <c r="D1828">
        <v>3</v>
      </c>
      <c r="E1828">
        <v>0</v>
      </c>
      <c r="F1828">
        <v>0</v>
      </c>
      <c r="G1828">
        <v>0</v>
      </c>
      <c r="H1828">
        <v>0</v>
      </c>
      <c r="I1828">
        <v>0</v>
      </c>
      <c r="J1828">
        <v>0</v>
      </c>
      <c r="K1828">
        <v>0</v>
      </c>
      <c r="L1828">
        <v>0</v>
      </c>
      <c r="M1828">
        <v>0</v>
      </c>
      <c r="N1828">
        <v>0</v>
      </c>
      <c r="O1828">
        <v>0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9</v>
      </c>
      <c r="Z1828">
        <v>0.36987406015396118</v>
      </c>
      <c r="AA1828">
        <v>0</v>
      </c>
    </row>
    <row r="1829" spans="1:27" x14ac:dyDescent="0.25">
      <c r="A1829" t="s">
        <v>64</v>
      </c>
      <c r="B1829" t="s">
        <v>22</v>
      </c>
      <c r="C1829" t="s">
        <v>83</v>
      </c>
      <c r="D1829">
        <v>4</v>
      </c>
      <c r="E1829">
        <v>0</v>
      </c>
      <c r="F1829">
        <v>0</v>
      </c>
      <c r="G1829">
        <v>0</v>
      </c>
      <c r="H1829">
        <v>0</v>
      </c>
      <c r="I1829">
        <v>0</v>
      </c>
      <c r="J1829">
        <v>0</v>
      </c>
      <c r="K1829">
        <v>0</v>
      </c>
      <c r="L1829">
        <v>0</v>
      </c>
      <c r="M1829">
        <v>0</v>
      </c>
      <c r="N1829">
        <v>0</v>
      </c>
      <c r="O1829">
        <v>0</v>
      </c>
      <c r="P1829">
        <v>0</v>
      </c>
      <c r="Q1829">
        <v>0</v>
      </c>
      <c r="R1829">
        <v>0</v>
      </c>
      <c r="S1829">
        <v>0</v>
      </c>
      <c r="T1829">
        <v>0</v>
      </c>
      <c r="U1829">
        <v>0</v>
      </c>
      <c r="V1829">
        <v>0</v>
      </c>
      <c r="W1829">
        <v>0</v>
      </c>
      <c r="X1829">
        <v>0</v>
      </c>
      <c r="Y1829">
        <v>9</v>
      </c>
      <c r="Z1829">
        <v>0.36987406015396118</v>
      </c>
      <c r="AA1829">
        <v>0</v>
      </c>
    </row>
    <row r="1830" spans="1:27" x14ac:dyDescent="0.25">
      <c r="A1830" t="s">
        <v>64</v>
      </c>
      <c r="B1830" t="s">
        <v>22</v>
      </c>
      <c r="C1830" t="s">
        <v>83</v>
      </c>
      <c r="D1830">
        <v>5</v>
      </c>
      <c r="E1830">
        <v>0</v>
      </c>
      <c r="F1830">
        <v>0</v>
      </c>
      <c r="G1830">
        <v>0</v>
      </c>
      <c r="H1830">
        <v>0</v>
      </c>
      <c r="I1830">
        <v>0</v>
      </c>
      <c r="J1830">
        <v>0</v>
      </c>
      <c r="K1830">
        <v>0</v>
      </c>
      <c r="L1830">
        <v>0</v>
      </c>
      <c r="M1830">
        <v>0</v>
      </c>
      <c r="N1830">
        <v>0</v>
      </c>
      <c r="O1830">
        <v>0</v>
      </c>
      <c r="P1830">
        <v>0</v>
      </c>
      <c r="Q1830">
        <v>0</v>
      </c>
      <c r="R1830">
        <v>0</v>
      </c>
      <c r="S1830">
        <v>0</v>
      </c>
      <c r="T1830">
        <v>0</v>
      </c>
      <c r="U1830">
        <v>0</v>
      </c>
      <c r="V1830">
        <v>0</v>
      </c>
      <c r="W1830">
        <v>0</v>
      </c>
      <c r="X1830">
        <v>0</v>
      </c>
      <c r="Y1830">
        <v>9</v>
      </c>
      <c r="Z1830">
        <v>0.36987406015396118</v>
      </c>
      <c r="AA1830">
        <v>0</v>
      </c>
    </row>
    <row r="1831" spans="1:27" x14ac:dyDescent="0.25">
      <c r="A1831" t="s">
        <v>64</v>
      </c>
      <c r="B1831" t="s">
        <v>22</v>
      </c>
      <c r="C1831" t="s">
        <v>83</v>
      </c>
      <c r="D1831">
        <v>6</v>
      </c>
      <c r="E1831">
        <v>0</v>
      </c>
      <c r="F1831">
        <v>0</v>
      </c>
      <c r="G1831">
        <v>0</v>
      </c>
      <c r="H1831">
        <v>0</v>
      </c>
      <c r="I1831">
        <v>0</v>
      </c>
      <c r="J1831">
        <v>0</v>
      </c>
      <c r="K1831">
        <v>0</v>
      </c>
      <c r="L1831">
        <v>0</v>
      </c>
      <c r="M1831">
        <v>0</v>
      </c>
      <c r="N1831">
        <v>0</v>
      </c>
      <c r="O1831">
        <v>0</v>
      </c>
      <c r="P1831">
        <v>0</v>
      </c>
      <c r="Q1831">
        <v>0</v>
      </c>
      <c r="R1831">
        <v>0</v>
      </c>
      <c r="S1831">
        <v>0</v>
      </c>
      <c r="T1831">
        <v>0</v>
      </c>
      <c r="U1831">
        <v>0</v>
      </c>
      <c r="V1831">
        <v>0</v>
      </c>
      <c r="W1831">
        <v>0</v>
      </c>
      <c r="X1831">
        <v>0</v>
      </c>
      <c r="Y1831">
        <v>9</v>
      </c>
      <c r="Z1831">
        <v>0.36987406015396118</v>
      </c>
      <c r="AA1831">
        <v>0</v>
      </c>
    </row>
    <row r="1832" spans="1:27" x14ac:dyDescent="0.25">
      <c r="A1832" t="s">
        <v>64</v>
      </c>
      <c r="B1832" t="s">
        <v>22</v>
      </c>
      <c r="C1832" t="s">
        <v>83</v>
      </c>
      <c r="D1832">
        <v>7</v>
      </c>
      <c r="E1832">
        <v>0</v>
      </c>
      <c r="F1832">
        <v>0</v>
      </c>
      <c r="G1832">
        <v>0</v>
      </c>
      <c r="H1832">
        <v>0</v>
      </c>
      <c r="I1832">
        <v>0</v>
      </c>
      <c r="J1832">
        <v>0</v>
      </c>
      <c r="K1832">
        <v>0</v>
      </c>
      <c r="L1832">
        <v>0</v>
      </c>
      <c r="M1832">
        <v>0</v>
      </c>
      <c r="N1832">
        <v>0</v>
      </c>
      <c r="O1832">
        <v>0</v>
      </c>
      <c r="P1832">
        <v>0</v>
      </c>
      <c r="Q1832">
        <v>0</v>
      </c>
      <c r="R1832">
        <v>0</v>
      </c>
      <c r="S1832">
        <v>0</v>
      </c>
      <c r="T1832">
        <v>0</v>
      </c>
      <c r="U1832">
        <v>0</v>
      </c>
      <c r="V1832">
        <v>0</v>
      </c>
      <c r="W1832">
        <v>0</v>
      </c>
      <c r="X1832">
        <v>0</v>
      </c>
      <c r="Y1832">
        <v>9</v>
      </c>
      <c r="Z1832">
        <v>0.36987406015396118</v>
      </c>
      <c r="AA1832">
        <v>0</v>
      </c>
    </row>
    <row r="1833" spans="1:27" x14ac:dyDescent="0.25">
      <c r="A1833" t="s">
        <v>64</v>
      </c>
      <c r="B1833" t="s">
        <v>22</v>
      </c>
      <c r="C1833" t="s">
        <v>83</v>
      </c>
      <c r="D1833">
        <v>8</v>
      </c>
      <c r="E1833">
        <v>0</v>
      </c>
      <c r="F1833">
        <v>0</v>
      </c>
      <c r="G1833">
        <v>0</v>
      </c>
      <c r="H1833">
        <v>0</v>
      </c>
      <c r="I1833">
        <v>0</v>
      </c>
      <c r="J1833">
        <v>0</v>
      </c>
      <c r="K1833">
        <v>0</v>
      </c>
      <c r="L1833">
        <v>0</v>
      </c>
      <c r="M1833">
        <v>0</v>
      </c>
      <c r="N1833">
        <v>0</v>
      </c>
      <c r="O1833">
        <v>0</v>
      </c>
      <c r="P1833">
        <v>0</v>
      </c>
      <c r="Q1833">
        <v>0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0</v>
      </c>
      <c r="Y1833">
        <v>9</v>
      </c>
      <c r="Z1833">
        <v>0.36987406015396118</v>
      </c>
      <c r="AA1833">
        <v>0</v>
      </c>
    </row>
    <row r="1834" spans="1:27" x14ac:dyDescent="0.25">
      <c r="A1834" t="s">
        <v>64</v>
      </c>
      <c r="B1834" t="s">
        <v>22</v>
      </c>
      <c r="C1834" t="s">
        <v>83</v>
      </c>
      <c r="D1834">
        <v>9</v>
      </c>
      <c r="E1834">
        <v>0</v>
      </c>
      <c r="F1834">
        <v>0</v>
      </c>
      <c r="G1834">
        <v>0</v>
      </c>
      <c r="H1834">
        <v>0</v>
      </c>
      <c r="I1834">
        <v>0</v>
      </c>
      <c r="J1834">
        <v>0</v>
      </c>
      <c r="K1834">
        <v>0</v>
      </c>
      <c r="L1834">
        <v>0</v>
      </c>
      <c r="M1834">
        <v>0</v>
      </c>
      <c r="N1834">
        <v>0</v>
      </c>
      <c r="O1834">
        <v>0</v>
      </c>
      <c r="P1834">
        <v>0</v>
      </c>
      <c r="Q1834">
        <v>0</v>
      </c>
      <c r="R1834">
        <v>0</v>
      </c>
      <c r="S1834">
        <v>0</v>
      </c>
      <c r="T1834">
        <v>0</v>
      </c>
      <c r="U1834">
        <v>0</v>
      </c>
      <c r="V1834">
        <v>0</v>
      </c>
      <c r="W1834">
        <v>0</v>
      </c>
      <c r="X1834">
        <v>0</v>
      </c>
      <c r="Y1834">
        <v>9</v>
      </c>
      <c r="Z1834">
        <v>0.36987406015396118</v>
      </c>
      <c r="AA1834">
        <v>0</v>
      </c>
    </row>
    <row r="1835" spans="1:27" x14ac:dyDescent="0.25">
      <c r="A1835" t="s">
        <v>64</v>
      </c>
      <c r="B1835" t="s">
        <v>22</v>
      </c>
      <c r="C1835" t="s">
        <v>83</v>
      </c>
      <c r="D1835">
        <v>10</v>
      </c>
      <c r="E1835">
        <v>0</v>
      </c>
      <c r="F1835">
        <v>0</v>
      </c>
      <c r="G1835">
        <v>0</v>
      </c>
      <c r="H1835">
        <v>0</v>
      </c>
      <c r="I1835">
        <v>0</v>
      </c>
      <c r="J1835">
        <v>0</v>
      </c>
      <c r="K1835">
        <v>0</v>
      </c>
      <c r="L1835">
        <v>0</v>
      </c>
      <c r="M1835">
        <v>0</v>
      </c>
      <c r="N1835">
        <v>0</v>
      </c>
      <c r="O1835">
        <v>0</v>
      </c>
      <c r="P1835">
        <v>0</v>
      </c>
      <c r="Q1835">
        <v>0</v>
      </c>
      <c r="R1835">
        <v>0</v>
      </c>
      <c r="S1835">
        <v>0</v>
      </c>
      <c r="T1835">
        <v>0</v>
      </c>
      <c r="U1835">
        <v>0</v>
      </c>
      <c r="V1835">
        <v>0</v>
      </c>
      <c r="W1835">
        <v>0</v>
      </c>
      <c r="X1835">
        <v>0</v>
      </c>
      <c r="Y1835">
        <v>9</v>
      </c>
      <c r="Z1835">
        <v>0.36987406015396118</v>
      </c>
      <c r="AA1835">
        <v>0</v>
      </c>
    </row>
    <row r="1836" spans="1:27" x14ac:dyDescent="0.25">
      <c r="A1836" t="s">
        <v>64</v>
      </c>
      <c r="B1836" t="s">
        <v>22</v>
      </c>
      <c r="C1836" t="s">
        <v>83</v>
      </c>
      <c r="D1836">
        <v>11</v>
      </c>
      <c r="E1836">
        <v>0</v>
      </c>
      <c r="F1836">
        <v>0</v>
      </c>
      <c r="G1836">
        <v>0</v>
      </c>
      <c r="H1836">
        <v>0</v>
      </c>
      <c r="I1836">
        <v>0</v>
      </c>
      <c r="J1836">
        <v>0</v>
      </c>
      <c r="K1836">
        <v>0</v>
      </c>
      <c r="L1836">
        <v>0</v>
      </c>
      <c r="M1836">
        <v>0</v>
      </c>
      <c r="N1836">
        <v>0</v>
      </c>
      <c r="O1836">
        <v>0</v>
      </c>
      <c r="P1836">
        <v>0</v>
      </c>
      <c r="Q1836">
        <v>0</v>
      </c>
      <c r="R1836">
        <v>0</v>
      </c>
      <c r="S1836">
        <v>0</v>
      </c>
      <c r="T1836">
        <v>0</v>
      </c>
      <c r="U1836">
        <v>0</v>
      </c>
      <c r="V1836">
        <v>0</v>
      </c>
      <c r="W1836">
        <v>0</v>
      </c>
      <c r="X1836">
        <v>0</v>
      </c>
      <c r="Y1836">
        <v>9</v>
      </c>
      <c r="Z1836">
        <v>0.36987406015396118</v>
      </c>
      <c r="AA1836">
        <v>0</v>
      </c>
    </row>
    <row r="1837" spans="1:27" x14ac:dyDescent="0.25">
      <c r="A1837" t="s">
        <v>64</v>
      </c>
      <c r="B1837" t="s">
        <v>22</v>
      </c>
      <c r="C1837" t="s">
        <v>83</v>
      </c>
      <c r="D1837">
        <v>12</v>
      </c>
      <c r="E1837">
        <v>0</v>
      </c>
      <c r="F1837">
        <v>0</v>
      </c>
      <c r="G1837">
        <v>0</v>
      </c>
      <c r="H1837">
        <v>0</v>
      </c>
      <c r="I1837">
        <v>0</v>
      </c>
      <c r="J1837">
        <v>0</v>
      </c>
      <c r="K1837">
        <v>0</v>
      </c>
      <c r="L1837">
        <v>0</v>
      </c>
      <c r="M1837">
        <v>0</v>
      </c>
      <c r="N1837">
        <v>0</v>
      </c>
      <c r="O1837">
        <v>0</v>
      </c>
      <c r="P1837">
        <v>0</v>
      </c>
      <c r="Q1837">
        <v>0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0</v>
      </c>
      <c r="Y1837">
        <v>9</v>
      </c>
      <c r="Z1837">
        <v>0.36987406015396118</v>
      </c>
      <c r="AA1837">
        <v>0</v>
      </c>
    </row>
    <row r="1838" spans="1:27" x14ac:dyDescent="0.25">
      <c r="A1838" t="s">
        <v>64</v>
      </c>
      <c r="B1838" t="s">
        <v>22</v>
      </c>
      <c r="C1838" t="s">
        <v>83</v>
      </c>
      <c r="D1838">
        <v>13</v>
      </c>
      <c r="E1838">
        <v>0</v>
      </c>
      <c r="F1838">
        <v>0</v>
      </c>
      <c r="G1838">
        <v>0</v>
      </c>
      <c r="H1838">
        <v>0</v>
      </c>
      <c r="I1838">
        <v>0</v>
      </c>
      <c r="J1838">
        <v>0</v>
      </c>
      <c r="K1838">
        <v>0</v>
      </c>
      <c r="L1838">
        <v>0</v>
      </c>
      <c r="M1838">
        <v>0</v>
      </c>
      <c r="N1838">
        <v>0</v>
      </c>
      <c r="O1838">
        <v>0</v>
      </c>
      <c r="P1838">
        <v>0</v>
      </c>
      <c r="Q1838">
        <v>0</v>
      </c>
      <c r="R1838">
        <v>0</v>
      </c>
      <c r="S1838">
        <v>0</v>
      </c>
      <c r="T1838">
        <v>0</v>
      </c>
      <c r="U1838">
        <v>0</v>
      </c>
      <c r="V1838">
        <v>0</v>
      </c>
      <c r="W1838">
        <v>0</v>
      </c>
      <c r="X1838">
        <v>0</v>
      </c>
      <c r="Y1838">
        <v>9</v>
      </c>
      <c r="Z1838">
        <v>0.36987406015396118</v>
      </c>
      <c r="AA1838">
        <v>0</v>
      </c>
    </row>
    <row r="1839" spans="1:27" x14ac:dyDescent="0.25">
      <c r="A1839" t="s">
        <v>64</v>
      </c>
      <c r="B1839" t="s">
        <v>22</v>
      </c>
      <c r="C1839" t="s">
        <v>83</v>
      </c>
      <c r="D1839">
        <v>14</v>
      </c>
      <c r="E1839">
        <v>0</v>
      </c>
      <c r="F1839">
        <v>0</v>
      </c>
      <c r="G1839">
        <v>0</v>
      </c>
      <c r="H1839">
        <v>0</v>
      </c>
      <c r="I1839">
        <v>0</v>
      </c>
      <c r="J1839">
        <v>0</v>
      </c>
      <c r="K1839">
        <v>0</v>
      </c>
      <c r="L1839">
        <v>0</v>
      </c>
      <c r="M1839">
        <v>0</v>
      </c>
      <c r="N1839">
        <v>0</v>
      </c>
      <c r="O1839">
        <v>0</v>
      </c>
      <c r="P1839">
        <v>0</v>
      </c>
      <c r="Q1839">
        <v>0</v>
      </c>
      <c r="R1839">
        <v>0</v>
      </c>
      <c r="S1839">
        <v>0</v>
      </c>
      <c r="T1839">
        <v>0</v>
      </c>
      <c r="U1839">
        <v>0</v>
      </c>
      <c r="V1839">
        <v>0</v>
      </c>
      <c r="W1839">
        <v>0</v>
      </c>
      <c r="X1839">
        <v>0</v>
      </c>
      <c r="Y1839">
        <v>9</v>
      </c>
      <c r="Z1839">
        <v>0.36987406015396118</v>
      </c>
      <c r="AA1839">
        <v>0</v>
      </c>
    </row>
    <row r="1840" spans="1:27" x14ac:dyDescent="0.25">
      <c r="A1840" t="s">
        <v>64</v>
      </c>
      <c r="B1840" t="s">
        <v>22</v>
      </c>
      <c r="C1840" t="s">
        <v>83</v>
      </c>
      <c r="D1840">
        <v>15</v>
      </c>
      <c r="E1840">
        <v>0</v>
      </c>
      <c r="F1840">
        <v>0</v>
      </c>
      <c r="G1840">
        <v>0</v>
      </c>
      <c r="H1840">
        <v>0</v>
      </c>
      <c r="I1840">
        <v>0</v>
      </c>
      <c r="J1840">
        <v>0</v>
      </c>
      <c r="K1840">
        <v>0</v>
      </c>
      <c r="L1840">
        <v>0</v>
      </c>
      <c r="M1840">
        <v>0</v>
      </c>
      <c r="N1840">
        <v>0</v>
      </c>
      <c r="O1840">
        <v>0</v>
      </c>
      <c r="P1840">
        <v>0</v>
      </c>
      <c r="Q1840">
        <v>0</v>
      </c>
      <c r="R1840">
        <v>0</v>
      </c>
      <c r="S1840">
        <v>0</v>
      </c>
      <c r="T1840">
        <v>0</v>
      </c>
      <c r="U1840">
        <v>0</v>
      </c>
      <c r="V1840">
        <v>0</v>
      </c>
      <c r="W1840">
        <v>0</v>
      </c>
      <c r="X1840">
        <v>0</v>
      </c>
      <c r="Y1840">
        <v>9</v>
      </c>
      <c r="Z1840">
        <v>0.36987406015396118</v>
      </c>
      <c r="AA1840">
        <v>0</v>
      </c>
    </row>
    <row r="1841" spans="1:27" x14ac:dyDescent="0.25">
      <c r="A1841" t="s">
        <v>64</v>
      </c>
      <c r="B1841" t="s">
        <v>22</v>
      </c>
      <c r="C1841" t="s">
        <v>83</v>
      </c>
      <c r="D1841">
        <v>16</v>
      </c>
      <c r="E1841">
        <v>0</v>
      </c>
      <c r="F1841">
        <v>0</v>
      </c>
      <c r="G1841">
        <v>0</v>
      </c>
      <c r="H1841">
        <v>0</v>
      </c>
      <c r="I1841">
        <v>0</v>
      </c>
      <c r="J1841">
        <v>0</v>
      </c>
      <c r="K1841">
        <v>0</v>
      </c>
      <c r="L1841">
        <v>0</v>
      </c>
      <c r="M1841">
        <v>0</v>
      </c>
      <c r="N1841">
        <v>0</v>
      </c>
      <c r="O1841">
        <v>0</v>
      </c>
      <c r="P1841">
        <v>0</v>
      </c>
      <c r="Q1841">
        <v>0</v>
      </c>
      <c r="R1841">
        <v>0</v>
      </c>
      <c r="S1841">
        <v>0</v>
      </c>
      <c r="T1841">
        <v>0</v>
      </c>
      <c r="U1841">
        <v>0</v>
      </c>
      <c r="V1841">
        <v>0</v>
      </c>
      <c r="W1841">
        <v>0</v>
      </c>
      <c r="X1841">
        <v>0</v>
      </c>
      <c r="Y1841">
        <v>9</v>
      </c>
      <c r="Z1841">
        <v>0.36987406015396118</v>
      </c>
      <c r="AA1841">
        <v>0</v>
      </c>
    </row>
    <row r="1842" spans="1:27" x14ac:dyDescent="0.25">
      <c r="A1842" t="s">
        <v>64</v>
      </c>
      <c r="B1842" t="s">
        <v>22</v>
      </c>
      <c r="C1842" t="s">
        <v>83</v>
      </c>
      <c r="D1842">
        <v>17</v>
      </c>
      <c r="E1842">
        <v>0</v>
      </c>
      <c r="F1842">
        <v>0</v>
      </c>
      <c r="G1842">
        <v>0</v>
      </c>
      <c r="H1842">
        <v>0</v>
      </c>
      <c r="I1842">
        <v>0</v>
      </c>
      <c r="J1842">
        <v>0</v>
      </c>
      <c r="K1842">
        <v>0</v>
      </c>
      <c r="L1842">
        <v>0</v>
      </c>
      <c r="M1842">
        <v>0</v>
      </c>
      <c r="N1842">
        <v>0</v>
      </c>
      <c r="O1842">
        <v>0</v>
      </c>
      <c r="P1842">
        <v>0</v>
      </c>
      <c r="Q1842">
        <v>0</v>
      </c>
      <c r="R1842">
        <v>0</v>
      </c>
      <c r="S1842">
        <v>0</v>
      </c>
      <c r="T1842">
        <v>0</v>
      </c>
      <c r="U1842">
        <v>0</v>
      </c>
      <c r="V1842">
        <v>0</v>
      </c>
      <c r="W1842">
        <v>0</v>
      </c>
      <c r="X1842">
        <v>0</v>
      </c>
      <c r="Y1842">
        <v>9</v>
      </c>
      <c r="Z1842">
        <v>0.36987406015396118</v>
      </c>
      <c r="AA1842">
        <v>0</v>
      </c>
    </row>
    <row r="1843" spans="1:27" x14ac:dyDescent="0.25">
      <c r="A1843" t="s">
        <v>64</v>
      </c>
      <c r="B1843" t="s">
        <v>22</v>
      </c>
      <c r="C1843" t="s">
        <v>83</v>
      </c>
      <c r="D1843">
        <v>18</v>
      </c>
      <c r="E1843">
        <v>0</v>
      </c>
      <c r="F1843">
        <v>0</v>
      </c>
      <c r="G1843">
        <v>0</v>
      </c>
      <c r="H1843">
        <v>0</v>
      </c>
      <c r="I1843">
        <v>0</v>
      </c>
      <c r="J1843">
        <v>0</v>
      </c>
      <c r="K1843">
        <v>0</v>
      </c>
      <c r="L1843">
        <v>0</v>
      </c>
      <c r="M1843">
        <v>0</v>
      </c>
      <c r="N1843">
        <v>0</v>
      </c>
      <c r="O1843">
        <v>0</v>
      </c>
      <c r="P1843">
        <v>0</v>
      </c>
      <c r="Q1843">
        <v>0</v>
      </c>
      <c r="R1843">
        <v>0</v>
      </c>
      <c r="S1843">
        <v>0</v>
      </c>
      <c r="T1843">
        <v>0</v>
      </c>
      <c r="U1843">
        <v>0</v>
      </c>
      <c r="V1843">
        <v>0</v>
      </c>
      <c r="W1843">
        <v>0</v>
      </c>
      <c r="X1843">
        <v>0</v>
      </c>
      <c r="Y1843">
        <v>9</v>
      </c>
      <c r="Z1843">
        <v>0.36987406015396118</v>
      </c>
      <c r="AA1843">
        <v>0</v>
      </c>
    </row>
    <row r="1844" spans="1:27" x14ac:dyDescent="0.25">
      <c r="A1844" t="s">
        <v>64</v>
      </c>
      <c r="B1844" t="s">
        <v>22</v>
      </c>
      <c r="C1844" t="s">
        <v>83</v>
      </c>
      <c r="D1844">
        <v>19</v>
      </c>
      <c r="E1844">
        <v>0</v>
      </c>
      <c r="F1844">
        <v>0</v>
      </c>
      <c r="G1844">
        <v>0</v>
      </c>
      <c r="H1844">
        <v>0</v>
      </c>
      <c r="I1844">
        <v>0</v>
      </c>
      <c r="J1844">
        <v>0</v>
      </c>
      <c r="K1844">
        <v>0</v>
      </c>
      <c r="L1844">
        <v>0</v>
      </c>
      <c r="M1844">
        <v>0</v>
      </c>
      <c r="N1844">
        <v>0</v>
      </c>
      <c r="O1844">
        <v>0</v>
      </c>
      <c r="P1844">
        <v>0</v>
      </c>
      <c r="Q1844">
        <v>0</v>
      </c>
      <c r="R1844">
        <v>0</v>
      </c>
      <c r="S1844">
        <v>0</v>
      </c>
      <c r="T1844">
        <v>0</v>
      </c>
      <c r="U1844">
        <v>0</v>
      </c>
      <c r="V1844">
        <v>0</v>
      </c>
      <c r="W1844">
        <v>0</v>
      </c>
      <c r="X1844">
        <v>0</v>
      </c>
      <c r="Y1844">
        <v>9</v>
      </c>
      <c r="Z1844">
        <v>0.36987406015396118</v>
      </c>
      <c r="AA1844">
        <v>0</v>
      </c>
    </row>
    <row r="1845" spans="1:27" x14ac:dyDescent="0.25">
      <c r="A1845" t="s">
        <v>64</v>
      </c>
      <c r="B1845" t="s">
        <v>22</v>
      </c>
      <c r="C1845" t="s">
        <v>83</v>
      </c>
      <c r="D1845">
        <v>20</v>
      </c>
      <c r="E1845">
        <v>0</v>
      </c>
      <c r="F1845">
        <v>0</v>
      </c>
      <c r="G1845">
        <v>0</v>
      </c>
      <c r="H1845">
        <v>0</v>
      </c>
      <c r="I1845">
        <v>0</v>
      </c>
      <c r="J1845">
        <v>0</v>
      </c>
      <c r="K1845">
        <v>0</v>
      </c>
      <c r="L1845">
        <v>0</v>
      </c>
      <c r="M1845">
        <v>0</v>
      </c>
      <c r="N1845">
        <v>0</v>
      </c>
      <c r="O1845">
        <v>0</v>
      </c>
      <c r="P1845">
        <v>0</v>
      </c>
      <c r="Q1845">
        <v>0</v>
      </c>
      <c r="R1845">
        <v>0</v>
      </c>
      <c r="S1845">
        <v>0</v>
      </c>
      <c r="T1845">
        <v>0</v>
      </c>
      <c r="U1845">
        <v>0</v>
      </c>
      <c r="V1845">
        <v>0</v>
      </c>
      <c r="W1845">
        <v>0</v>
      </c>
      <c r="X1845">
        <v>0</v>
      </c>
      <c r="Y1845">
        <v>9</v>
      </c>
      <c r="Z1845">
        <v>0.36987406015396118</v>
      </c>
      <c r="AA1845">
        <v>0</v>
      </c>
    </row>
    <row r="1846" spans="1:27" x14ac:dyDescent="0.25">
      <c r="A1846" t="s">
        <v>64</v>
      </c>
      <c r="B1846" t="s">
        <v>22</v>
      </c>
      <c r="C1846" t="s">
        <v>83</v>
      </c>
      <c r="D1846">
        <v>21</v>
      </c>
      <c r="E1846">
        <v>0</v>
      </c>
      <c r="F1846">
        <v>0</v>
      </c>
      <c r="G1846">
        <v>0</v>
      </c>
      <c r="H1846">
        <v>0</v>
      </c>
      <c r="I1846">
        <v>0</v>
      </c>
      <c r="J1846">
        <v>0</v>
      </c>
      <c r="K1846">
        <v>0</v>
      </c>
      <c r="L1846">
        <v>0</v>
      </c>
      <c r="M1846">
        <v>0</v>
      </c>
      <c r="N1846">
        <v>0</v>
      </c>
      <c r="O1846">
        <v>0</v>
      </c>
      <c r="P1846">
        <v>0</v>
      </c>
      <c r="Q1846">
        <v>0</v>
      </c>
      <c r="R1846">
        <v>0</v>
      </c>
      <c r="S1846">
        <v>0</v>
      </c>
      <c r="T1846">
        <v>0</v>
      </c>
      <c r="U1846">
        <v>0</v>
      </c>
      <c r="V1846">
        <v>0</v>
      </c>
      <c r="W1846">
        <v>0</v>
      </c>
      <c r="X1846">
        <v>0</v>
      </c>
      <c r="Y1846">
        <v>9</v>
      </c>
      <c r="Z1846">
        <v>0.36987406015396118</v>
      </c>
      <c r="AA1846">
        <v>0</v>
      </c>
    </row>
    <row r="1847" spans="1:27" x14ac:dyDescent="0.25">
      <c r="A1847" t="s">
        <v>64</v>
      </c>
      <c r="B1847" t="s">
        <v>22</v>
      </c>
      <c r="C1847" t="s">
        <v>83</v>
      </c>
      <c r="D1847">
        <v>22</v>
      </c>
      <c r="E1847">
        <v>0</v>
      </c>
      <c r="F1847">
        <v>0</v>
      </c>
      <c r="G1847">
        <v>0</v>
      </c>
      <c r="H1847">
        <v>0</v>
      </c>
      <c r="I1847">
        <v>0</v>
      </c>
      <c r="J1847">
        <v>0</v>
      </c>
      <c r="K1847">
        <v>0</v>
      </c>
      <c r="L1847">
        <v>0</v>
      </c>
      <c r="M1847">
        <v>0</v>
      </c>
      <c r="N1847">
        <v>0</v>
      </c>
      <c r="O1847">
        <v>0</v>
      </c>
      <c r="P1847">
        <v>0</v>
      </c>
      <c r="Q1847">
        <v>0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0</v>
      </c>
      <c r="X1847">
        <v>0</v>
      </c>
      <c r="Y1847">
        <v>9</v>
      </c>
      <c r="Z1847">
        <v>0.36987406015396118</v>
      </c>
      <c r="AA1847">
        <v>0</v>
      </c>
    </row>
    <row r="1848" spans="1:27" x14ac:dyDescent="0.25">
      <c r="A1848" t="s">
        <v>64</v>
      </c>
      <c r="B1848" t="s">
        <v>22</v>
      </c>
      <c r="C1848" t="s">
        <v>83</v>
      </c>
      <c r="D1848">
        <v>23</v>
      </c>
      <c r="E1848">
        <v>0</v>
      </c>
      <c r="F1848">
        <v>0</v>
      </c>
      <c r="G1848">
        <v>0</v>
      </c>
      <c r="H1848">
        <v>0</v>
      </c>
      <c r="I1848">
        <v>0</v>
      </c>
      <c r="J1848">
        <v>0</v>
      </c>
      <c r="K1848">
        <v>0</v>
      </c>
      <c r="L1848">
        <v>0</v>
      </c>
      <c r="M1848">
        <v>0</v>
      </c>
      <c r="N1848">
        <v>0</v>
      </c>
      <c r="O1848">
        <v>0</v>
      </c>
      <c r="P1848">
        <v>0</v>
      </c>
      <c r="Q1848">
        <v>0</v>
      </c>
      <c r="R1848">
        <v>0</v>
      </c>
      <c r="S1848">
        <v>0</v>
      </c>
      <c r="T1848">
        <v>0</v>
      </c>
      <c r="U1848">
        <v>0</v>
      </c>
      <c r="V1848">
        <v>0</v>
      </c>
      <c r="W1848">
        <v>0</v>
      </c>
      <c r="X1848">
        <v>0</v>
      </c>
      <c r="Y1848">
        <v>9</v>
      </c>
      <c r="Z1848">
        <v>0.36987406015396118</v>
      </c>
      <c r="AA1848">
        <v>0</v>
      </c>
    </row>
    <row r="1849" spans="1:27" x14ac:dyDescent="0.25">
      <c r="A1849" t="s">
        <v>64</v>
      </c>
      <c r="B1849" t="s">
        <v>22</v>
      </c>
      <c r="C1849" t="s">
        <v>83</v>
      </c>
      <c r="D1849">
        <v>24</v>
      </c>
      <c r="E1849">
        <v>0</v>
      </c>
      <c r="F1849">
        <v>0</v>
      </c>
      <c r="G1849">
        <v>0</v>
      </c>
      <c r="H1849">
        <v>0</v>
      </c>
      <c r="I1849">
        <v>0</v>
      </c>
      <c r="J1849">
        <v>0</v>
      </c>
      <c r="K1849">
        <v>0</v>
      </c>
      <c r="L1849">
        <v>0</v>
      </c>
      <c r="M1849">
        <v>0</v>
      </c>
      <c r="N1849">
        <v>0</v>
      </c>
      <c r="O1849">
        <v>0</v>
      </c>
      <c r="P1849">
        <v>0</v>
      </c>
      <c r="Q1849">
        <v>0</v>
      </c>
      <c r="R1849">
        <v>0</v>
      </c>
      <c r="S1849">
        <v>0</v>
      </c>
      <c r="T1849">
        <v>0</v>
      </c>
      <c r="U1849">
        <v>0</v>
      </c>
      <c r="V1849">
        <v>0</v>
      </c>
      <c r="W1849">
        <v>0</v>
      </c>
      <c r="X1849">
        <v>0</v>
      </c>
      <c r="Y1849">
        <v>9</v>
      </c>
      <c r="Z1849">
        <v>0.36987406015396118</v>
      </c>
      <c r="AA1849">
        <v>0</v>
      </c>
    </row>
    <row r="1850" spans="1:27" x14ac:dyDescent="0.25">
      <c r="A1850" t="s">
        <v>64</v>
      </c>
      <c r="B1850" t="s">
        <v>22</v>
      </c>
      <c r="C1850" t="s">
        <v>84</v>
      </c>
      <c r="D1850">
        <v>1</v>
      </c>
      <c r="E1850">
        <v>0</v>
      </c>
      <c r="F1850">
        <v>0</v>
      </c>
      <c r="G1850">
        <v>0</v>
      </c>
      <c r="H1850">
        <v>0</v>
      </c>
      <c r="I1850">
        <v>0</v>
      </c>
      <c r="J1850">
        <v>0</v>
      </c>
      <c r="K1850">
        <v>0</v>
      </c>
      <c r="L1850">
        <v>0</v>
      </c>
      <c r="M1850">
        <v>0</v>
      </c>
      <c r="N1850">
        <v>0</v>
      </c>
      <c r="O1850">
        <v>0</v>
      </c>
      <c r="P1850">
        <v>0</v>
      </c>
      <c r="Q1850">
        <v>0</v>
      </c>
      <c r="R1850">
        <v>0</v>
      </c>
      <c r="S1850">
        <v>0</v>
      </c>
      <c r="T1850">
        <v>0</v>
      </c>
      <c r="U1850">
        <v>0</v>
      </c>
      <c r="V1850">
        <v>0</v>
      </c>
      <c r="W1850">
        <v>0</v>
      </c>
      <c r="X1850">
        <v>0</v>
      </c>
      <c r="Y1850">
        <v>9</v>
      </c>
      <c r="Z1850">
        <v>0.36987406015396118</v>
      </c>
      <c r="AA1850">
        <v>0</v>
      </c>
    </row>
    <row r="1851" spans="1:27" x14ac:dyDescent="0.25">
      <c r="A1851" t="s">
        <v>64</v>
      </c>
      <c r="B1851" t="s">
        <v>22</v>
      </c>
      <c r="C1851" t="s">
        <v>84</v>
      </c>
      <c r="D1851">
        <v>2</v>
      </c>
      <c r="E1851">
        <v>0</v>
      </c>
      <c r="F1851">
        <v>0</v>
      </c>
      <c r="G1851">
        <v>0</v>
      </c>
      <c r="H1851">
        <v>0</v>
      </c>
      <c r="I1851">
        <v>0</v>
      </c>
      <c r="J1851">
        <v>0</v>
      </c>
      <c r="K1851">
        <v>0</v>
      </c>
      <c r="L1851">
        <v>0</v>
      </c>
      <c r="M1851">
        <v>0</v>
      </c>
      <c r="N1851">
        <v>0</v>
      </c>
      <c r="O1851">
        <v>0</v>
      </c>
      <c r="P1851">
        <v>0</v>
      </c>
      <c r="Q1851">
        <v>0</v>
      </c>
      <c r="R1851">
        <v>0</v>
      </c>
      <c r="S1851">
        <v>0</v>
      </c>
      <c r="T1851">
        <v>0</v>
      </c>
      <c r="U1851">
        <v>0</v>
      </c>
      <c r="V1851">
        <v>0</v>
      </c>
      <c r="W1851">
        <v>0</v>
      </c>
      <c r="X1851">
        <v>0</v>
      </c>
      <c r="Y1851">
        <v>9</v>
      </c>
      <c r="Z1851">
        <v>0.36987406015396118</v>
      </c>
      <c r="AA1851">
        <v>0</v>
      </c>
    </row>
    <row r="1852" spans="1:27" x14ac:dyDescent="0.25">
      <c r="A1852" t="s">
        <v>64</v>
      </c>
      <c r="B1852" t="s">
        <v>22</v>
      </c>
      <c r="C1852" t="s">
        <v>84</v>
      </c>
      <c r="D1852">
        <v>3</v>
      </c>
      <c r="E1852">
        <v>0</v>
      </c>
      <c r="F1852">
        <v>0</v>
      </c>
      <c r="G1852">
        <v>0</v>
      </c>
      <c r="H1852">
        <v>0</v>
      </c>
      <c r="I1852">
        <v>0</v>
      </c>
      <c r="J1852">
        <v>0</v>
      </c>
      <c r="K1852">
        <v>0</v>
      </c>
      <c r="L1852">
        <v>0</v>
      </c>
      <c r="M1852">
        <v>0</v>
      </c>
      <c r="N1852">
        <v>0</v>
      </c>
      <c r="O1852">
        <v>0</v>
      </c>
      <c r="P1852">
        <v>0</v>
      </c>
      <c r="Q1852">
        <v>0</v>
      </c>
      <c r="R1852">
        <v>0</v>
      </c>
      <c r="S1852">
        <v>0</v>
      </c>
      <c r="T1852">
        <v>0</v>
      </c>
      <c r="U1852">
        <v>0</v>
      </c>
      <c r="V1852">
        <v>0</v>
      </c>
      <c r="W1852">
        <v>0</v>
      </c>
      <c r="X1852">
        <v>0</v>
      </c>
      <c r="Y1852">
        <v>9</v>
      </c>
      <c r="Z1852">
        <v>0.36987406015396118</v>
      </c>
      <c r="AA1852">
        <v>0</v>
      </c>
    </row>
    <row r="1853" spans="1:27" x14ac:dyDescent="0.25">
      <c r="A1853" t="s">
        <v>64</v>
      </c>
      <c r="B1853" t="s">
        <v>22</v>
      </c>
      <c r="C1853" t="s">
        <v>84</v>
      </c>
      <c r="D1853">
        <v>4</v>
      </c>
      <c r="E1853">
        <v>0</v>
      </c>
      <c r="F1853">
        <v>0</v>
      </c>
      <c r="G1853">
        <v>0</v>
      </c>
      <c r="H1853">
        <v>0</v>
      </c>
      <c r="I1853">
        <v>0</v>
      </c>
      <c r="J1853">
        <v>0</v>
      </c>
      <c r="K1853">
        <v>0</v>
      </c>
      <c r="L1853">
        <v>0</v>
      </c>
      <c r="M1853">
        <v>0</v>
      </c>
      <c r="N1853">
        <v>0</v>
      </c>
      <c r="O1853">
        <v>0</v>
      </c>
      <c r="P1853">
        <v>0</v>
      </c>
      <c r="Q1853">
        <v>0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0</v>
      </c>
      <c r="X1853">
        <v>0</v>
      </c>
      <c r="Y1853">
        <v>9</v>
      </c>
      <c r="Z1853">
        <v>0.36987406015396118</v>
      </c>
      <c r="AA1853">
        <v>0</v>
      </c>
    </row>
    <row r="1854" spans="1:27" x14ac:dyDescent="0.25">
      <c r="A1854" t="s">
        <v>64</v>
      </c>
      <c r="B1854" t="s">
        <v>22</v>
      </c>
      <c r="C1854" t="s">
        <v>84</v>
      </c>
      <c r="D1854">
        <v>5</v>
      </c>
      <c r="E1854">
        <v>0</v>
      </c>
      <c r="F1854">
        <v>0</v>
      </c>
      <c r="G1854">
        <v>0</v>
      </c>
      <c r="H1854">
        <v>0</v>
      </c>
      <c r="I1854">
        <v>0</v>
      </c>
      <c r="J1854">
        <v>0</v>
      </c>
      <c r="K1854">
        <v>0</v>
      </c>
      <c r="L1854">
        <v>0</v>
      </c>
      <c r="M1854">
        <v>0</v>
      </c>
      <c r="N1854">
        <v>0</v>
      </c>
      <c r="O1854">
        <v>0</v>
      </c>
      <c r="P1854">
        <v>0</v>
      </c>
      <c r="Q1854">
        <v>0</v>
      </c>
      <c r="R1854">
        <v>0</v>
      </c>
      <c r="S1854">
        <v>0</v>
      </c>
      <c r="T1854">
        <v>0</v>
      </c>
      <c r="U1854">
        <v>0</v>
      </c>
      <c r="V1854">
        <v>0</v>
      </c>
      <c r="W1854">
        <v>0</v>
      </c>
      <c r="X1854">
        <v>0</v>
      </c>
      <c r="Y1854">
        <v>9</v>
      </c>
      <c r="Z1854">
        <v>0.36987406015396118</v>
      </c>
      <c r="AA1854">
        <v>0</v>
      </c>
    </row>
    <row r="1855" spans="1:27" x14ac:dyDescent="0.25">
      <c r="A1855" t="s">
        <v>64</v>
      </c>
      <c r="B1855" t="s">
        <v>22</v>
      </c>
      <c r="C1855" t="s">
        <v>84</v>
      </c>
      <c r="D1855">
        <v>6</v>
      </c>
      <c r="E1855">
        <v>0</v>
      </c>
      <c r="F1855">
        <v>0</v>
      </c>
      <c r="G1855">
        <v>0</v>
      </c>
      <c r="H1855">
        <v>0</v>
      </c>
      <c r="I1855">
        <v>0</v>
      </c>
      <c r="J1855">
        <v>0</v>
      </c>
      <c r="K1855">
        <v>0</v>
      </c>
      <c r="L1855">
        <v>0</v>
      </c>
      <c r="M1855">
        <v>0</v>
      </c>
      <c r="N1855">
        <v>0</v>
      </c>
      <c r="O1855">
        <v>0</v>
      </c>
      <c r="P1855">
        <v>0</v>
      </c>
      <c r="Q1855">
        <v>0</v>
      </c>
      <c r="R1855">
        <v>0</v>
      </c>
      <c r="S1855">
        <v>0</v>
      </c>
      <c r="T1855">
        <v>0</v>
      </c>
      <c r="U1855">
        <v>0</v>
      </c>
      <c r="V1855">
        <v>0</v>
      </c>
      <c r="W1855">
        <v>0</v>
      </c>
      <c r="X1855">
        <v>0</v>
      </c>
      <c r="Y1855">
        <v>9</v>
      </c>
      <c r="Z1855">
        <v>0.36987406015396118</v>
      </c>
      <c r="AA1855">
        <v>0</v>
      </c>
    </row>
    <row r="1856" spans="1:27" x14ac:dyDescent="0.25">
      <c r="A1856" t="s">
        <v>64</v>
      </c>
      <c r="B1856" t="s">
        <v>22</v>
      </c>
      <c r="C1856" t="s">
        <v>84</v>
      </c>
      <c r="D1856">
        <v>7</v>
      </c>
      <c r="E1856">
        <v>0</v>
      </c>
      <c r="F1856">
        <v>0</v>
      </c>
      <c r="G1856">
        <v>0</v>
      </c>
      <c r="H1856">
        <v>0</v>
      </c>
      <c r="I1856">
        <v>0</v>
      </c>
      <c r="J1856">
        <v>0</v>
      </c>
      <c r="K1856">
        <v>0</v>
      </c>
      <c r="L1856">
        <v>0</v>
      </c>
      <c r="M1856">
        <v>0</v>
      </c>
      <c r="N1856">
        <v>0</v>
      </c>
      <c r="O1856">
        <v>0</v>
      </c>
      <c r="P1856">
        <v>0</v>
      </c>
      <c r="Q1856">
        <v>0</v>
      </c>
      <c r="R1856">
        <v>0</v>
      </c>
      <c r="S1856">
        <v>0</v>
      </c>
      <c r="T1856">
        <v>0</v>
      </c>
      <c r="U1856">
        <v>0</v>
      </c>
      <c r="V1856">
        <v>0</v>
      </c>
      <c r="W1856">
        <v>0</v>
      </c>
      <c r="X1856">
        <v>0</v>
      </c>
      <c r="Y1856">
        <v>9</v>
      </c>
      <c r="Z1856">
        <v>0.36987406015396118</v>
      </c>
      <c r="AA1856">
        <v>0</v>
      </c>
    </row>
    <row r="1857" spans="1:27" x14ac:dyDescent="0.25">
      <c r="A1857" t="s">
        <v>64</v>
      </c>
      <c r="B1857" t="s">
        <v>22</v>
      </c>
      <c r="C1857" t="s">
        <v>84</v>
      </c>
      <c r="D1857">
        <v>8</v>
      </c>
      <c r="E1857">
        <v>0</v>
      </c>
      <c r="F1857">
        <v>0</v>
      </c>
      <c r="G1857">
        <v>0</v>
      </c>
      <c r="H1857">
        <v>0</v>
      </c>
      <c r="I1857">
        <v>0</v>
      </c>
      <c r="J1857">
        <v>0</v>
      </c>
      <c r="K1857">
        <v>0</v>
      </c>
      <c r="L1857">
        <v>0</v>
      </c>
      <c r="M1857">
        <v>0</v>
      </c>
      <c r="N1857">
        <v>0</v>
      </c>
      <c r="O1857">
        <v>0</v>
      </c>
      <c r="P1857">
        <v>0</v>
      </c>
      <c r="Q1857">
        <v>0</v>
      </c>
      <c r="R1857">
        <v>0</v>
      </c>
      <c r="S1857">
        <v>0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9</v>
      </c>
      <c r="Z1857">
        <v>0.36987406015396118</v>
      </c>
      <c r="AA1857">
        <v>0</v>
      </c>
    </row>
    <row r="1858" spans="1:27" x14ac:dyDescent="0.25">
      <c r="A1858" t="s">
        <v>64</v>
      </c>
      <c r="B1858" t="s">
        <v>22</v>
      </c>
      <c r="C1858" t="s">
        <v>84</v>
      </c>
      <c r="D1858">
        <v>9</v>
      </c>
      <c r="E1858">
        <v>0</v>
      </c>
      <c r="F1858">
        <v>0</v>
      </c>
      <c r="G1858">
        <v>0</v>
      </c>
      <c r="H1858">
        <v>0</v>
      </c>
      <c r="I1858">
        <v>0</v>
      </c>
      <c r="J1858">
        <v>0</v>
      </c>
      <c r="K1858">
        <v>0</v>
      </c>
      <c r="L1858">
        <v>0</v>
      </c>
      <c r="M1858">
        <v>0</v>
      </c>
      <c r="N1858">
        <v>0</v>
      </c>
      <c r="O1858">
        <v>0</v>
      </c>
      <c r="P1858">
        <v>0</v>
      </c>
      <c r="Q1858">
        <v>0</v>
      </c>
      <c r="R1858">
        <v>0</v>
      </c>
      <c r="S1858">
        <v>0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9</v>
      </c>
      <c r="Z1858">
        <v>0.36987406015396118</v>
      </c>
      <c r="AA1858">
        <v>0</v>
      </c>
    </row>
    <row r="1859" spans="1:27" x14ac:dyDescent="0.25">
      <c r="A1859" t="s">
        <v>64</v>
      </c>
      <c r="B1859" t="s">
        <v>22</v>
      </c>
      <c r="C1859" t="s">
        <v>84</v>
      </c>
      <c r="D1859">
        <v>10</v>
      </c>
      <c r="E1859">
        <v>0</v>
      </c>
      <c r="F1859">
        <v>0</v>
      </c>
      <c r="G1859">
        <v>0</v>
      </c>
      <c r="H1859">
        <v>0</v>
      </c>
      <c r="I1859">
        <v>0</v>
      </c>
      <c r="J1859">
        <v>0</v>
      </c>
      <c r="K1859">
        <v>0</v>
      </c>
      <c r="L1859">
        <v>0</v>
      </c>
      <c r="M1859">
        <v>0</v>
      </c>
      <c r="N1859">
        <v>0</v>
      </c>
      <c r="O1859">
        <v>0</v>
      </c>
      <c r="P1859">
        <v>0</v>
      </c>
      <c r="Q1859">
        <v>0</v>
      </c>
      <c r="R1859">
        <v>0</v>
      </c>
      <c r="S1859">
        <v>0</v>
      </c>
      <c r="T1859">
        <v>0</v>
      </c>
      <c r="U1859">
        <v>0</v>
      </c>
      <c r="V1859">
        <v>0</v>
      </c>
      <c r="W1859">
        <v>0</v>
      </c>
      <c r="X1859">
        <v>0</v>
      </c>
      <c r="Y1859">
        <v>9</v>
      </c>
      <c r="Z1859">
        <v>0.36987406015396118</v>
      </c>
      <c r="AA1859">
        <v>0</v>
      </c>
    </row>
    <row r="1860" spans="1:27" x14ac:dyDescent="0.25">
      <c r="A1860" t="s">
        <v>64</v>
      </c>
      <c r="B1860" t="s">
        <v>22</v>
      </c>
      <c r="C1860" t="s">
        <v>84</v>
      </c>
      <c r="D1860">
        <v>11</v>
      </c>
      <c r="E1860">
        <v>0</v>
      </c>
      <c r="F1860">
        <v>0</v>
      </c>
      <c r="G1860">
        <v>0</v>
      </c>
      <c r="H1860">
        <v>0</v>
      </c>
      <c r="I1860">
        <v>0</v>
      </c>
      <c r="J1860">
        <v>0</v>
      </c>
      <c r="K1860">
        <v>0</v>
      </c>
      <c r="L1860">
        <v>0</v>
      </c>
      <c r="M1860">
        <v>0</v>
      </c>
      <c r="N1860">
        <v>0</v>
      </c>
      <c r="O1860">
        <v>0</v>
      </c>
      <c r="P1860">
        <v>0</v>
      </c>
      <c r="Q1860">
        <v>0</v>
      </c>
      <c r="R1860">
        <v>0</v>
      </c>
      <c r="S1860">
        <v>0</v>
      </c>
      <c r="T1860">
        <v>0</v>
      </c>
      <c r="U1860">
        <v>0</v>
      </c>
      <c r="V1860">
        <v>0</v>
      </c>
      <c r="W1860">
        <v>0</v>
      </c>
      <c r="X1860">
        <v>0</v>
      </c>
      <c r="Y1860">
        <v>9</v>
      </c>
      <c r="Z1860">
        <v>0.36987406015396118</v>
      </c>
      <c r="AA1860">
        <v>0</v>
      </c>
    </row>
    <row r="1861" spans="1:27" x14ac:dyDescent="0.25">
      <c r="A1861" t="s">
        <v>64</v>
      </c>
      <c r="B1861" t="s">
        <v>22</v>
      </c>
      <c r="C1861" t="s">
        <v>84</v>
      </c>
      <c r="D1861">
        <v>12</v>
      </c>
      <c r="E1861">
        <v>0</v>
      </c>
      <c r="F1861">
        <v>0</v>
      </c>
      <c r="G1861">
        <v>0</v>
      </c>
      <c r="H1861">
        <v>0</v>
      </c>
      <c r="I1861">
        <v>0</v>
      </c>
      <c r="J1861">
        <v>0</v>
      </c>
      <c r="K1861">
        <v>0</v>
      </c>
      <c r="L1861">
        <v>0</v>
      </c>
      <c r="M1861">
        <v>0</v>
      </c>
      <c r="N1861">
        <v>0</v>
      </c>
      <c r="O1861">
        <v>0</v>
      </c>
      <c r="P1861">
        <v>0</v>
      </c>
      <c r="Q1861">
        <v>0</v>
      </c>
      <c r="R1861">
        <v>0</v>
      </c>
      <c r="S1861">
        <v>0</v>
      </c>
      <c r="T1861">
        <v>0</v>
      </c>
      <c r="U1861">
        <v>0</v>
      </c>
      <c r="V1861">
        <v>0</v>
      </c>
      <c r="W1861">
        <v>0</v>
      </c>
      <c r="X1861">
        <v>0</v>
      </c>
      <c r="Y1861">
        <v>9</v>
      </c>
      <c r="Z1861">
        <v>0.36987406015396118</v>
      </c>
      <c r="AA1861">
        <v>0</v>
      </c>
    </row>
    <row r="1862" spans="1:27" x14ac:dyDescent="0.25">
      <c r="A1862" t="s">
        <v>64</v>
      </c>
      <c r="B1862" t="s">
        <v>22</v>
      </c>
      <c r="C1862" t="s">
        <v>84</v>
      </c>
      <c r="D1862">
        <v>13</v>
      </c>
      <c r="E1862">
        <v>0</v>
      </c>
      <c r="F1862">
        <v>0</v>
      </c>
      <c r="G1862">
        <v>0</v>
      </c>
      <c r="H1862">
        <v>0</v>
      </c>
      <c r="I1862">
        <v>0</v>
      </c>
      <c r="J1862">
        <v>0</v>
      </c>
      <c r="K1862">
        <v>0</v>
      </c>
      <c r="L1862">
        <v>0</v>
      </c>
      <c r="M1862">
        <v>0</v>
      </c>
      <c r="N1862">
        <v>0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9</v>
      </c>
      <c r="Z1862">
        <v>0.36987406015396118</v>
      </c>
      <c r="AA1862">
        <v>0</v>
      </c>
    </row>
    <row r="1863" spans="1:27" x14ac:dyDescent="0.25">
      <c r="A1863" t="s">
        <v>64</v>
      </c>
      <c r="B1863" t="s">
        <v>22</v>
      </c>
      <c r="C1863" t="s">
        <v>84</v>
      </c>
      <c r="D1863">
        <v>14</v>
      </c>
      <c r="E1863">
        <v>0</v>
      </c>
      <c r="F1863">
        <v>0</v>
      </c>
      <c r="G1863">
        <v>0</v>
      </c>
      <c r="H1863">
        <v>0</v>
      </c>
      <c r="I1863">
        <v>0</v>
      </c>
      <c r="J1863">
        <v>0</v>
      </c>
      <c r="K1863">
        <v>0</v>
      </c>
      <c r="L1863">
        <v>0</v>
      </c>
      <c r="M1863">
        <v>0</v>
      </c>
      <c r="N1863">
        <v>0</v>
      </c>
      <c r="O1863">
        <v>0</v>
      </c>
      <c r="P1863">
        <v>0</v>
      </c>
      <c r="Q1863">
        <v>0</v>
      </c>
      <c r="R1863">
        <v>0</v>
      </c>
      <c r="S1863">
        <v>0</v>
      </c>
      <c r="T1863">
        <v>0</v>
      </c>
      <c r="U1863">
        <v>0</v>
      </c>
      <c r="V1863">
        <v>0</v>
      </c>
      <c r="W1863">
        <v>0</v>
      </c>
      <c r="X1863">
        <v>0</v>
      </c>
      <c r="Y1863">
        <v>9</v>
      </c>
      <c r="Z1863">
        <v>0.36987406015396118</v>
      </c>
      <c r="AA1863">
        <v>0</v>
      </c>
    </row>
    <row r="1864" spans="1:27" x14ac:dyDescent="0.25">
      <c r="A1864" t="s">
        <v>64</v>
      </c>
      <c r="B1864" t="s">
        <v>22</v>
      </c>
      <c r="C1864" t="s">
        <v>84</v>
      </c>
      <c r="D1864">
        <v>15</v>
      </c>
      <c r="E1864">
        <v>0</v>
      </c>
      <c r="F1864">
        <v>0</v>
      </c>
      <c r="G1864">
        <v>0</v>
      </c>
      <c r="H1864">
        <v>0</v>
      </c>
      <c r="I1864">
        <v>0</v>
      </c>
      <c r="J1864">
        <v>0</v>
      </c>
      <c r="K1864">
        <v>0</v>
      </c>
      <c r="L1864">
        <v>0</v>
      </c>
      <c r="M1864">
        <v>0</v>
      </c>
      <c r="N1864">
        <v>0</v>
      </c>
      <c r="O1864">
        <v>0</v>
      </c>
      <c r="P1864">
        <v>0</v>
      </c>
      <c r="Q1864">
        <v>0</v>
      </c>
      <c r="R1864">
        <v>0</v>
      </c>
      <c r="S1864">
        <v>0</v>
      </c>
      <c r="T1864">
        <v>0</v>
      </c>
      <c r="U1864">
        <v>0</v>
      </c>
      <c r="V1864">
        <v>0</v>
      </c>
      <c r="W1864">
        <v>0</v>
      </c>
      <c r="X1864">
        <v>0</v>
      </c>
      <c r="Y1864">
        <v>9</v>
      </c>
      <c r="Z1864">
        <v>0.36987406015396118</v>
      </c>
      <c r="AA1864">
        <v>0</v>
      </c>
    </row>
    <row r="1865" spans="1:27" x14ac:dyDescent="0.25">
      <c r="A1865" t="s">
        <v>64</v>
      </c>
      <c r="B1865" t="s">
        <v>22</v>
      </c>
      <c r="C1865" t="s">
        <v>84</v>
      </c>
      <c r="D1865">
        <v>16</v>
      </c>
      <c r="E1865">
        <v>0</v>
      </c>
      <c r="F1865">
        <v>0</v>
      </c>
      <c r="G1865">
        <v>0</v>
      </c>
      <c r="H1865">
        <v>0</v>
      </c>
      <c r="I1865">
        <v>0</v>
      </c>
      <c r="J1865">
        <v>0</v>
      </c>
      <c r="K1865">
        <v>0</v>
      </c>
      <c r="L1865">
        <v>0</v>
      </c>
      <c r="M1865">
        <v>0</v>
      </c>
      <c r="N1865">
        <v>0</v>
      </c>
      <c r="O1865">
        <v>0</v>
      </c>
      <c r="P1865">
        <v>0</v>
      </c>
      <c r="Q1865">
        <v>0</v>
      </c>
      <c r="R1865">
        <v>0</v>
      </c>
      <c r="S1865">
        <v>0</v>
      </c>
      <c r="T1865">
        <v>0</v>
      </c>
      <c r="U1865">
        <v>0</v>
      </c>
      <c r="V1865">
        <v>0</v>
      </c>
      <c r="W1865">
        <v>0</v>
      </c>
      <c r="X1865">
        <v>0</v>
      </c>
      <c r="Y1865">
        <v>9</v>
      </c>
      <c r="Z1865">
        <v>0.36987406015396118</v>
      </c>
      <c r="AA1865">
        <v>0</v>
      </c>
    </row>
    <row r="1866" spans="1:27" x14ac:dyDescent="0.25">
      <c r="A1866" t="s">
        <v>64</v>
      </c>
      <c r="B1866" t="s">
        <v>22</v>
      </c>
      <c r="C1866" t="s">
        <v>84</v>
      </c>
      <c r="D1866">
        <v>17</v>
      </c>
      <c r="E1866">
        <v>0</v>
      </c>
      <c r="F1866">
        <v>0</v>
      </c>
      <c r="G1866">
        <v>0</v>
      </c>
      <c r="H1866">
        <v>0</v>
      </c>
      <c r="I1866">
        <v>0</v>
      </c>
      <c r="J1866">
        <v>0</v>
      </c>
      <c r="K1866">
        <v>0</v>
      </c>
      <c r="L1866">
        <v>0</v>
      </c>
      <c r="M1866">
        <v>0</v>
      </c>
      <c r="N1866">
        <v>0</v>
      </c>
      <c r="O1866">
        <v>0</v>
      </c>
      <c r="P1866">
        <v>0</v>
      </c>
      <c r="Q1866">
        <v>0</v>
      </c>
      <c r="R1866">
        <v>0</v>
      </c>
      <c r="S1866">
        <v>0</v>
      </c>
      <c r="T1866">
        <v>0</v>
      </c>
      <c r="U1866">
        <v>0</v>
      </c>
      <c r="V1866">
        <v>0</v>
      </c>
      <c r="W1866">
        <v>0</v>
      </c>
      <c r="X1866">
        <v>0</v>
      </c>
      <c r="Y1866">
        <v>9</v>
      </c>
      <c r="Z1866">
        <v>0.36987406015396118</v>
      </c>
      <c r="AA1866">
        <v>0</v>
      </c>
    </row>
    <row r="1867" spans="1:27" x14ac:dyDescent="0.25">
      <c r="A1867" t="s">
        <v>64</v>
      </c>
      <c r="B1867" t="s">
        <v>22</v>
      </c>
      <c r="C1867" t="s">
        <v>84</v>
      </c>
      <c r="D1867">
        <v>18</v>
      </c>
      <c r="E1867">
        <v>0</v>
      </c>
      <c r="F1867">
        <v>0</v>
      </c>
      <c r="G1867">
        <v>0</v>
      </c>
      <c r="H1867">
        <v>0</v>
      </c>
      <c r="I1867">
        <v>0</v>
      </c>
      <c r="J1867">
        <v>0</v>
      </c>
      <c r="K1867">
        <v>0</v>
      </c>
      <c r="L1867">
        <v>0</v>
      </c>
      <c r="M1867">
        <v>0</v>
      </c>
      <c r="N1867">
        <v>0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9</v>
      </c>
      <c r="Z1867">
        <v>0.36987406015396118</v>
      </c>
      <c r="AA1867">
        <v>0</v>
      </c>
    </row>
    <row r="1868" spans="1:27" x14ac:dyDescent="0.25">
      <c r="A1868" t="s">
        <v>64</v>
      </c>
      <c r="B1868" t="s">
        <v>22</v>
      </c>
      <c r="C1868" t="s">
        <v>84</v>
      </c>
      <c r="D1868">
        <v>19</v>
      </c>
      <c r="E1868">
        <v>0</v>
      </c>
      <c r="F1868">
        <v>0</v>
      </c>
      <c r="G1868">
        <v>0</v>
      </c>
      <c r="H1868">
        <v>0</v>
      </c>
      <c r="I1868">
        <v>0</v>
      </c>
      <c r="J1868">
        <v>0</v>
      </c>
      <c r="K1868">
        <v>0</v>
      </c>
      <c r="L1868">
        <v>0</v>
      </c>
      <c r="M1868">
        <v>0</v>
      </c>
      <c r="N1868">
        <v>0</v>
      </c>
      <c r="O1868">
        <v>0</v>
      </c>
      <c r="P1868">
        <v>0</v>
      </c>
      <c r="Q1868">
        <v>0</v>
      </c>
      <c r="R1868">
        <v>0</v>
      </c>
      <c r="S1868">
        <v>0</v>
      </c>
      <c r="T1868">
        <v>0</v>
      </c>
      <c r="U1868">
        <v>0</v>
      </c>
      <c r="V1868">
        <v>0</v>
      </c>
      <c r="W1868">
        <v>0</v>
      </c>
      <c r="X1868">
        <v>0</v>
      </c>
      <c r="Y1868">
        <v>9</v>
      </c>
      <c r="Z1868">
        <v>0.36987406015396118</v>
      </c>
      <c r="AA1868">
        <v>0</v>
      </c>
    </row>
    <row r="1869" spans="1:27" x14ac:dyDescent="0.25">
      <c r="A1869" t="s">
        <v>64</v>
      </c>
      <c r="B1869" t="s">
        <v>22</v>
      </c>
      <c r="C1869" t="s">
        <v>84</v>
      </c>
      <c r="D1869">
        <v>20</v>
      </c>
      <c r="E1869">
        <v>0</v>
      </c>
      <c r="F1869">
        <v>0</v>
      </c>
      <c r="G1869">
        <v>0</v>
      </c>
      <c r="H1869">
        <v>0</v>
      </c>
      <c r="I1869">
        <v>0</v>
      </c>
      <c r="J1869">
        <v>0</v>
      </c>
      <c r="K1869">
        <v>0</v>
      </c>
      <c r="L1869">
        <v>0</v>
      </c>
      <c r="M1869">
        <v>0</v>
      </c>
      <c r="N1869">
        <v>0</v>
      </c>
      <c r="O1869">
        <v>0</v>
      </c>
      <c r="P1869">
        <v>0</v>
      </c>
      <c r="Q1869">
        <v>0</v>
      </c>
      <c r="R1869">
        <v>0</v>
      </c>
      <c r="S1869">
        <v>0</v>
      </c>
      <c r="T1869">
        <v>0</v>
      </c>
      <c r="U1869">
        <v>0</v>
      </c>
      <c r="V1869">
        <v>0</v>
      </c>
      <c r="W1869">
        <v>0</v>
      </c>
      <c r="X1869">
        <v>0</v>
      </c>
      <c r="Y1869">
        <v>9</v>
      </c>
      <c r="Z1869">
        <v>0.36987406015396118</v>
      </c>
      <c r="AA1869">
        <v>0</v>
      </c>
    </row>
    <row r="1870" spans="1:27" x14ac:dyDescent="0.25">
      <c r="A1870" t="s">
        <v>64</v>
      </c>
      <c r="B1870" t="s">
        <v>22</v>
      </c>
      <c r="C1870" t="s">
        <v>84</v>
      </c>
      <c r="D1870">
        <v>21</v>
      </c>
      <c r="E1870">
        <v>0</v>
      </c>
      <c r="F1870">
        <v>0</v>
      </c>
      <c r="G1870">
        <v>0</v>
      </c>
      <c r="H1870">
        <v>0</v>
      </c>
      <c r="I1870">
        <v>0</v>
      </c>
      <c r="J1870">
        <v>0</v>
      </c>
      <c r="K1870">
        <v>0</v>
      </c>
      <c r="L1870">
        <v>0</v>
      </c>
      <c r="M1870">
        <v>0</v>
      </c>
      <c r="N1870">
        <v>0</v>
      </c>
      <c r="O1870">
        <v>0</v>
      </c>
      <c r="P1870">
        <v>0</v>
      </c>
      <c r="Q1870">
        <v>0</v>
      </c>
      <c r="R1870">
        <v>0</v>
      </c>
      <c r="S1870">
        <v>0</v>
      </c>
      <c r="T1870">
        <v>0</v>
      </c>
      <c r="U1870">
        <v>0</v>
      </c>
      <c r="V1870">
        <v>0</v>
      </c>
      <c r="W1870">
        <v>0</v>
      </c>
      <c r="X1870">
        <v>0</v>
      </c>
      <c r="Y1870">
        <v>9</v>
      </c>
      <c r="Z1870">
        <v>0.36987406015396118</v>
      </c>
      <c r="AA1870">
        <v>0</v>
      </c>
    </row>
    <row r="1871" spans="1:27" x14ac:dyDescent="0.25">
      <c r="A1871" t="s">
        <v>64</v>
      </c>
      <c r="B1871" t="s">
        <v>22</v>
      </c>
      <c r="C1871" t="s">
        <v>84</v>
      </c>
      <c r="D1871">
        <v>22</v>
      </c>
      <c r="E1871">
        <v>0</v>
      </c>
      <c r="F1871">
        <v>0</v>
      </c>
      <c r="G1871">
        <v>0</v>
      </c>
      <c r="H1871">
        <v>0</v>
      </c>
      <c r="I1871">
        <v>0</v>
      </c>
      <c r="J1871">
        <v>0</v>
      </c>
      <c r="K1871">
        <v>0</v>
      </c>
      <c r="L1871">
        <v>0</v>
      </c>
      <c r="M1871">
        <v>0</v>
      </c>
      <c r="N1871">
        <v>0</v>
      </c>
      <c r="O1871">
        <v>0</v>
      </c>
      <c r="P1871">
        <v>0</v>
      </c>
      <c r="Q1871">
        <v>0</v>
      </c>
      <c r="R1871">
        <v>0</v>
      </c>
      <c r="S1871">
        <v>0</v>
      </c>
      <c r="T1871">
        <v>0</v>
      </c>
      <c r="U1871">
        <v>0</v>
      </c>
      <c r="V1871">
        <v>0</v>
      </c>
      <c r="W1871">
        <v>0</v>
      </c>
      <c r="X1871">
        <v>0</v>
      </c>
      <c r="Y1871">
        <v>9</v>
      </c>
      <c r="Z1871">
        <v>0.36987406015396118</v>
      </c>
      <c r="AA1871">
        <v>0</v>
      </c>
    </row>
    <row r="1872" spans="1:27" x14ac:dyDescent="0.25">
      <c r="A1872" t="s">
        <v>64</v>
      </c>
      <c r="B1872" t="s">
        <v>22</v>
      </c>
      <c r="C1872" t="s">
        <v>84</v>
      </c>
      <c r="D1872">
        <v>23</v>
      </c>
      <c r="E1872">
        <v>0</v>
      </c>
      <c r="F1872">
        <v>0</v>
      </c>
      <c r="G1872">
        <v>0</v>
      </c>
      <c r="H1872">
        <v>0</v>
      </c>
      <c r="I1872">
        <v>0</v>
      </c>
      <c r="J1872">
        <v>0</v>
      </c>
      <c r="K1872">
        <v>0</v>
      </c>
      <c r="L1872">
        <v>0</v>
      </c>
      <c r="M1872">
        <v>0</v>
      </c>
      <c r="N1872">
        <v>0</v>
      </c>
      <c r="O1872">
        <v>0</v>
      </c>
      <c r="P1872">
        <v>0</v>
      </c>
      <c r="Q1872">
        <v>0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0</v>
      </c>
      <c r="Y1872">
        <v>9</v>
      </c>
      <c r="Z1872">
        <v>0.36987406015396118</v>
      </c>
      <c r="AA1872">
        <v>0</v>
      </c>
    </row>
    <row r="1873" spans="1:27" x14ac:dyDescent="0.25">
      <c r="A1873" t="s">
        <v>64</v>
      </c>
      <c r="B1873" t="s">
        <v>22</v>
      </c>
      <c r="C1873" t="s">
        <v>84</v>
      </c>
      <c r="D1873">
        <v>24</v>
      </c>
      <c r="E1873">
        <v>0</v>
      </c>
      <c r="F1873">
        <v>0</v>
      </c>
      <c r="G1873">
        <v>0</v>
      </c>
      <c r="H1873">
        <v>0</v>
      </c>
      <c r="I1873">
        <v>0</v>
      </c>
      <c r="J1873">
        <v>0</v>
      </c>
      <c r="K1873">
        <v>0</v>
      </c>
      <c r="L1873">
        <v>0</v>
      </c>
      <c r="M1873">
        <v>0</v>
      </c>
      <c r="N1873">
        <v>0</v>
      </c>
      <c r="O1873">
        <v>0</v>
      </c>
      <c r="P1873">
        <v>0</v>
      </c>
      <c r="Q1873">
        <v>0</v>
      </c>
      <c r="R1873">
        <v>0</v>
      </c>
      <c r="S1873">
        <v>0</v>
      </c>
      <c r="T1873">
        <v>0</v>
      </c>
      <c r="U1873">
        <v>0</v>
      </c>
      <c r="V1873">
        <v>0</v>
      </c>
      <c r="W1873">
        <v>0</v>
      </c>
      <c r="X1873">
        <v>0</v>
      </c>
      <c r="Y1873">
        <v>9</v>
      </c>
      <c r="Z1873">
        <v>0.36987406015396118</v>
      </c>
      <c r="AA1873">
        <v>0</v>
      </c>
    </row>
    <row r="1874" spans="1:27" x14ac:dyDescent="0.25">
      <c r="A1874" t="s">
        <v>64</v>
      </c>
      <c r="B1874" t="s">
        <v>22</v>
      </c>
      <c r="C1874" t="s">
        <v>85</v>
      </c>
      <c r="D1874">
        <v>1</v>
      </c>
      <c r="E1874">
        <v>0</v>
      </c>
      <c r="F1874">
        <v>0</v>
      </c>
      <c r="G1874">
        <v>0</v>
      </c>
      <c r="H1874">
        <v>0</v>
      </c>
      <c r="I1874">
        <v>0</v>
      </c>
      <c r="J1874">
        <v>0</v>
      </c>
      <c r="K1874">
        <v>0</v>
      </c>
      <c r="L1874">
        <v>0</v>
      </c>
      <c r="M1874">
        <v>0</v>
      </c>
      <c r="N1874">
        <v>0</v>
      </c>
      <c r="O1874">
        <v>0</v>
      </c>
      <c r="P1874">
        <v>0</v>
      </c>
      <c r="Q1874">
        <v>0</v>
      </c>
      <c r="R1874">
        <v>0</v>
      </c>
      <c r="S1874">
        <v>0</v>
      </c>
      <c r="T1874">
        <v>0</v>
      </c>
      <c r="U1874">
        <v>0</v>
      </c>
      <c r="V1874">
        <v>0</v>
      </c>
      <c r="W1874">
        <v>0</v>
      </c>
      <c r="X1874">
        <v>0</v>
      </c>
      <c r="Y1874">
        <v>9</v>
      </c>
      <c r="Z1874">
        <v>0.36987406015396118</v>
      </c>
      <c r="AA1874">
        <v>0</v>
      </c>
    </row>
    <row r="1875" spans="1:27" x14ac:dyDescent="0.25">
      <c r="A1875" t="s">
        <v>64</v>
      </c>
      <c r="B1875" t="s">
        <v>22</v>
      </c>
      <c r="C1875" t="s">
        <v>85</v>
      </c>
      <c r="D1875">
        <v>2</v>
      </c>
      <c r="E1875">
        <v>0</v>
      </c>
      <c r="F1875">
        <v>0</v>
      </c>
      <c r="G1875">
        <v>0</v>
      </c>
      <c r="H1875">
        <v>0</v>
      </c>
      <c r="I1875">
        <v>0</v>
      </c>
      <c r="J1875">
        <v>0</v>
      </c>
      <c r="K1875">
        <v>0</v>
      </c>
      <c r="L1875">
        <v>0</v>
      </c>
      <c r="M1875">
        <v>0</v>
      </c>
      <c r="N1875">
        <v>0</v>
      </c>
      <c r="O1875">
        <v>0</v>
      </c>
      <c r="P1875">
        <v>0</v>
      </c>
      <c r="Q1875">
        <v>0</v>
      </c>
      <c r="R1875">
        <v>0</v>
      </c>
      <c r="S1875">
        <v>0</v>
      </c>
      <c r="T1875">
        <v>0</v>
      </c>
      <c r="U1875">
        <v>0</v>
      </c>
      <c r="V1875">
        <v>0</v>
      </c>
      <c r="W1875">
        <v>0</v>
      </c>
      <c r="X1875">
        <v>0</v>
      </c>
      <c r="Y1875">
        <v>9</v>
      </c>
      <c r="Z1875">
        <v>0.36987406015396118</v>
      </c>
      <c r="AA1875">
        <v>0</v>
      </c>
    </row>
    <row r="1876" spans="1:27" x14ac:dyDescent="0.25">
      <c r="A1876" t="s">
        <v>64</v>
      </c>
      <c r="B1876" t="s">
        <v>22</v>
      </c>
      <c r="C1876" t="s">
        <v>85</v>
      </c>
      <c r="D1876">
        <v>3</v>
      </c>
      <c r="E1876">
        <v>0</v>
      </c>
      <c r="F1876">
        <v>0</v>
      </c>
      <c r="G1876">
        <v>0</v>
      </c>
      <c r="H1876">
        <v>0</v>
      </c>
      <c r="I1876">
        <v>0</v>
      </c>
      <c r="J1876">
        <v>0</v>
      </c>
      <c r="K1876">
        <v>0</v>
      </c>
      <c r="L1876">
        <v>0</v>
      </c>
      <c r="M1876">
        <v>0</v>
      </c>
      <c r="N1876">
        <v>0</v>
      </c>
      <c r="O1876">
        <v>0</v>
      </c>
      <c r="P1876">
        <v>0</v>
      </c>
      <c r="Q1876">
        <v>0</v>
      </c>
      <c r="R1876">
        <v>0</v>
      </c>
      <c r="S1876">
        <v>0</v>
      </c>
      <c r="T1876">
        <v>0</v>
      </c>
      <c r="U1876">
        <v>0</v>
      </c>
      <c r="V1876">
        <v>0</v>
      </c>
      <c r="W1876">
        <v>0</v>
      </c>
      <c r="X1876">
        <v>0</v>
      </c>
      <c r="Y1876">
        <v>9</v>
      </c>
      <c r="Z1876">
        <v>0.36987406015396118</v>
      </c>
      <c r="AA1876">
        <v>0</v>
      </c>
    </row>
    <row r="1877" spans="1:27" x14ac:dyDescent="0.25">
      <c r="A1877" t="s">
        <v>64</v>
      </c>
      <c r="B1877" t="s">
        <v>22</v>
      </c>
      <c r="C1877" t="s">
        <v>85</v>
      </c>
      <c r="D1877">
        <v>4</v>
      </c>
      <c r="E1877">
        <v>0</v>
      </c>
      <c r="F1877">
        <v>0</v>
      </c>
      <c r="G1877">
        <v>0</v>
      </c>
      <c r="H1877">
        <v>0</v>
      </c>
      <c r="I1877">
        <v>0</v>
      </c>
      <c r="J1877">
        <v>0</v>
      </c>
      <c r="K1877">
        <v>0</v>
      </c>
      <c r="L1877">
        <v>0</v>
      </c>
      <c r="M1877">
        <v>0</v>
      </c>
      <c r="N1877">
        <v>0</v>
      </c>
      <c r="O1877">
        <v>0</v>
      </c>
      <c r="P1877">
        <v>0</v>
      </c>
      <c r="Q1877">
        <v>0</v>
      </c>
      <c r="R1877">
        <v>0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0</v>
      </c>
      <c r="Y1877">
        <v>9</v>
      </c>
      <c r="Z1877">
        <v>0.36987406015396118</v>
      </c>
      <c r="AA1877">
        <v>0</v>
      </c>
    </row>
    <row r="1878" spans="1:27" x14ac:dyDescent="0.25">
      <c r="A1878" t="s">
        <v>64</v>
      </c>
      <c r="B1878" t="s">
        <v>22</v>
      </c>
      <c r="C1878" t="s">
        <v>85</v>
      </c>
      <c r="D1878">
        <v>5</v>
      </c>
      <c r="E1878">
        <v>0</v>
      </c>
      <c r="F1878">
        <v>0</v>
      </c>
      <c r="G1878">
        <v>0</v>
      </c>
      <c r="H1878">
        <v>0</v>
      </c>
      <c r="I1878">
        <v>0</v>
      </c>
      <c r="J1878">
        <v>0</v>
      </c>
      <c r="K1878">
        <v>0</v>
      </c>
      <c r="L1878">
        <v>0</v>
      </c>
      <c r="M1878">
        <v>0</v>
      </c>
      <c r="N1878">
        <v>0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0</v>
      </c>
      <c r="Y1878">
        <v>9</v>
      </c>
      <c r="Z1878">
        <v>0.36987406015396118</v>
      </c>
      <c r="AA1878">
        <v>0</v>
      </c>
    </row>
    <row r="1879" spans="1:27" x14ac:dyDescent="0.25">
      <c r="A1879" t="s">
        <v>64</v>
      </c>
      <c r="B1879" t="s">
        <v>22</v>
      </c>
      <c r="C1879" t="s">
        <v>85</v>
      </c>
      <c r="D1879">
        <v>6</v>
      </c>
      <c r="E1879">
        <v>0</v>
      </c>
      <c r="F1879">
        <v>0</v>
      </c>
      <c r="G1879">
        <v>0</v>
      </c>
      <c r="H1879">
        <v>0</v>
      </c>
      <c r="I1879">
        <v>0</v>
      </c>
      <c r="J1879">
        <v>0</v>
      </c>
      <c r="K1879">
        <v>0</v>
      </c>
      <c r="L1879">
        <v>0</v>
      </c>
      <c r="M1879">
        <v>0</v>
      </c>
      <c r="N1879">
        <v>0</v>
      </c>
      <c r="O1879">
        <v>0</v>
      </c>
      <c r="P1879">
        <v>0</v>
      </c>
      <c r="Q1879">
        <v>0</v>
      </c>
      <c r="R1879">
        <v>0</v>
      </c>
      <c r="S1879">
        <v>0</v>
      </c>
      <c r="T1879">
        <v>0</v>
      </c>
      <c r="U1879">
        <v>0</v>
      </c>
      <c r="V1879">
        <v>0</v>
      </c>
      <c r="W1879">
        <v>0</v>
      </c>
      <c r="X1879">
        <v>0</v>
      </c>
      <c r="Y1879">
        <v>9</v>
      </c>
      <c r="Z1879">
        <v>0.36987406015396118</v>
      </c>
      <c r="AA1879">
        <v>0</v>
      </c>
    </row>
    <row r="1880" spans="1:27" x14ac:dyDescent="0.25">
      <c r="A1880" t="s">
        <v>64</v>
      </c>
      <c r="B1880" t="s">
        <v>22</v>
      </c>
      <c r="C1880" t="s">
        <v>85</v>
      </c>
      <c r="D1880">
        <v>7</v>
      </c>
      <c r="E1880">
        <v>0</v>
      </c>
      <c r="F1880">
        <v>0</v>
      </c>
      <c r="G1880">
        <v>0</v>
      </c>
      <c r="H1880">
        <v>0</v>
      </c>
      <c r="I1880">
        <v>0</v>
      </c>
      <c r="J1880">
        <v>0</v>
      </c>
      <c r="K1880">
        <v>0</v>
      </c>
      <c r="L1880">
        <v>0</v>
      </c>
      <c r="M1880">
        <v>0</v>
      </c>
      <c r="N1880">
        <v>0</v>
      </c>
      <c r="O1880">
        <v>0</v>
      </c>
      <c r="P1880">
        <v>0</v>
      </c>
      <c r="Q1880">
        <v>0</v>
      </c>
      <c r="R1880">
        <v>0</v>
      </c>
      <c r="S1880">
        <v>0</v>
      </c>
      <c r="T1880">
        <v>0</v>
      </c>
      <c r="U1880">
        <v>0</v>
      </c>
      <c r="V1880">
        <v>0</v>
      </c>
      <c r="W1880">
        <v>0</v>
      </c>
      <c r="X1880">
        <v>0</v>
      </c>
      <c r="Y1880">
        <v>9</v>
      </c>
      <c r="Z1880">
        <v>0.36987406015396118</v>
      </c>
      <c r="AA1880">
        <v>0</v>
      </c>
    </row>
    <row r="1881" spans="1:27" x14ac:dyDescent="0.25">
      <c r="A1881" t="s">
        <v>64</v>
      </c>
      <c r="B1881" t="s">
        <v>22</v>
      </c>
      <c r="C1881" t="s">
        <v>85</v>
      </c>
      <c r="D1881">
        <v>8</v>
      </c>
      <c r="E1881">
        <v>0</v>
      </c>
      <c r="F1881">
        <v>0</v>
      </c>
      <c r="G1881">
        <v>0</v>
      </c>
      <c r="H1881">
        <v>0</v>
      </c>
      <c r="I1881">
        <v>0</v>
      </c>
      <c r="J1881">
        <v>0</v>
      </c>
      <c r="K1881">
        <v>0</v>
      </c>
      <c r="L1881">
        <v>0</v>
      </c>
      <c r="M1881">
        <v>0</v>
      </c>
      <c r="N1881">
        <v>0</v>
      </c>
      <c r="O1881">
        <v>0</v>
      </c>
      <c r="P1881">
        <v>0</v>
      </c>
      <c r="Q1881">
        <v>0</v>
      </c>
      <c r="R1881">
        <v>0</v>
      </c>
      <c r="S1881">
        <v>0</v>
      </c>
      <c r="T1881">
        <v>0</v>
      </c>
      <c r="U1881">
        <v>0</v>
      </c>
      <c r="V1881">
        <v>0</v>
      </c>
      <c r="W1881">
        <v>0</v>
      </c>
      <c r="X1881">
        <v>0</v>
      </c>
      <c r="Y1881">
        <v>9</v>
      </c>
      <c r="Z1881">
        <v>0.36987406015396118</v>
      </c>
      <c r="AA1881">
        <v>0</v>
      </c>
    </row>
    <row r="1882" spans="1:27" x14ac:dyDescent="0.25">
      <c r="A1882" t="s">
        <v>64</v>
      </c>
      <c r="B1882" t="s">
        <v>22</v>
      </c>
      <c r="C1882" t="s">
        <v>85</v>
      </c>
      <c r="D1882">
        <v>9</v>
      </c>
      <c r="E1882">
        <v>0</v>
      </c>
      <c r="F1882">
        <v>0</v>
      </c>
      <c r="G1882">
        <v>0</v>
      </c>
      <c r="H1882">
        <v>0</v>
      </c>
      <c r="I1882">
        <v>0</v>
      </c>
      <c r="J1882">
        <v>0</v>
      </c>
      <c r="K1882">
        <v>0</v>
      </c>
      <c r="L1882">
        <v>0</v>
      </c>
      <c r="M1882">
        <v>0</v>
      </c>
      <c r="N1882">
        <v>0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9</v>
      </c>
      <c r="Z1882">
        <v>0.36987406015396118</v>
      </c>
      <c r="AA1882">
        <v>0</v>
      </c>
    </row>
    <row r="1883" spans="1:27" x14ac:dyDescent="0.25">
      <c r="A1883" t="s">
        <v>64</v>
      </c>
      <c r="B1883" t="s">
        <v>22</v>
      </c>
      <c r="C1883" t="s">
        <v>85</v>
      </c>
      <c r="D1883">
        <v>10</v>
      </c>
      <c r="E1883">
        <v>0</v>
      </c>
      <c r="F1883">
        <v>0</v>
      </c>
      <c r="G1883">
        <v>0</v>
      </c>
      <c r="H1883">
        <v>0</v>
      </c>
      <c r="I1883">
        <v>0</v>
      </c>
      <c r="J1883">
        <v>0</v>
      </c>
      <c r="K1883">
        <v>0</v>
      </c>
      <c r="L1883">
        <v>0</v>
      </c>
      <c r="M1883">
        <v>0</v>
      </c>
      <c r="N1883">
        <v>0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9</v>
      </c>
      <c r="Z1883">
        <v>0.36987406015396118</v>
      </c>
      <c r="AA1883">
        <v>0</v>
      </c>
    </row>
    <row r="1884" spans="1:27" x14ac:dyDescent="0.25">
      <c r="A1884" t="s">
        <v>64</v>
      </c>
      <c r="B1884" t="s">
        <v>22</v>
      </c>
      <c r="C1884" t="s">
        <v>85</v>
      </c>
      <c r="D1884">
        <v>11</v>
      </c>
      <c r="E1884">
        <v>0</v>
      </c>
      <c r="F1884">
        <v>0</v>
      </c>
      <c r="G1884">
        <v>0</v>
      </c>
      <c r="H1884">
        <v>0</v>
      </c>
      <c r="I1884">
        <v>0</v>
      </c>
      <c r="J1884">
        <v>0</v>
      </c>
      <c r="K1884">
        <v>0</v>
      </c>
      <c r="L1884">
        <v>0</v>
      </c>
      <c r="M1884">
        <v>0</v>
      </c>
      <c r="N1884">
        <v>0</v>
      </c>
      <c r="O1884">
        <v>0</v>
      </c>
      <c r="P1884">
        <v>0</v>
      </c>
      <c r="Q1884">
        <v>0</v>
      </c>
      <c r="R1884">
        <v>0</v>
      </c>
      <c r="S1884">
        <v>0</v>
      </c>
      <c r="T1884">
        <v>0</v>
      </c>
      <c r="U1884">
        <v>0</v>
      </c>
      <c r="V1884">
        <v>0</v>
      </c>
      <c r="W1884">
        <v>0</v>
      </c>
      <c r="X1884">
        <v>0</v>
      </c>
      <c r="Y1884">
        <v>9</v>
      </c>
      <c r="Z1884">
        <v>0.36987406015396118</v>
      </c>
      <c r="AA1884">
        <v>0</v>
      </c>
    </row>
    <row r="1885" spans="1:27" x14ac:dyDescent="0.25">
      <c r="A1885" t="s">
        <v>64</v>
      </c>
      <c r="B1885" t="s">
        <v>22</v>
      </c>
      <c r="C1885" t="s">
        <v>85</v>
      </c>
      <c r="D1885">
        <v>12</v>
      </c>
      <c r="E1885">
        <v>0</v>
      </c>
      <c r="F1885">
        <v>0</v>
      </c>
      <c r="G1885">
        <v>0</v>
      </c>
      <c r="H1885">
        <v>0</v>
      </c>
      <c r="I1885">
        <v>0</v>
      </c>
      <c r="J1885">
        <v>0</v>
      </c>
      <c r="K1885">
        <v>0</v>
      </c>
      <c r="L1885">
        <v>0</v>
      </c>
      <c r="M1885">
        <v>0</v>
      </c>
      <c r="N1885">
        <v>0</v>
      </c>
      <c r="O1885">
        <v>0</v>
      </c>
      <c r="P1885">
        <v>0</v>
      </c>
      <c r="Q1885">
        <v>0</v>
      </c>
      <c r="R1885">
        <v>0</v>
      </c>
      <c r="S1885">
        <v>0</v>
      </c>
      <c r="T1885">
        <v>0</v>
      </c>
      <c r="U1885">
        <v>0</v>
      </c>
      <c r="V1885">
        <v>0</v>
      </c>
      <c r="W1885">
        <v>0</v>
      </c>
      <c r="X1885">
        <v>0</v>
      </c>
      <c r="Y1885">
        <v>9</v>
      </c>
      <c r="Z1885">
        <v>0.36987406015396118</v>
      </c>
      <c r="AA1885">
        <v>0</v>
      </c>
    </row>
    <row r="1886" spans="1:27" x14ac:dyDescent="0.25">
      <c r="A1886" t="s">
        <v>64</v>
      </c>
      <c r="B1886" t="s">
        <v>22</v>
      </c>
      <c r="C1886" t="s">
        <v>85</v>
      </c>
      <c r="D1886">
        <v>13</v>
      </c>
      <c r="E1886">
        <v>0</v>
      </c>
      <c r="F1886">
        <v>0</v>
      </c>
      <c r="G1886">
        <v>0</v>
      </c>
      <c r="H1886">
        <v>0</v>
      </c>
      <c r="I1886">
        <v>0</v>
      </c>
      <c r="J1886">
        <v>0</v>
      </c>
      <c r="K1886">
        <v>0</v>
      </c>
      <c r="L1886">
        <v>0</v>
      </c>
      <c r="M1886">
        <v>0</v>
      </c>
      <c r="N1886">
        <v>0</v>
      </c>
      <c r="O1886">
        <v>0</v>
      </c>
      <c r="P1886">
        <v>0</v>
      </c>
      <c r="Q1886">
        <v>0</v>
      </c>
      <c r="R1886">
        <v>0</v>
      </c>
      <c r="S1886">
        <v>0</v>
      </c>
      <c r="T1886">
        <v>0</v>
      </c>
      <c r="U1886">
        <v>0</v>
      </c>
      <c r="V1886">
        <v>0</v>
      </c>
      <c r="W1886">
        <v>0</v>
      </c>
      <c r="X1886">
        <v>0</v>
      </c>
      <c r="Y1886">
        <v>9</v>
      </c>
      <c r="Z1886">
        <v>0.36987406015396118</v>
      </c>
      <c r="AA1886">
        <v>0</v>
      </c>
    </row>
    <row r="1887" spans="1:27" x14ac:dyDescent="0.25">
      <c r="A1887" t="s">
        <v>64</v>
      </c>
      <c r="B1887" t="s">
        <v>22</v>
      </c>
      <c r="C1887" t="s">
        <v>85</v>
      </c>
      <c r="D1887">
        <v>14</v>
      </c>
      <c r="E1887">
        <v>0</v>
      </c>
      <c r="F1887">
        <v>0</v>
      </c>
      <c r="G1887">
        <v>0</v>
      </c>
      <c r="H1887">
        <v>0</v>
      </c>
      <c r="I1887">
        <v>0</v>
      </c>
      <c r="J1887">
        <v>0</v>
      </c>
      <c r="K1887">
        <v>0</v>
      </c>
      <c r="L1887">
        <v>0</v>
      </c>
      <c r="M1887">
        <v>0</v>
      </c>
      <c r="N1887">
        <v>0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0</v>
      </c>
      <c r="U1887">
        <v>0</v>
      </c>
      <c r="V1887">
        <v>0</v>
      </c>
      <c r="W1887">
        <v>0</v>
      </c>
      <c r="X1887">
        <v>0</v>
      </c>
      <c r="Y1887">
        <v>9</v>
      </c>
      <c r="Z1887">
        <v>0.36987406015396118</v>
      </c>
      <c r="AA1887">
        <v>0</v>
      </c>
    </row>
    <row r="1888" spans="1:27" x14ac:dyDescent="0.25">
      <c r="A1888" t="s">
        <v>64</v>
      </c>
      <c r="B1888" t="s">
        <v>22</v>
      </c>
      <c r="C1888" t="s">
        <v>85</v>
      </c>
      <c r="D1888">
        <v>15</v>
      </c>
      <c r="E1888">
        <v>0</v>
      </c>
      <c r="F1888">
        <v>0</v>
      </c>
      <c r="G1888">
        <v>0</v>
      </c>
      <c r="H1888">
        <v>0</v>
      </c>
      <c r="I1888">
        <v>0</v>
      </c>
      <c r="J1888">
        <v>0</v>
      </c>
      <c r="K1888">
        <v>0</v>
      </c>
      <c r="L1888">
        <v>0</v>
      </c>
      <c r="M1888">
        <v>0</v>
      </c>
      <c r="N1888">
        <v>0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0</v>
      </c>
      <c r="U1888">
        <v>0</v>
      </c>
      <c r="V1888">
        <v>0</v>
      </c>
      <c r="W1888">
        <v>0</v>
      </c>
      <c r="X1888">
        <v>0</v>
      </c>
      <c r="Y1888">
        <v>9</v>
      </c>
      <c r="Z1888">
        <v>0.36987406015396118</v>
      </c>
      <c r="AA1888">
        <v>0</v>
      </c>
    </row>
    <row r="1889" spans="1:27" x14ac:dyDescent="0.25">
      <c r="A1889" t="s">
        <v>64</v>
      </c>
      <c r="B1889" t="s">
        <v>22</v>
      </c>
      <c r="C1889" t="s">
        <v>85</v>
      </c>
      <c r="D1889">
        <v>16</v>
      </c>
      <c r="E1889">
        <v>0</v>
      </c>
      <c r="F1889">
        <v>0</v>
      </c>
      <c r="G1889">
        <v>0</v>
      </c>
      <c r="H1889">
        <v>0</v>
      </c>
      <c r="I1889">
        <v>0</v>
      </c>
      <c r="J1889">
        <v>0</v>
      </c>
      <c r="K1889">
        <v>0</v>
      </c>
      <c r="L1889">
        <v>0</v>
      </c>
      <c r="M1889">
        <v>0</v>
      </c>
      <c r="N1889">
        <v>0</v>
      </c>
      <c r="O1889">
        <v>0</v>
      </c>
      <c r="P1889">
        <v>0</v>
      </c>
      <c r="Q1889">
        <v>0</v>
      </c>
      <c r="R1889">
        <v>0</v>
      </c>
      <c r="S1889">
        <v>0</v>
      </c>
      <c r="T1889">
        <v>0</v>
      </c>
      <c r="U1889">
        <v>0</v>
      </c>
      <c r="V1889">
        <v>0</v>
      </c>
      <c r="W1889">
        <v>0</v>
      </c>
      <c r="X1889">
        <v>0</v>
      </c>
      <c r="Y1889">
        <v>9</v>
      </c>
      <c r="Z1889">
        <v>0.36987406015396118</v>
      </c>
      <c r="AA1889">
        <v>0</v>
      </c>
    </row>
    <row r="1890" spans="1:27" x14ac:dyDescent="0.25">
      <c r="A1890" t="s">
        <v>64</v>
      </c>
      <c r="B1890" t="s">
        <v>22</v>
      </c>
      <c r="C1890" t="s">
        <v>85</v>
      </c>
      <c r="D1890">
        <v>17</v>
      </c>
      <c r="E1890">
        <v>0</v>
      </c>
      <c r="F1890">
        <v>0</v>
      </c>
      <c r="G1890">
        <v>0</v>
      </c>
      <c r="H1890">
        <v>0</v>
      </c>
      <c r="I1890">
        <v>0</v>
      </c>
      <c r="J1890">
        <v>0</v>
      </c>
      <c r="K1890">
        <v>0</v>
      </c>
      <c r="L1890">
        <v>0</v>
      </c>
      <c r="M1890">
        <v>0</v>
      </c>
      <c r="N1890">
        <v>0</v>
      </c>
      <c r="O1890">
        <v>0</v>
      </c>
      <c r="P1890">
        <v>0</v>
      </c>
      <c r="Q1890">
        <v>0</v>
      </c>
      <c r="R1890">
        <v>0</v>
      </c>
      <c r="S1890">
        <v>0</v>
      </c>
      <c r="T1890">
        <v>0</v>
      </c>
      <c r="U1890">
        <v>0</v>
      </c>
      <c r="V1890">
        <v>0</v>
      </c>
      <c r="W1890">
        <v>0</v>
      </c>
      <c r="X1890">
        <v>0</v>
      </c>
      <c r="Y1890">
        <v>9</v>
      </c>
      <c r="Z1890">
        <v>0.36987406015396118</v>
      </c>
      <c r="AA1890">
        <v>0</v>
      </c>
    </row>
    <row r="1891" spans="1:27" x14ac:dyDescent="0.25">
      <c r="A1891" t="s">
        <v>64</v>
      </c>
      <c r="B1891" t="s">
        <v>22</v>
      </c>
      <c r="C1891" t="s">
        <v>85</v>
      </c>
      <c r="D1891">
        <v>18</v>
      </c>
      <c r="E1891">
        <v>0</v>
      </c>
      <c r="F1891">
        <v>0</v>
      </c>
      <c r="G1891">
        <v>0</v>
      </c>
      <c r="H1891">
        <v>0</v>
      </c>
      <c r="I1891">
        <v>0</v>
      </c>
      <c r="J1891">
        <v>0</v>
      </c>
      <c r="K1891">
        <v>0</v>
      </c>
      <c r="L1891">
        <v>0</v>
      </c>
      <c r="M1891">
        <v>0</v>
      </c>
      <c r="N1891">
        <v>0</v>
      </c>
      <c r="O1891">
        <v>0</v>
      </c>
      <c r="P1891">
        <v>0</v>
      </c>
      <c r="Q1891">
        <v>0</v>
      </c>
      <c r="R1891">
        <v>0</v>
      </c>
      <c r="S1891">
        <v>0</v>
      </c>
      <c r="T1891">
        <v>0</v>
      </c>
      <c r="U1891">
        <v>0</v>
      </c>
      <c r="V1891">
        <v>0</v>
      </c>
      <c r="W1891">
        <v>0</v>
      </c>
      <c r="X1891">
        <v>0</v>
      </c>
      <c r="Y1891">
        <v>9</v>
      </c>
      <c r="Z1891">
        <v>0.36987406015396118</v>
      </c>
      <c r="AA1891">
        <v>0</v>
      </c>
    </row>
    <row r="1892" spans="1:27" x14ac:dyDescent="0.25">
      <c r="A1892" t="s">
        <v>64</v>
      </c>
      <c r="B1892" t="s">
        <v>22</v>
      </c>
      <c r="C1892" t="s">
        <v>85</v>
      </c>
      <c r="D1892">
        <v>19</v>
      </c>
      <c r="E1892">
        <v>0</v>
      </c>
      <c r="F1892">
        <v>0</v>
      </c>
      <c r="G1892">
        <v>0</v>
      </c>
      <c r="H1892">
        <v>0</v>
      </c>
      <c r="I1892">
        <v>0</v>
      </c>
      <c r="J1892">
        <v>0</v>
      </c>
      <c r="K1892">
        <v>0</v>
      </c>
      <c r="L1892">
        <v>0</v>
      </c>
      <c r="M1892">
        <v>0</v>
      </c>
      <c r="N1892">
        <v>0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0</v>
      </c>
      <c r="U1892">
        <v>0</v>
      </c>
      <c r="V1892">
        <v>0</v>
      </c>
      <c r="W1892">
        <v>0</v>
      </c>
      <c r="X1892">
        <v>0</v>
      </c>
      <c r="Y1892">
        <v>9</v>
      </c>
      <c r="Z1892">
        <v>0.36987406015396118</v>
      </c>
      <c r="AA1892">
        <v>0</v>
      </c>
    </row>
    <row r="1893" spans="1:27" x14ac:dyDescent="0.25">
      <c r="A1893" t="s">
        <v>64</v>
      </c>
      <c r="B1893" t="s">
        <v>22</v>
      </c>
      <c r="C1893" t="s">
        <v>85</v>
      </c>
      <c r="D1893">
        <v>20</v>
      </c>
      <c r="E1893">
        <v>0</v>
      </c>
      <c r="F1893">
        <v>0</v>
      </c>
      <c r="G1893">
        <v>0</v>
      </c>
      <c r="H1893">
        <v>0</v>
      </c>
      <c r="I1893">
        <v>0</v>
      </c>
      <c r="J1893">
        <v>0</v>
      </c>
      <c r="K1893">
        <v>0</v>
      </c>
      <c r="L1893">
        <v>0</v>
      </c>
      <c r="M1893">
        <v>0</v>
      </c>
      <c r="N1893">
        <v>0</v>
      </c>
      <c r="O1893">
        <v>0</v>
      </c>
      <c r="P1893">
        <v>0</v>
      </c>
      <c r="Q1893">
        <v>0</v>
      </c>
      <c r="R1893">
        <v>0</v>
      </c>
      <c r="S1893">
        <v>0</v>
      </c>
      <c r="T1893">
        <v>0</v>
      </c>
      <c r="U1893">
        <v>0</v>
      </c>
      <c r="V1893">
        <v>0</v>
      </c>
      <c r="W1893">
        <v>0</v>
      </c>
      <c r="X1893">
        <v>0</v>
      </c>
      <c r="Y1893">
        <v>9</v>
      </c>
      <c r="Z1893">
        <v>0.36987406015396118</v>
      </c>
      <c r="AA1893">
        <v>0</v>
      </c>
    </row>
    <row r="1894" spans="1:27" x14ac:dyDescent="0.25">
      <c r="A1894" t="s">
        <v>64</v>
      </c>
      <c r="B1894" t="s">
        <v>22</v>
      </c>
      <c r="C1894" t="s">
        <v>85</v>
      </c>
      <c r="D1894">
        <v>21</v>
      </c>
      <c r="E1894">
        <v>0</v>
      </c>
      <c r="F1894">
        <v>0</v>
      </c>
      <c r="G1894">
        <v>0</v>
      </c>
      <c r="H1894">
        <v>0</v>
      </c>
      <c r="I1894">
        <v>0</v>
      </c>
      <c r="J1894">
        <v>0</v>
      </c>
      <c r="K1894">
        <v>0</v>
      </c>
      <c r="L1894">
        <v>0</v>
      </c>
      <c r="M1894">
        <v>0</v>
      </c>
      <c r="N1894">
        <v>0</v>
      </c>
      <c r="O1894">
        <v>0</v>
      </c>
      <c r="P1894">
        <v>0</v>
      </c>
      <c r="Q1894">
        <v>0</v>
      </c>
      <c r="R1894">
        <v>0</v>
      </c>
      <c r="S1894">
        <v>0</v>
      </c>
      <c r="T1894">
        <v>0</v>
      </c>
      <c r="U1894">
        <v>0</v>
      </c>
      <c r="V1894">
        <v>0</v>
      </c>
      <c r="W1894">
        <v>0</v>
      </c>
      <c r="X1894">
        <v>0</v>
      </c>
      <c r="Y1894">
        <v>9</v>
      </c>
      <c r="Z1894">
        <v>0.36987406015396118</v>
      </c>
      <c r="AA1894">
        <v>0</v>
      </c>
    </row>
    <row r="1895" spans="1:27" x14ac:dyDescent="0.25">
      <c r="A1895" t="s">
        <v>64</v>
      </c>
      <c r="B1895" t="s">
        <v>22</v>
      </c>
      <c r="C1895" t="s">
        <v>85</v>
      </c>
      <c r="D1895">
        <v>22</v>
      </c>
      <c r="E1895">
        <v>0</v>
      </c>
      <c r="F1895">
        <v>0</v>
      </c>
      <c r="G1895">
        <v>0</v>
      </c>
      <c r="H1895">
        <v>0</v>
      </c>
      <c r="I1895">
        <v>0</v>
      </c>
      <c r="J1895">
        <v>0</v>
      </c>
      <c r="K1895">
        <v>0</v>
      </c>
      <c r="L1895">
        <v>0</v>
      </c>
      <c r="M1895">
        <v>0</v>
      </c>
      <c r="N1895">
        <v>0</v>
      </c>
      <c r="O1895">
        <v>0</v>
      </c>
      <c r="P1895">
        <v>0</v>
      </c>
      <c r="Q1895">
        <v>0</v>
      </c>
      <c r="R1895">
        <v>0</v>
      </c>
      <c r="S1895">
        <v>0</v>
      </c>
      <c r="T1895">
        <v>0</v>
      </c>
      <c r="U1895">
        <v>0</v>
      </c>
      <c r="V1895">
        <v>0</v>
      </c>
      <c r="W1895">
        <v>0</v>
      </c>
      <c r="X1895">
        <v>0</v>
      </c>
      <c r="Y1895">
        <v>9</v>
      </c>
      <c r="Z1895">
        <v>0.36987406015396118</v>
      </c>
      <c r="AA1895">
        <v>0</v>
      </c>
    </row>
    <row r="1896" spans="1:27" x14ac:dyDescent="0.25">
      <c r="A1896" t="s">
        <v>64</v>
      </c>
      <c r="B1896" t="s">
        <v>22</v>
      </c>
      <c r="C1896" t="s">
        <v>85</v>
      </c>
      <c r="D1896">
        <v>23</v>
      </c>
      <c r="E1896">
        <v>0</v>
      </c>
      <c r="F1896">
        <v>0</v>
      </c>
      <c r="G1896">
        <v>0</v>
      </c>
      <c r="H1896">
        <v>0</v>
      </c>
      <c r="I1896">
        <v>0</v>
      </c>
      <c r="J1896">
        <v>0</v>
      </c>
      <c r="K1896">
        <v>0</v>
      </c>
      <c r="L1896">
        <v>0</v>
      </c>
      <c r="M1896">
        <v>0</v>
      </c>
      <c r="N1896">
        <v>0</v>
      </c>
      <c r="O1896">
        <v>0</v>
      </c>
      <c r="P1896">
        <v>0</v>
      </c>
      <c r="Q1896">
        <v>0</v>
      </c>
      <c r="R1896">
        <v>0</v>
      </c>
      <c r="S1896">
        <v>0</v>
      </c>
      <c r="T1896">
        <v>0</v>
      </c>
      <c r="U1896">
        <v>0</v>
      </c>
      <c r="V1896">
        <v>0</v>
      </c>
      <c r="W1896">
        <v>0</v>
      </c>
      <c r="X1896">
        <v>0</v>
      </c>
      <c r="Y1896">
        <v>9</v>
      </c>
      <c r="Z1896">
        <v>0.36987406015396118</v>
      </c>
      <c r="AA1896">
        <v>0</v>
      </c>
    </row>
    <row r="1897" spans="1:27" x14ac:dyDescent="0.25">
      <c r="A1897" t="s">
        <v>64</v>
      </c>
      <c r="B1897" t="s">
        <v>22</v>
      </c>
      <c r="C1897" t="s">
        <v>85</v>
      </c>
      <c r="D1897">
        <v>24</v>
      </c>
      <c r="E1897">
        <v>0</v>
      </c>
      <c r="F1897">
        <v>0</v>
      </c>
      <c r="G1897">
        <v>0</v>
      </c>
      <c r="H1897">
        <v>0</v>
      </c>
      <c r="I1897">
        <v>0</v>
      </c>
      <c r="J1897">
        <v>0</v>
      </c>
      <c r="K1897">
        <v>0</v>
      </c>
      <c r="L1897">
        <v>0</v>
      </c>
      <c r="M1897">
        <v>0</v>
      </c>
      <c r="N1897">
        <v>0</v>
      </c>
      <c r="O1897">
        <v>0</v>
      </c>
      <c r="P1897">
        <v>0</v>
      </c>
      <c r="Q1897">
        <v>0</v>
      </c>
      <c r="R1897">
        <v>0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0</v>
      </c>
      <c r="Y1897">
        <v>9</v>
      </c>
      <c r="Z1897">
        <v>0.36987406015396118</v>
      </c>
      <c r="AA1897">
        <v>0</v>
      </c>
    </row>
    <row r="1898" spans="1:27" x14ac:dyDescent="0.25">
      <c r="A1898" t="s">
        <v>64</v>
      </c>
      <c r="B1898" t="s">
        <v>22</v>
      </c>
      <c r="C1898" t="s">
        <v>86</v>
      </c>
      <c r="D1898">
        <v>1</v>
      </c>
      <c r="E1898">
        <v>0</v>
      </c>
      <c r="F1898">
        <v>0</v>
      </c>
      <c r="G1898">
        <v>0</v>
      </c>
      <c r="H1898">
        <v>0</v>
      </c>
      <c r="I1898">
        <v>0</v>
      </c>
      <c r="J1898">
        <v>0</v>
      </c>
      <c r="K1898">
        <v>0</v>
      </c>
      <c r="L1898">
        <v>0</v>
      </c>
      <c r="M1898">
        <v>0</v>
      </c>
      <c r="N1898">
        <v>0</v>
      </c>
      <c r="O1898">
        <v>0</v>
      </c>
      <c r="P1898">
        <v>0</v>
      </c>
      <c r="Q1898">
        <v>0</v>
      </c>
      <c r="R1898">
        <v>0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0</v>
      </c>
      <c r="Y1898">
        <v>9</v>
      </c>
      <c r="Z1898">
        <v>0.36987406015396118</v>
      </c>
      <c r="AA1898">
        <v>0</v>
      </c>
    </row>
    <row r="1899" spans="1:27" x14ac:dyDescent="0.25">
      <c r="A1899" t="s">
        <v>64</v>
      </c>
      <c r="B1899" t="s">
        <v>22</v>
      </c>
      <c r="C1899" t="s">
        <v>86</v>
      </c>
      <c r="D1899">
        <v>2</v>
      </c>
      <c r="E1899">
        <v>0</v>
      </c>
      <c r="F1899">
        <v>0</v>
      </c>
      <c r="G1899">
        <v>0</v>
      </c>
      <c r="H1899">
        <v>0</v>
      </c>
      <c r="I1899">
        <v>0</v>
      </c>
      <c r="J1899">
        <v>0</v>
      </c>
      <c r="K1899">
        <v>0</v>
      </c>
      <c r="L1899">
        <v>0</v>
      </c>
      <c r="M1899">
        <v>0</v>
      </c>
      <c r="N1899">
        <v>0</v>
      </c>
      <c r="O1899">
        <v>0</v>
      </c>
      <c r="P1899">
        <v>0</v>
      </c>
      <c r="Q1899">
        <v>0</v>
      </c>
      <c r="R1899">
        <v>0</v>
      </c>
      <c r="S1899">
        <v>0</v>
      </c>
      <c r="T1899">
        <v>0</v>
      </c>
      <c r="U1899">
        <v>0</v>
      </c>
      <c r="V1899">
        <v>0</v>
      </c>
      <c r="W1899">
        <v>0</v>
      </c>
      <c r="X1899">
        <v>0</v>
      </c>
      <c r="Y1899">
        <v>9</v>
      </c>
      <c r="Z1899">
        <v>0.36987406015396118</v>
      </c>
      <c r="AA1899">
        <v>0</v>
      </c>
    </row>
    <row r="1900" spans="1:27" x14ac:dyDescent="0.25">
      <c r="A1900" t="s">
        <v>64</v>
      </c>
      <c r="B1900" t="s">
        <v>22</v>
      </c>
      <c r="C1900" t="s">
        <v>86</v>
      </c>
      <c r="D1900">
        <v>3</v>
      </c>
      <c r="E1900">
        <v>0</v>
      </c>
      <c r="F1900">
        <v>0</v>
      </c>
      <c r="G1900">
        <v>0</v>
      </c>
      <c r="H1900">
        <v>0</v>
      </c>
      <c r="I1900">
        <v>0</v>
      </c>
      <c r="J1900">
        <v>0</v>
      </c>
      <c r="K1900">
        <v>0</v>
      </c>
      <c r="L1900">
        <v>0</v>
      </c>
      <c r="M1900">
        <v>0</v>
      </c>
      <c r="N1900">
        <v>0</v>
      </c>
      <c r="O1900">
        <v>0</v>
      </c>
      <c r="P1900">
        <v>0</v>
      </c>
      <c r="Q1900">
        <v>0</v>
      </c>
      <c r="R1900">
        <v>0</v>
      </c>
      <c r="S1900">
        <v>0</v>
      </c>
      <c r="T1900">
        <v>0</v>
      </c>
      <c r="U1900">
        <v>0</v>
      </c>
      <c r="V1900">
        <v>0</v>
      </c>
      <c r="W1900">
        <v>0</v>
      </c>
      <c r="X1900">
        <v>0</v>
      </c>
      <c r="Y1900">
        <v>9</v>
      </c>
      <c r="Z1900">
        <v>0.36987406015396118</v>
      </c>
      <c r="AA1900">
        <v>0</v>
      </c>
    </row>
    <row r="1901" spans="1:27" x14ac:dyDescent="0.25">
      <c r="A1901" t="s">
        <v>64</v>
      </c>
      <c r="B1901" t="s">
        <v>22</v>
      </c>
      <c r="C1901" t="s">
        <v>86</v>
      </c>
      <c r="D1901">
        <v>4</v>
      </c>
      <c r="E1901">
        <v>0</v>
      </c>
      <c r="F1901">
        <v>0</v>
      </c>
      <c r="G1901">
        <v>0</v>
      </c>
      <c r="H1901">
        <v>0</v>
      </c>
      <c r="I1901">
        <v>0</v>
      </c>
      <c r="J1901">
        <v>0</v>
      </c>
      <c r="K1901">
        <v>0</v>
      </c>
      <c r="L1901">
        <v>0</v>
      </c>
      <c r="M1901">
        <v>0</v>
      </c>
      <c r="N1901">
        <v>0</v>
      </c>
      <c r="O1901">
        <v>0</v>
      </c>
      <c r="P1901">
        <v>0</v>
      </c>
      <c r="Q1901">
        <v>0</v>
      </c>
      <c r="R1901">
        <v>0</v>
      </c>
      <c r="S1901">
        <v>0</v>
      </c>
      <c r="T1901">
        <v>0</v>
      </c>
      <c r="U1901">
        <v>0</v>
      </c>
      <c r="V1901">
        <v>0</v>
      </c>
      <c r="W1901">
        <v>0</v>
      </c>
      <c r="X1901">
        <v>0</v>
      </c>
      <c r="Y1901">
        <v>9</v>
      </c>
      <c r="Z1901">
        <v>0.36987406015396118</v>
      </c>
      <c r="AA1901">
        <v>0</v>
      </c>
    </row>
    <row r="1902" spans="1:27" x14ac:dyDescent="0.25">
      <c r="A1902" t="s">
        <v>64</v>
      </c>
      <c r="B1902" t="s">
        <v>22</v>
      </c>
      <c r="C1902" t="s">
        <v>86</v>
      </c>
      <c r="D1902">
        <v>5</v>
      </c>
      <c r="E1902">
        <v>0</v>
      </c>
      <c r="F1902">
        <v>0</v>
      </c>
      <c r="G1902">
        <v>0</v>
      </c>
      <c r="H1902">
        <v>0</v>
      </c>
      <c r="I1902">
        <v>0</v>
      </c>
      <c r="J1902">
        <v>0</v>
      </c>
      <c r="K1902">
        <v>0</v>
      </c>
      <c r="L1902">
        <v>0</v>
      </c>
      <c r="M1902">
        <v>0</v>
      </c>
      <c r="N1902">
        <v>0</v>
      </c>
      <c r="O1902">
        <v>0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v>0</v>
      </c>
      <c r="V1902">
        <v>0</v>
      </c>
      <c r="W1902">
        <v>0</v>
      </c>
      <c r="X1902">
        <v>0</v>
      </c>
      <c r="Y1902">
        <v>9</v>
      </c>
      <c r="Z1902">
        <v>0.36987406015396118</v>
      </c>
      <c r="AA1902">
        <v>0</v>
      </c>
    </row>
    <row r="1903" spans="1:27" x14ac:dyDescent="0.25">
      <c r="A1903" t="s">
        <v>64</v>
      </c>
      <c r="B1903" t="s">
        <v>22</v>
      </c>
      <c r="C1903" t="s">
        <v>86</v>
      </c>
      <c r="D1903">
        <v>6</v>
      </c>
      <c r="E1903">
        <v>0</v>
      </c>
      <c r="F1903">
        <v>0</v>
      </c>
      <c r="G1903">
        <v>0</v>
      </c>
      <c r="H1903">
        <v>0</v>
      </c>
      <c r="I1903">
        <v>0</v>
      </c>
      <c r="J1903">
        <v>0</v>
      </c>
      <c r="K1903">
        <v>0</v>
      </c>
      <c r="L1903">
        <v>0</v>
      </c>
      <c r="M1903">
        <v>0</v>
      </c>
      <c r="N1903">
        <v>0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0</v>
      </c>
      <c r="U1903">
        <v>0</v>
      </c>
      <c r="V1903">
        <v>0</v>
      </c>
      <c r="W1903">
        <v>0</v>
      </c>
      <c r="X1903">
        <v>0</v>
      </c>
      <c r="Y1903">
        <v>9</v>
      </c>
      <c r="Z1903">
        <v>0.36987406015396118</v>
      </c>
      <c r="AA1903">
        <v>0</v>
      </c>
    </row>
    <row r="1904" spans="1:27" x14ac:dyDescent="0.25">
      <c r="A1904" t="s">
        <v>64</v>
      </c>
      <c r="B1904" t="s">
        <v>22</v>
      </c>
      <c r="C1904" t="s">
        <v>86</v>
      </c>
      <c r="D1904">
        <v>7</v>
      </c>
      <c r="E1904">
        <v>0</v>
      </c>
      <c r="F1904">
        <v>0</v>
      </c>
      <c r="G1904">
        <v>0</v>
      </c>
      <c r="H1904">
        <v>0</v>
      </c>
      <c r="I1904">
        <v>0</v>
      </c>
      <c r="J1904">
        <v>0</v>
      </c>
      <c r="K1904">
        <v>0</v>
      </c>
      <c r="L1904">
        <v>0</v>
      </c>
      <c r="M1904">
        <v>0</v>
      </c>
      <c r="N1904">
        <v>0</v>
      </c>
      <c r="O1904">
        <v>0</v>
      </c>
      <c r="P1904">
        <v>0</v>
      </c>
      <c r="Q1904">
        <v>0</v>
      </c>
      <c r="R1904">
        <v>0</v>
      </c>
      <c r="S1904">
        <v>0</v>
      </c>
      <c r="T1904">
        <v>0</v>
      </c>
      <c r="U1904">
        <v>0</v>
      </c>
      <c r="V1904">
        <v>0</v>
      </c>
      <c r="W1904">
        <v>0</v>
      </c>
      <c r="X1904">
        <v>0</v>
      </c>
      <c r="Y1904">
        <v>9</v>
      </c>
      <c r="Z1904">
        <v>0.36987406015396118</v>
      </c>
      <c r="AA1904">
        <v>0</v>
      </c>
    </row>
    <row r="1905" spans="1:27" x14ac:dyDescent="0.25">
      <c r="A1905" t="s">
        <v>64</v>
      </c>
      <c r="B1905" t="s">
        <v>22</v>
      </c>
      <c r="C1905" t="s">
        <v>86</v>
      </c>
      <c r="D1905">
        <v>8</v>
      </c>
      <c r="E1905">
        <v>0</v>
      </c>
      <c r="F1905">
        <v>0</v>
      </c>
      <c r="G1905">
        <v>0</v>
      </c>
      <c r="H1905">
        <v>0</v>
      </c>
      <c r="I1905">
        <v>0</v>
      </c>
      <c r="J1905">
        <v>0</v>
      </c>
      <c r="K1905">
        <v>0</v>
      </c>
      <c r="L1905">
        <v>0</v>
      </c>
      <c r="M1905">
        <v>0</v>
      </c>
      <c r="N1905">
        <v>0</v>
      </c>
      <c r="O1905">
        <v>0</v>
      </c>
      <c r="P1905">
        <v>0</v>
      </c>
      <c r="Q1905">
        <v>0</v>
      </c>
      <c r="R1905">
        <v>0</v>
      </c>
      <c r="S1905">
        <v>0</v>
      </c>
      <c r="T1905">
        <v>0</v>
      </c>
      <c r="U1905">
        <v>0</v>
      </c>
      <c r="V1905">
        <v>0</v>
      </c>
      <c r="W1905">
        <v>0</v>
      </c>
      <c r="X1905">
        <v>0</v>
      </c>
      <c r="Y1905">
        <v>9</v>
      </c>
      <c r="Z1905">
        <v>0.36987406015396118</v>
      </c>
      <c r="AA1905">
        <v>0</v>
      </c>
    </row>
    <row r="1906" spans="1:27" x14ac:dyDescent="0.25">
      <c r="A1906" t="s">
        <v>64</v>
      </c>
      <c r="B1906" t="s">
        <v>22</v>
      </c>
      <c r="C1906" t="s">
        <v>86</v>
      </c>
      <c r="D1906">
        <v>9</v>
      </c>
      <c r="E1906">
        <v>0</v>
      </c>
      <c r="F1906">
        <v>0</v>
      </c>
      <c r="G1906">
        <v>0</v>
      </c>
      <c r="H1906">
        <v>0</v>
      </c>
      <c r="I1906">
        <v>0</v>
      </c>
      <c r="J1906">
        <v>0</v>
      </c>
      <c r="K1906">
        <v>0</v>
      </c>
      <c r="L1906">
        <v>0</v>
      </c>
      <c r="M1906">
        <v>0</v>
      </c>
      <c r="N1906">
        <v>0</v>
      </c>
      <c r="O1906">
        <v>0</v>
      </c>
      <c r="P1906">
        <v>0</v>
      </c>
      <c r="Q1906">
        <v>0</v>
      </c>
      <c r="R1906">
        <v>0</v>
      </c>
      <c r="S1906">
        <v>0</v>
      </c>
      <c r="T1906">
        <v>0</v>
      </c>
      <c r="U1906">
        <v>0</v>
      </c>
      <c r="V1906">
        <v>0</v>
      </c>
      <c r="W1906">
        <v>0</v>
      </c>
      <c r="X1906">
        <v>0</v>
      </c>
      <c r="Y1906">
        <v>9</v>
      </c>
      <c r="Z1906">
        <v>0.36987406015396118</v>
      </c>
      <c r="AA1906">
        <v>0</v>
      </c>
    </row>
    <row r="1907" spans="1:27" x14ac:dyDescent="0.25">
      <c r="A1907" t="s">
        <v>64</v>
      </c>
      <c r="B1907" t="s">
        <v>22</v>
      </c>
      <c r="C1907" t="s">
        <v>86</v>
      </c>
      <c r="D1907">
        <v>10</v>
      </c>
      <c r="E1907">
        <v>0</v>
      </c>
      <c r="F1907">
        <v>0</v>
      </c>
      <c r="G1907">
        <v>0</v>
      </c>
      <c r="H1907">
        <v>0</v>
      </c>
      <c r="I1907">
        <v>0</v>
      </c>
      <c r="J1907">
        <v>0</v>
      </c>
      <c r="K1907">
        <v>0</v>
      </c>
      <c r="L1907">
        <v>0</v>
      </c>
      <c r="M1907">
        <v>0</v>
      </c>
      <c r="N1907">
        <v>0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v>0</v>
      </c>
      <c r="V1907">
        <v>0</v>
      </c>
      <c r="W1907">
        <v>0</v>
      </c>
      <c r="X1907">
        <v>0</v>
      </c>
      <c r="Y1907">
        <v>9</v>
      </c>
      <c r="Z1907">
        <v>0.36987406015396118</v>
      </c>
      <c r="AA1907">
        <v>0</v>
      </c>
    </row>
    <row r="1908" spans="1:27" x14ac:dyDescent="0.25">
      <c r="A1908" t="s">
        <v>64</v>
      </c>
      <c r="B1908" t="s">
        <v>22</v>
      </c>
      <c r="C1908" t="s">
        <v>86</v>
      </c>
      <c r="D1908">
        <v>11</v>
      </c>
      <c r="E1908">
        <v>0</v>
      </c>
      <c r="F1908">
        <v>0</v>
      </c>
      <c r="G1908">
        <v>0</v>
      </c>
      <c r="H1908">
        <v>0</v>
      </c>
      <c r="I1908">
        <v>0</v>
      </c>
      <c r="J1908">
        <v>0</v>
      </c>
      <c r="K1908">
        <v>0</v>
      </c>
      <c r="L1908">
        <v>0</v>
      </c>
      <c r="M1908">
        <v>0</v>
      </c>
      <c r="N1908">
        <v>0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9</v>
      </c>
      <c r="Z1908">
        <v>0.36987406015396118</v>
      </c>
      <c r="AA1908">
        <v>0</v>
      </c>
    </row>
    <row r="1909" spans="1:27" x14ac:dyDescent="0.25">
      <c r="A1909" t="s">
        <v>64</v>
      </c>
      <c r="B1909" t="s">
        <v>22</v>
      </c>
      <c r="C1909" t="s">
        <v>86</v>
      </c>
      <c r="D1909">
        <v>12</v>
      </c>
      <c r="E1909">
        <v>0</v>
      </c>
      <c r="F1909">
        <v>0</v>
      </c>
      <c r="G1909">
        <v>0</v>
      </c>
      <c r="H1909">
        <v>0</v>
      </c>
      <c r="I1909">
        <v>0</v>
      </c>
      <c r="J1909">
        <v>0</v>
      </c>
      <c r="K1909">
        <v>0</v>
      </c>
      <c r="L1909">
        <v>0</v>
      </c>
      <c r="M1909">
        <v>0</v>
      </c>
      <c r="N1909">
        <v>0</v>
      </c>
      <c r="O1909">
        <v>0</v>
      </c>
      <c r="P1909">
        <v>0</v>
      </c>
      <c r="Q1909">
        <v>0</v>
      </c>
      <c r="R1909">
        <v>0</v>
      </c>
      <c r="S1909">
        <v>0</v>
      </c>
      <c r="T1909">
        <v>0</v>
      </c>
      <c r="U1909">
        <v>0</v>
      </c>
      <c r="V1909">
        <v>0</v>
      </c>
      <c r="W1909">
        <v>0</v>
      </c>
      <c r="X1909">
        <v>0</v>
      </c>
      <c r="Y1909">
        <v>9</v>
      </c>
      <c r="Z1909">
        <v>0.36987406015396118</v>
      </c>
      <c r="AA1909">
        <v>0</v>
      </c>
    </row>
    <row r="1910" spans="1:27" x14ac:dyDescent="0.25">
      <c r="A1910" t="s">
        <v>64</v>
      </c>
      <c r="B1910" t="s">
        <v>22</v>
      </c>
      <c r="C1910" t="s">
        <v>86</v>
      </c>
      <c r="D1910">
        <v>13</v>
      </c>
      <c r="E1910">
        <v>0</v>
      </c>
      <c r="F1910">
        <v>0</v>
      </c>
      <c r="G1910">
        <v>0</v>
      </c>
      <c r="H1910">
        <v>0</v>
      </c>
      <c r="I1910">
        <v>0</v>
      </c>
      <c r="J1910">
        <v>0</v>
      </c>
      <c r="K1910">
        <v>0</v>
      </c>
      <c r="L1910">
        <v>0</v>
      </c>
      <c r="M1910">
        <v>0</v>
      </c>
      <c r="N1910">
        <v>0</v>
      </c>
      <c r="O1910">
        <v>0</v>
      </c>
      <c r="P1910">
        <v>0</v>
      </c>
      <c r="Q1910">
        <v>0</v>
      </c>
      <c r="R1910">
        <v>0</v>
      </c>
      <c r="S1910">
        <v>0</v>
      </c>
      <c r="T1910">
        <v>0</v>
      </c>
      <c r="U1910">
        <v>0</v>
      </c>
      <c r="V1910">
        <v>0</v>
      </c>
      <c r="W1910">
        <v>0</v>
      </c>
      <c r="X1910">
        <v>0</v>
      </c>
      <c r="Y1910">
        <v>9</v>
      </c>
      <c r="Z1910">
        <v>0.36987406015396118</v>
      </c>
      <c r="AA1910">
        <v>0</v>
      </c>
    </row>
    <row r="1911" spans="1:27" x14ac:dyDescent="0.25">
      <c r="A1911" t="s">
        <v>64</v>
      </c>
      <c r="B1911" t="s">
        <v>22</v>
      </c>
      <c r="C1911" t="s">
        <v>86</v>
      </c>
      <c r="D1911">
        <v>14</v>
      </c>
      <c r="E1911">
        <v>0</v>
      </c>
      <c r="F1911">
        <v>0</v>
      </c>
      <c r="G1911">
        <v>0</v>
      </c>
      <c r="H1911">
        <v>0</v>
      </c>
      <c r="I1911">
        <v>0</v>
      </c>
      <c r="J1911">
        <v>0</v>
      </c>
      <c r="K1911">
        <v>0</v>
      </c>
      <c r="L1911">
        <v>0</v>
      </c>
      <c r="M1911">
        <v>0</v>
      </c>
      <c r="N1911">
        <v>0</v>
      </c>
      <c r="O1911">
        <v>0</v>
      </c>
      <c r="P1911">
        <v>0</v>
      </c>
      <c r="Q1911">
        <v>0</v>
      </c>
      <c r="R1911">
        <v>0</v>
      </c>
      <c r="S1911">
        <v>0</v>
      </c>
      <c r="T1911">
        <v>0</v>
      </c>
      <c r="U1911">
        <v>0</v>
      </c>
      <c r="V1911">
        <v>0</v>
      </c>
      <c r="W1911">
        <v>0</v>
      </c>
      <c r="X1911">
        <v>0</v>
      </c>
      <c r="Y1911">
        <v>9</v>
      </c>
      <c r="Z1911">
        <v>0.36987406015396118</v>
      </c>
      <c r="AA1911">
        <v>0</v>
      </c>
    </row>
    <row r="1912" spans="1:27" x14ac:dyDescent="0.25">
      <c r="A1912" t="s">
        <v>64</v>
      </c>
      <c r="B1912" t="s">
        <v>22</v>
      </c>
      <c r="C1912" t="s">
        <v>86</v>
      </c>
      <c r="D1912">
        <v>15</v>
      </c>
      <c r="E1912">
        <v>0</v>
      </c>
      <c r="F1912">
        <v>0</v>
      </c>
      <c r="G1912">
        <v>0</v>
      </c>
      <c r="H1912">
        <v>0</v>
      </c>
      <c r="I1912">
        <v>0</v>
      </c>
      <c r="J1912">
        <v>0</v>
      </c>
      <c r="K1912">
        <v>0</v>
      </c>
      <c r="L1912">
        <v>0</v>
      </c>
      <c r="M1912">
        <v>0</v>
      </c>
      <c r="N1912">
        <v>0</v>
      </c>
      <c r="O1912">
        <v>0</v>
      </c>
      <c r="P1912">
        <v>0</v>
      </c>
      <c r="Q1912">
        <v>0</v>
      </c>
      <c r="R1912">
        <v>0</v>
      </c>
      <c r="S1912">
        <v>0</v>
      </c>
      <c r="T1912">
        <v>0</v>
      </c>
      <c r="U1912">
        <v>0</v>
      </c>
      <c r="V1912">
        <v>0</v>
      </c>
      <c r="W1912">
        <v>0</v>
      </c>
      <c r="X1912">
        <v>0</v>
      </c>
      <c r="Y1912">
        <v>9</v>
      </c>
      <c r="Z1912">
        <v>0.36987406015396118</v>
      </c>
      <c r="AA1912">
        <v>0</v>
      </c>
    </row>
    <row r="1913" spans="1:27" x14ac:dyDescent="0.25">
      <c r="A1913" t="s">
        <v>64</v>
      </c>
      <c r="B1913" t="s">
        <v>22</v>
      </c>
      <c r="C1913" t="s">
        <v>86</v>
      </c>
      <c r="D1913">
        <v>16</v>
      </c>
      <c r="E1913">
        <v>0</v>
      </c>
      <c r="F1913">
        <v>0</v>
      </c>
      <c r="G1913">
        <v>0</v>
      </c>
      <c r="H1913">
        <v>0</v>
      </c>
      <c r="I1913">
        <v>0</v>
      </c>
      <c r="J1913">
        <v>0</v>
      </c>
      <c r="K1913">
        <v>0</v>
      </c>
      <c r="L1913">
        <v>0</v>
      </c>
      <c r="M1913">
        <v>0</v>
      </c>
      <c r="N1913">
        <v>0</v>
      </c>
      <c r="O1913">
        <v>0</v>
      </c>
      <c r="P1913">
        <v>0</v>
      </c>
      <c r="Q1913">
        <v>0</v>
      </c>
      <c r="R1913">
        <v>0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0</v>
      </c>
      <c r="Y1913">
        <v>9</v>
      </c>
      <c r="Z1913">
        <v>0.36987406015396118</v>
      </c>
      <c r="AA1913">
        <v>0</v>
      </c>
    </row>
    <row r="1914" spans="1:27" x14ac:dyDescent="0.25">
      <c r="A1914" t="s">
        <v>64</v>
      </c>
      <c r="B1914" t="s">
        <v>22</v>
      </c>
      <c r="C1914" t="s">
        <v>86</v>
      </c>
      <c r="D1914">
        <v>17</v>
      </c>
      <c r="E1914">
        <v>0</v>
      </c>
      <c r="F1914">
        <v>0</v>
      </c>
      <c r="G1914">
        <v>0</v>
      </c>
      <c r="H1914">
        <v>0</v>
      </c>
      <c r="I1914">
        <v>0</v>
      </c>
      <c r="J1914">
        <v>0</v>
      </c>
      <c r="K1914">
        <v>0</v>
      </c>
      <c r="L1914">
        <v>0</v>
      </c>
      <c r="M1914">
        <v>0</v>
      </c>
      <c r="N1914">
        <v>0</v>
      </c>
      <c r="O1914">
        <v>0</v>
      </c>
      <c r="P1914">
        <v>0</v>
      </c>
      <c r="Q1914">
        <v>0</v>
      </c>
      <c r="R1914">
        <v>0</v>
      </c>
      <c r="S1914">
        <v>0</v>
      </c>
      <c r="T1914">
        <v>0</v>
      </c>
      <c r="U1914">
        <v>0</v>
      </c>
      <c r="V1914">
        <v>0</v>
      </c>
      <c r="W1914">
        <v>0</v>
      </c>
      <c r="X1914">
        <v>0</v>
      </c>
      <c r="Y1914">
        <v>9</v>
      </c>
      <c r="Z1914">
        <v>0.36987406015396118</v>
      </c>
      <c r="AA1914">
        <v>0</v>
      </c>
    </row>
    <row r="1915" spans="1:27" x14ac:dyDescent="0.25">
      <c r="A1915" t="s">
        <v>64</v>
      </c>
      <c r="B1915" t="s">
        <v>22</v>
      </c>
      <c r="C1915" t="s">
        <v>86</v>
      </c>
      <c r="D1915">
        <v>18</v>
      </c>
      <c r="E1915">
        <v>0</v>
      </c>
      <c r="F1915">
        <v>0</v>
      </c>
      <c r="G1915">
        <v>0</v>
      </c>
      <c r="H1915">
        <v>0</v>
      </c>
      <c r="I1915">
        <v>0</v>
      </c>
      <c r="J1915">
        <v>0</v>
      </c>
      <c r="K1915">
        <v>0</v>
      </c>
      <c r="L1915">
        <v>0</v>
      </c>
      <c r="M1915">
        <v>0</v>
      </c>
      <c r="N1915">
        <v>0</v>
      </c>
      <c r="O1915">
        <v>0</v>
      </c>
      <c r="P1915">
        <v>0</v>
      </c>
      <c r="Q1915">
        <v>0</v>
      </c>
      <c r="R1915">
        <v>0</v>
      </c>
      <c r="S1915">
        <v>0</v>
      </c>
      <c r="T1915">
        <v>0</v>
      </c>
      <c r="U1915">
        <v>0</v>
      </c>
      <c r="V1915">
        <v>0</v>
      </c>
      <c r="W1915">
        <v>0</v>
      </c>
      <c r="X1915">
        <v>0</v>
      </c>
      <c r="Y1915">
        <v>9</v>
      </c>
      <c r="Z1915">
        <v>0.36987406015396118</v>
      </c>
      <c r="AA1915">
        <v>0</v>
      </c>
    </row>
    <row r="1916" spans="1:27" x14ac:dyDescent="0.25">
      <c r="A1916" t="s">
        <v>64</v>
      </c>
      <c r="B1916" t="s">
        <v>22</v>
      </c>
      <c r="C1916" t="s">
        <v>86</v>
      </c>
      <c r="D1916">
        <v>19</v>
      </c>
      <c r="E1916">
        <v>0</v>
      </c>
      <c r="F1916">
        <v>0</v>
      </c>
      <c r="G1916">
        <v>0</v>
      </c>
      <c r="H1916">
        <v>0</v>
      </c>
      <c r="I1916">
        <v>0</v>
      </c>
      <c r="J1916">
        <v>0</v>
      </c>
      <c r="K1916">
        <v>0</v>
      </c>
      <c r="L1916">
        <v>0</v>
      </c>
      <c r="M1916">
        <v>0</v>
      </c>
      <c r="N1916">
        <v>0</v>
      </c>
      <c r="O1916">
        <v>0</v>
      </c>
      <c r="P1916">
        <v>0</v>
      </c>
      <c r="Q1916">
        <v>0</v>
      </c>
      <c r="R1916">
        <v>0</v>
      </c>
      <c r="S1916">
        <v>0</v>
      </c>
      <c r="T1916">
        <v>0</v>
      </c>
      <c r="U1916">
        <v>0</v>
      </c>
      <c r="V1916">
        <v>0</v>
      </c>
      <c r="W1916">
        <v>0</v>
      </c>
      <c r="X1916">
        <v>0</v>
      </c>
      <c r="Y1916">
        <v>9</v>
      </c>
      <c r="Z1916">
        <v>0.36987406015396118</v>
      </c>
      <c r="AA1916">
        <v>0</v>
      </c>
    </row>
    <row r="1917" spans="1:27" x14ac:dyDescent="0.25">
      <c r="A1917" t="s">
        <v>64</v>
      </c>
      <c r="B1917" t="s">
        <v>22</v>
      </c>
      <c r="C1917" t="s">
        <v>86</v>
      </c>
      <c r="D1917">
        <v>20</v>
      </c>
      <c r="E1917">
        <v>0</v>
      </c>
      <c r="F1917">
        <v>0</v>
      </c>
      <c r="G1917">
        <v>0</v>
      </c>
      <c r="H1917">
        <v>0</v>
      </c>
      <c r="I1917">
        <v>0</v>
      </c>
      <c r="J1917">
        <v>0</v>
      </c>
      <c r="K1917">
        <v>0</v>
      </c>
      <c r="L1917">
        <v>0</v>
      </c>
      <c r="M1917">
        <v>0</v>
      </c>
      <c r="N1917">
        <v>0</v>
      </c>
      <c r="O1917">
        <v>0</v>
      </c>
      <c r="P1917">
        <v>0</v>
      </c>
      <c r="Q1917">
        <v>0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0</v>
      </c>
      <c r="X1917">
        <v>0</v>
      </c>
      <c r="Y1917">
        <v>9</v>
      </c>
      <c r="Z1917">
        <v>0.36987406015396118</v>
      </c>
      <c r="AA1917">
        <v>0</v>
      </c>
    </row>
    <row r="1918" spans="1:27" x14ac:dyDescent="0.25">
      <c r="A1918" t="s">
        <v>64</v>
      </c>
      <c r="B1918" t="s">
        <v>22</v>
      </c>
      <c r="C1918" t="s">
        <v>86</v>
      </c>
      <c r="D1918">
        <v>21</v>
      </c>
      <c r="E1918">
        <v>0</v>
      </c>
      <c r="F1918">
        <v>0</v>
      </c>
      <c r="G1918">
        <v>0</v>
      </c>
      <c r="H1918">
        <v>0</v>
      </c>
      <c r="I1918">
        <v>0</v>
      </c>
      <c r="J1918">
        <v>0</v>
      </c>
      <c r="K1918">
        <v>0</v>
      </c>
      <c r="L1918">
        <v>0</v>
      </c>
      <c r="M1918">
        <v>0</v>
      </c>
      <c r="N1918">
        <v>0</v>
      </c>
      <c r="O1918">
        <v>0</v>
      </c>
      <c r="P1918">
        <v>0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0</v>
      </c>
      <c r="X1918">
        <v>0</v>
      </c>
      <c r="Y1918">
        <v>9</v>
      </c>
      <c r="Z1918">
        <v>0.36987406015396118</v>
      </c>
      <c r="AA1918">
        <v>0</v>
      </c>
    </row>
    <row r="1919" spans="1:27" x14ac:dyDescent="0.25">
      <c r="A1919" t="s">
        <v>64</v>
      </c>
      <c r="B1919" t="s">
        <v>22</v>
      </c>
      <c r="C1919" t="s">
        <v>86</v>
      </c>
      <c r="D1919">
        <v>22</v>
      </c>
      <c r="E1919">
        <v>0</v>
      </c>
      <c r="F1919">
        <v>0</v>
      </c>
      <c r="G1919">
        <v>0</v>
      </c>
      <c r="H1919">
        <v>0</v>
      </c>
      <c r="I1919">
        <v>0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0</v>
      </c>
      <c r="P1919">
        <v>0</v>
      </c>
      <c r="Q1919">
        <v>0</v>
      </c>
      <c r="R1919">
        <v>0</v>
      </c>
      <c r="S1919">
        <v>0</v>
      </c>
      <c r="T1919">
        <v>0</v>
      </c>
      <c r="U1919">
        <v>0</v>
      </c>
      <c r="V1919">
        <v>0</v>
      </c>
      <c r="W1919">
        <v>0</v>
      </c>
      <c r="X1919">
        <v>0</v>
      </c>
      <c r="Y1919">
        <v>9</v>
      </c>
      <c r="Z1919">
        <v>0.36987406015396118</v>
      </c>
      <c r="AA1919">
        <v>0</v>
      </c>
    </row>
    <row r="1920" spans="1:27" x14ac:dyDescent="0.25">
      <c r="A1920" t="s">
        <v>64</v>
      </c>
      <c r="B1920" t="s">
        <v>22</v>
      </c>
      <c r="C1920" t="s">
        <v>86</v>
      </c>
      <c r="D1920">
        <v>23</v>
      </c>
      <c r="E1920">
        <v>0</v>
      </c>
      <c r="F1920">
        <v>0</v>
      </c>
      <c r="G1920">
        <v>0</v>
      </c>
      <c r="H1920">
        <v>0</v>
      </c>
      <c r="I1920">
        <v>0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0</v>
      </c>
      <c r="P1920">
        <v>0</v>
      </c>
      <c r="Q1920">
        <v>0</v>
      </c>
      <c r="R1920">
        <v>0</v>
      </c>
      <c r="S1920">
        <v>0</v>
      </c>
      <c r="T1920">
        <v>0</v>
      </c>
      <c r="U1920">
        <v>0</v>
      </c>
      <c r="V1920">
        <v>0</v>
      </c>
      <c r="W1920">
        <v>0</v>
      </c>
      <c r="X1920">
        <v>0</v>
      </c>
      <c r="Y1920">
        <v>9</v>
      </c>
      <c r="Z1920">
        <v>0.36987406015396118</v>
      </c>
      <c r="AA1920">
        <v>0</v>
      </c>
    </row>
    <row r="1921" spans="1:27" x14ac:dyDescent="0.25">
      <c r="A1921" t="s">
        <v>64</v>
      </c>
      <c r="B1921" t="s">
        <v>22</v>
      </c>
      <c r="C1921" t="s">
        <v>86</v>
      </c>
      <c r="D1921">
        <v>24</v>
      </c>
      <c r="E1921">
        <v>0</v>
      </c>
      <c r="F1921">
        <v>0</v>
      </c>
      <c r="G1921">
        <v>0</v>
      </c>
      <c r="H1921">
        <v>0</v>
      </c>
      <c r="I1921">
        <v>0</v>
      </c>
      <c r="J1921">
        <v>0</v>
      </c>
      <c r="K1921">
        <v>0</v>
      </c>
      <c r="L1921">
        <v>0</v>
      </c>
      <c r="M1921">
        <v>0</v>
      </c>
      <c r="N1921">
        <v>0</v>
      </c>
      <c r="O1921">
        <v>0</v>
      </c>
      <c r="P1921">
        <v>0</v>
      </c>
      <c r="Q1921">
        <v>0</v>
      </c>
      <c r="R1921">
        <v>0</v>
      </c>
      <c r="S1921">
        <v>0</v>
      </c>
      <c r="T1921">
        <v>0</v>
      </c>
      <c r="U1921">
        <v>0</v>
      </c>
      <c r="V1921">
        <v>0</v>
      </c>
      <c r="W1921">
        <v>0</v>
      </c>
      <c r="X1921">
        <v>0</v>
      </c>
      <c r="Y1921">
        <v>9</v>
      </c>
      <c r="Z1921">
        <v>0.36987406015396118</v>
      </c>
      <c r="AA1921">
        <v>0</v>
      </c>
    </row>
    <row r="1922" spans="1:27" x14ac:dyDescent="0.25">
      <c r="A1922" t="s">
        <v>64</v>
      </c>
      <c r="B1922" t="s">
        <v>22</v>
      </c>
      <c r="C1922" t="s">
        <v>87</v>
      </c>
      <c r="D1922">
        <v>1</v>
      </c>
      <c r="E1922">
        <v>0</v>
      </c>
      <c r="F1922">
        <v>0</v>
      </c>
      <c r="G1922">
        <v>0</v>
      </c>
      <c r="H1922">
        <v>0</v>
      </c>
      <c r="I1922">
        <v>0</v>
      </c>
      <c r="J1922">
        <v>0</v>
      </c>
      <c r="K1922">
        <v>0</v>
      </c>
      <c r="L1922">
        <v>0</v>
      </c>
      <c r="M1922">
        <v>0</v>
      </c>
      <c r="N1922">
        <v>0</v>
      </c>
      <c r="O1922">
        <v>0</v>
      </c>
      <c r="P1922">
        <v>0</v>
      </c>
      <c r="Q1922">
        <v>0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0</v>
      </c>
      <c r="Y1922">
        <v>9</v>
      </c>
      <c r="Z1922">
        <v>0.36987406015396118</v>
      </c>
      <c r="AA1922">
        <v>0</v>
      </c>
    </row>
    <row r="1923" spans="1:27" x14ac:dyDescent="0.25">
      <c r="A1923" t="s">
        <v>64</v>
      </c>
      <c r="B1923" t="s">
        <v>22</v>
      </c>
      <c r="C1923" t="s">
        <v>87</v>
      </c>
      <c r="D1923">
        <v>2</v>
      </c>
      <c r="E1923">
        <v>0</v>
      </c>
      <c r="F1923">
        <v>0</v>
      </c>
      <c r="G1923">
        <v>0</v>
      </c>
      <c r="H1923">
        <v>0</v>
      </c>
      <c r="I1923">
        <v>0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v>0</v>
      </c>
      <c r="W1923">
        <v>0</v>
      </c>
      <c r="X1923">
        <v>0</v>
      </c>
      <c r="Y1923">
        <v>9</v>
      </c>
      <c r="Z1923">
        <v>0.36987406015396118</v>
      </c>
      <c r="AA1923">
        <v>0</v>
      </c>
    </row>
    <row r="1924" spans="1:27" x14ac:dyDescent="0.25">
      <c r="A1924" t="s">
        <v>64</v>
      </c>
      <c r="B1924" t="s">
        <v>22</v>
      </c>
      <c r="C1924" t="s">
        <v>87</v>
      </c>
      <c r="D1924">
        <v>3</v>
      </c>
      <c r="E1924">
        <v>0</v>
      </c>
      <c r="F1924">
        <v>0</v>
      </c>
      <c r="G1924">
        <v>0</v>
      </c>
      <c r="H1924">
        <v>0</v>
      </c>
      <c r="I1924">
        <v>0</v>
      </c>
      <c r="J1924">
        <v>0</v>
      </c>
      <c r="K1924">
        <v>0</v>
      </c>
      <c r="L1924">
        <v>0</v>
      </c>
      <c r="M1924">
        <v>0</v>
      </c>
      <c r="N1924">
        <v>0</v>
      </c>
      <c r="O1924">
        <v>0</v>
      </c>
      <c r="P1924">
        <v>0</v>
      </c>
      <c r="Q1924">
        <v>0</v>
      </c>
      <c r="R1924">
        <v>0</v>
      </c>
      <c r="S1924">
        <v>0</v>
      </c>
      <c r="T1924">
        <v>0</v>
      </c>
      <c r="U1924">
        <v>0</v>
      </c>
      <c r="V1924">
        <v>0</v>
      </c>
      <c r="W1924">
        <v>0</v>
      </c>
      <c r="X1924">
        <v>0</v>
      </c>
      <c r="Y1924">
        <v>9</v>
      </c>
      <c r="Z1924">
        <v>0.36987406015396118</v>
      </c>
      <c r="AA1924">
        <v>0</v>
      </c>
    </row>
    <row r="1925" spans="1:27" x14ac:dyDescent="0.25">
      <c r="A1925" t="s">
        <v>64</v>
      </c>
      <c r="B1925" t="s">
        <v>22</v>
      </c>
      <c r="C1925" t="s">
        <v>87</v>
      </c>
      <c r="D1925">
        <v>4</v>
      </c>
      <c r="E1925">
        <v>0</v>
      </c>
      <c r="F1925">
        <v>0</v>
      </c>
      <c r="G1925">
        <v>0</v>
      </c>
      <c r="H1925">
        <v>0</v>
      </c>
      <c r="I1925">
        <v>0</v>
      </c>
      <c r="J1925">
        <v>0</v>
      </c>
      <c r="K1925">
        <v>0</v>
      </c>
      <c r="L1925">
        <v>0</v>
      </c>
      <c r="M1925">
        <v>0</v>
      </c>
      <c r="N1925">
        <v>0</v>
      </c>
      <c r="O1925">
        <v>0</v>
      </c>
      <c r="P1925">
        <v>0</v>
      </c>
      <c r="Q1925">
        <v>0</v>
      </c>
      <c r="R1925">
        <v>0</v>
      </c>
      <c r="S1925">
        <v>0</v>
      </c>
      <c r="T1925">
        <v>0</v>
      </c>
      <c r="U1925">
        <v>0</v>
      </c>
      <c r="V1925">
        <v>0</v>
      </c>
      <c r="W1925">
        <v>0</v>
      </c>
      <c r="X1925">
        <v>0</v>
      </c>
      <c r="Y1925">
        <v>9</v>
      </c>
      <c r="Z1925">
        <v>0.36987406015396118</v>
      </c>
      <c r="AA1925">
        <v>0</v>
      </c>
    </row>
    <row r="1926" spans="1:27" x14ac:dyDescent="0.25">
      <c r="A1926" t="s">
        <v>64</v>
      </c>
      <c r="B1926" t="s">
        <v>22</v>
      </c>
      <c r="C1926" t="s">
        <v>87</v>
      </c>
      <c r="D1926">
        <v>5</v>
      </c>
      <c r="E1926">
        <v>0</v>
      </c>
      <c r="F1926">
        <v>0</v>
      </c>
      <c r="G1926">
        <v>0</v>
      </c>
      <c r="H1926">
        <v>0</v>
      </c>
      <c r="I1926">
        <v>0</v>
      </c>
      <c r="J1926">
        <v>0</v>
      </c>
      <c r="K1926">
        <v>0</v>
      </c>
      <c r="L1926">
        <v>0</v>
      </c>
      <c r="M1926">
        <v>0</v>
      </c>
      <c r="N1926">
        <v>0</v>
      </c>
      <c r="O1926">
        <v>0</v>
      </c>
      <c r="P1926">
        <v>0</v>
      </c>
      <c r="Q1926">
        <v>0</v>
      </c>
      <c r="R1926">
        <v>0</v>
      </c>
      <c r="S1926">
        <v>0</v>
      </c>
      <c r="T1926">
        <v>0</v>
      </c>
      <c r="U1926">
        <v>0</v>
      </c>
      <c r="V1926">
        <v>0</v>
      </c>
      <c r="W1926">
        <v>0</v>
      </c>
      <c r="X1926">
        <v>0</v>
      </c>
      <c r="Y1926">
        <v>9</v>
      </c>
      <c r="Z1926">
        <v>0.36987406015396118</v>
      </c>
      <c r="AA1926">
        <v>0</v>
      </c>
    </row>
    <row r="1927" spans="1:27" x14ac:dyDescent="0.25">
      <c r="A1927" t="s">
        <v>64</v>
      </c>
      <c r="B1927" t="s">
        <v>22</v>
      </c>
      <c r="C1927" t="s">
        <v>87</v>
      </c>
      <c r="D1927">
        <v>6</v>
      </c>
      <c r="E1927">
        <v>0</v>
      </c>
      <c r="F1927">
        <v>0</v>
      </c>
      <c r="G1927">
        <v>0</v>
      </c>
      <c r="H1927">
        <v>0</v>
      </c>
      <c r="I1927">
        <v>0</v>
      </c>
      <c r="J1927">
        <v>0</v>
      </c>
      <c r="K1927">
        <v>0</v>
      </c>
      <c r="L1927">
        <v>0</v>
      </c>
      <c r="M1927">
        <v>0</v>
      </c>
      <c r="N1927">
        <v>0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v>0</v>
      </c>
      <c r="V1927">
        <v>0</v>
      </c>
      <c r="W1927">
        <v>0</v>
      </c>
      <c r="X1927">
        <v>0</v>
      </c>
      <c r="Y1927">
        <v>9</v>
      </c>
      <c r="Z1927">
        <v>0.36987406015396118</v>
      </c>
      <c r="AA1927">
        <v>0</v>
      </c>
    </row>
    <row r="1928" spans="1:27" x14ac:dyDescent="0.25">
      <c r="A1928" t="s">
        <v>64</v>
      </c>
      <c r="B1928" t="s">
        <v>22</v>
      </c>
      <c r="C1928" t="s">
        <v>87</v>
      </c>
      <c r="D1928">
        <v>7</v>
      </c>
      <c r="E1928">
        <v>0</v>
      </c>
      <c r="F1928">
        <v>0</v>
      </c>
      <c r="G1928">
        <v>0</v>
      </c>
      <c r="H1928">
        <v>0</v>
      </c>
      <c r="I1928">
        <v>0</v>
      </c>
      <c r="J1928">
        <v>0</v>
      </c>
      <c r="K1928">
        <v>0</v>
      </c>
      <c r="L1928">
        <v>0</v>
      </c>
      <c r="M1928">
        <v>0</v>
      </c>
      <c r="N1928">
        <v>0</v>
      </c>
      <c r="O1928">
        <v>0</v>
      </c>
      <c r="P1928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0</v>
      </c>
      <c r="X1928">
        <v>0</v>
      </c>
      <c r="Y1928">
        <v>9</v>
      </c>
      <c r="Z1928">
        <v>0.36987406015396118</v>
      </c>
      <c r="AA1928">
        <v>0</v>
      </c>
    </row>
    <row r="1929" spans="1:27" x14ac:dyDescent="0.25">
      <c r="A1929" t="s">
        <v>64</v>
      </c>
      <c r="B1929" t="s">
        <v>22</v>
      </c>
      <c r="C1929" t="s">
        <v>87</v>
      </c>
      <c r="D1929">
        <v>8</v>
      </c>
      <c r="E1929">
        <v>0</v>
      </c>
      <c r="F1929">
        <v>0</v>
      </c>
      <c r="G1929">
        <v>0</v>
      </c>
      <c r="H1929">
        <v>0</v>
      </c>
      <c r="I1929">
        <v>0</v>
      </c>
      <c r="J1929">
        <v>0</v>
      </c>
      <c r="K1929">
        <v>0</v>
      </c>
      <c r="L1929">
        <v>0</v>
      </c>
      <c r="M1929">
        <v>0</v>
      </c>
      <c r="N1929">
        <v>0</v>
      </c>
      <c r="O1929">
        <v>0</v>
      </c>
      <c r="P1929">
        <v>0</v>
      </c>
      <c r="Q1929">
        <v>0</v>
      </c>
      <c r="R1929">
        <v>0</v>
      </c>
      <c r="S1929">
        <v>0</v>
      </c>
      <c r="T1929">
        <v>0</v>
      </c>
      <c r="U1929">
        <v>0</v>
      </c>
      <c r="V1929">
        <v>0</v>
      </c>
      <c r="W1929">
        <v>0</v>
      </c>
      <c r="X1929">
        <v>0</v>
      </c>
      <c r="Y1929">
        <v>9</v>
      </c>
      <c r="Z1929">
        <v>0.36987406015396118</v>
      </c>
      <c r="AA1929">
        <v>0</v>
      </c>
    </row>
    <row r="1930" spans="1:27" x14ac:dyDescent="0.25">
      <c r="A1930" t="s">
        <v>64</v>
      </c>
      <c r="B1930" t="s">
        <v>22</v>
      </c>
      <c r="C1930" t="s">
        <v>87</v>
      </c>
      <c r="D1930">
        <v>9</v>
      </c>
      <c r="E1930">
        <v>0</v>
      </c>
      <c r="F1930">
        <v>0</v>
      </c>
      <c r="G1930">
        <v>0</v>
      </c>
      <c r="H1930">
        <v>0</v>
      </c>
      <c r="I1930">
        <v>0</v>
      </c>
      <c r="J1930">
        <v>0</v>
      </c>
      <c r="K1930">
        <v>0</v>
      </c>
      <c r="L1930">
        <v>0</v>
      </c>
      <c r="M1930">
        <v>0</v>
      </c>
      <c r="N1930">
        <v>0</v>
      </c>
      <c r="O1930">
        <v>0</v>
      </c>
      <c r="P1930">
        <v>0</v>
      </c>
      <c r="Q1930">
        <v>0</v>
      </c>
      <c r="R1930">
        <v>0</v>
      </c>
      <c r="S1930">
        <v>0</v>
      </c>
      <c r="T1930">
        <v>0</v>
      </c>
      <c r="U1930">
        <v>0</v>
      </c>
      <c r="V1930">
        <v>0</v>
      </c>
      <c r="W1930">
        <v>0</v>
      </c>
      <c r="X1930">
        <v>0</v>
      </c>
      <c r="Y1930">
        <v>9</v>
      </c>
      <c r="Z1930">
        <v>0.36987406015396118</v>
      </c>
      <c r="AA1930">
        <v>0</v>
      </c>
    </row>
    <row r="1931" spans="1:27" x14ac:dyDescent="0.25">
      <c r="A1931" t="s">
        <v>64</v>
      </c>
      <c r="B1931" t="s">
        <v>22</v>
      </c>
      <c r="C1931" t="s">
        <v>87</v>
      </c>
      <c r="D1931">
        <v>10</v>
      </c>
      <c r="E1931">
        <v>0</v>
      </c>
      <c r="F1931">
        <v>0</v>
      </c>
      <c r="G1931">
        <v>0</v>
      </c>
      <c r="H1931">
        <v>0</v>
      </c>
      <c r="I1931">
        <v>0</v>
      </c>
      <c r="J1931">
        <v>0</v>
      </c>
      <c r="K1931">
        <v>0</v>
      </c>
      <c r="L1931">
        <v>0</v>
      </c>
      <c r="M1931">
        <v>0</v>
      </c>
      <c r="N1931">
        <v>0</v>
      </c>
      <c r="O1931">
        <v>0</v>
      </c>
      <c r="P1931">
        <v>0</v>
      </c>
      <c r="Q1931">
        <v>0</v>
      </c>
      <c r="R1931">
        <v>0</v>
      </c>
      <c r="S1931">
        <v>0</v>
      </c>
      <c r="T1931">
        <v>0</v>
      </c>
      <c r="U1931">
        <v>0</v>
      </c>
      <c r="V1931">
        <v>0</v>
      </c>
      <c r="W1931">
        <v>0</v>
      </c>
      <c r="X1931">
        <v>0</v>
      </c>
      <c r="Y1931">
        <v>9</v>
      </c>
      <c r="Z1931">
        <v>0.36987406015396118</v>
      </c>
      <c r="AA1931">
        <v>0</v>
      </c>
    </row>
    <row r="1932" spans="1:27" x14ac:dyDescent="0.25">
      <c r="A1932" t="s">
        <v>64</v>
      </c>
      <c r="B1932" t="s">
        <v>22</v>
      </c>
      <c r="C1932" t="s">
        <v>87</v>
      </c>
      <c r="D1932">
        <v>11</v>
      </c>
      <c r="E1932">
        <v>0</v>
      </c>
      <c r="F1932">
        <v>0</v>
      </c>
      <c r="G1932">
        <v>0</v>
      </c>
      <c r="H1932">
        <v>0</v>
      </c>
      <c r="I1932">
        <v>0</v>
      </c>
      <c r="J1932">
        <v>0</v>
      </c>
      <c r="K1932">
        <v>0</v>
      </c>
      <c r="L1932">
        <v>0</v>
      </c>
      <c r="M1932">
        <v>0</v>
      </c>
      <c r="N1932">
        <v>0</v>
      </c>
      <c r="O1932">
        <v>0</v>
      </c>
      <c r="P1932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0</v>
      </c>
      <c r="X1932">
        <v>0</v>
      </c>
      <c r="Y1932">
        <v>9</v>
      </c>
      <c r="Z1932">
        <v>0.36987406015396118</v>
      </c>
      <c r="AA1932">
        <v>0</v>
      </c>
    </row>
    <row r="1933" spans="1:27" x14ac:dyDescent="0.25">
      <c r="A1933" t="s">
        <v>64</v>
      </c>
      <c r="B1933" t="s">
        <v>22</v>
      </c>
      <c r="C1933" t="s">
        <v>87</v>
      </c>
      <c r="D1933">
        <v>12</v>
      </c>
      <c r="E1933">
        <v>0</v>
      </c>
      <c r="F1933">
        <v>0</v>
      </c>
      <c r="G1933">
        <v>0</v>
      </c>
      <c r="H1933">
        <v>0</v>
      </c>
      <c r="I1933">
        <v>0</v>
      </c>
      <c r="J1933">
        <v>0</v>
      </c>
      <c r="K1933">
        <v>0</v>
      </c>
      <c r="L1933">
        <v>0</v>
      </c>
      <c r="M1933">
        <v>0</v>
      </c>
      <c r="N1933">
        <v>0</v>
      </c>
      <c r="O1933">
        <v>0</v>
      </c>
      <c r="P1933">
        <v>0</v>
      </c>
      <c r="Q1933">
        <v>0</v>
      </c>
      <c r="R1933">
        <v>0</v>
      </c>
      <c r="S1933">
        <v>0</v>
      </c>
      <c r="T1933">
        <v>0</v>
      </c>
      <c r="U1933">
        <v>0</v>
      </c>
      <c r="V1933">
        <v>0</v>
      </c>
      <c r="W1933">
        <v>0</v>
      </c>
      <c r="X1933">
        <v>0</v>
      </c>
      <c r="Y1933">
        <v>9</v>
      </c>
      <c r="Z1933">
        <v>0.36987406015396118</v>
      </c>
      <c r="AA1933">
        <v>0</v>
      </c>
    </row>
    <row r="1934" spans="1:27" x14ac:dyDescent="0.25">
      <c r="A1934" t="s">
        <v>64</v>
      </c>
      <c r="B1934" t="s">
        <v>22</v>
      </c>
      <c r="C1934" t="s">
        <v>87</v>
      </c>
      <c r="D1934">
        <v>13</v>
      </c>
      <c r="E1934">
        <v>0</v>
      </c>
      <c r="F1934">
        <v>0</v>
      </c>
      <c r="G1934">
        <v>0</v>
      </c>
      <c r="H1934">
        <v>0</v>
      </c>
      <c r="I1934">
        <v>0</v>
      </c>
      <c r="J1934">
        <v>0</v>
      </c>
      <c r="K1934">
        <v>0</v>
      </c>
      <c r="L1934">
        <v>0</v>
      </c>
      <c r="M1934">
        <v>0</v>
      </c>
      <c r="N1934">
        <v>0</v>
      </c>
      <c r="O1934">
        <v>0</v>
      </c>
      <c r="P1934">
        <v>0</v>
      </c>
      <c r="Q1934">
        <v>0</v>
      </c>
      <c r="R1934">
        <v>0</v>
      </c>
      <c r="S1934">
        <v>0</v>
      </c>
      <c r="T1934">
        <v>0</v>
      </c>
      <c r="U1934">
        <v>0</v>
      </c>
      <c r="V1934">
        <v>0</v>
      </c>
      <c r="W1934">
        <v>0</v>
      </c>
      <c r="X1934">
        <v>0</v>
      </c>
      <c r="Y1934">
        <v>9</v>
      </c>
      <c r="Z1934">
        <v>0.36987406015396118</v>
      </c>
      <c r="AA1934">
        <v>0</v>
      </c>
    </row>
    <row r="1935" spans="1:27" x14ac:dyDescent="0.25">
      <c r="A1935" t="s">
        <v>64</v>
      </c>
      <c r="B1935" t="s">
        <v>22</v>
      </c>
      <c r="C1935" t="s">
        <v>87</v>
      </c>
      <c r="D1935">
        <v>14</v>
      </c>
      <c r="E1935">
        <v>0</v>
      </c>
      <c r="F1935">
        <v>0</v>
      </c>
      <c r="G1935">
        <v>0</v>
      </c>
      <c r="H1935">
        <v>0</v>
      </c>
      <c r="I1935">
        <v>0</v>
      </c>
      <c r="J1935">
        <v>0</v>
      </c>
      <c r="K1935">
        <v>0</v>
      </c>
      <c r="L1935">
        <v>0</v>
      </c>
      <c r="M1935">
        <v>0</v>
      </c>
      <c r="N1935">
        <v>0</v>
      </c>
      <c r="O1935">
        <v>0</v>
      </c>
      <c r="P1935">
        <v>0</v>
      </c>
      <c r="Q1935">
        <v>0</v>
      </c>
      <c r="R1935">
        <v>0</v>
      </c>
      <c r="S1935">
        <v>0</v>
      </c>
      <c r="T1935">
        <v>0</v>
      </c>
      <c r="U1935">
        <v>0</v>
      </c>
      <c r="V1935">
        <v>0</v>
      </c>
      <c r="W1935">
        <v>0</v>
      </c>
      <c r="X1935">
        <v>0</v>
      </c>
      <c r="Y1935">
        <v>9</v>
      </c>
      <c r="Z1935">
        <v>0.36987406015396118</v>
      </c>
      <c r="AA1935">
        <v>0</v>
      </c>
    </row>
    <row r="1936" spans="1:27" x14ac:dyDescent="0.25">
      <c r="A1936" t="s">
        <v>64</v>
      </c>
      <c r="B1936" t="s">
        <v>22</v>
      </c>
      <c r="C1936" t="s">
        <v>87</v>
      </c>
      <c r="D1936">
        <v>15</v>
      </c>
      <c r="E1936">
        <v>0</v>
      </c>
      <c r="F1936">
        <v>0</v>
      </c>
      <c r="G1936">
        <v>0</v>
      </c>
      <c r="H1936">
        <v>0</v>
      </c>
      <c r="I1936">
        <v>0</v>
      </c>
      <c r="J1936">
        <v>0</v>
      </c>
      <c r="K1936">
        <v>0</v>
      </c>
      <c r="L1936">
        <v>0</v>
      </c>
      <c r="M1936">
        <v>0</v>
      </c>
      <c r="N1936">
        <v>0</v>
      </c>
      <c r="O1936">
        <v>0</v>
      </c>
      <c r="P1936">
        <v>0</v>
      </c>
      <c r="Q1936">
        <v>0</v>
      </c>
      <c r="R1936">
        <v>0</v>
      </c>
      <c r="S1936">
        <v>0</v>
      </c>
      <c r="T1936">
        <v>0</v>
      </c>
      <c r="U1936">
        <v>0</v>
      </c>
      <c r="V1936">
        <v>0</v>
      </c>
      <c r="W1936">
        <v>0</v>
      </c>
      <c r="X1936">
        <v>0</v>
      </c>
      <c r="Y1936">
        <v>9</v>
      </c>
      <c r="Z1936">
        <v>0.36987406015396118</v>
      </c>
      <c r="AA1936">
        <v>0</v>
      </c>
    </row>
    <row r="1937" spans="1:27" x14ac:dyDescent="0.25">
      <c r="A1937" t="s">
        <v>64</v>
      </c>
      <c r="B1937" t="s">
        <v>22</v>
      </c>
      <c r="C1937" t="s">
        <v>87</v>
      </c>
      <c r="D1937">
        <v>16</v>
      </c>
      <c r="E1937">
        <v>0</v>
      </c>
      <c r="F1937">
        <v>0</v>
      </c>
      <c r="G1937">
        <v>0</v>
      </c>
      <c r="H1937">
        <v>0</v>
      </c>
      <c r="I1937">
        <v>0</v>
      </c>
      <c r="J1937">
        <v>0</v>
      </c>
      <c r="K1937">
        <v>0</v>
      </c>
      <c r="L1937">
        <v>0</v>
      </c>
      <c r="M1937">
        <v>0</v>
      </c>
      <c r="N1937">
        <v>0</v>
      </c>
      <c r="O1937">
        <v>0</v>
      </c>
      <c r="P1937">
        <v>0</v>
      </c>
      <c r="Q1937">
        <v>0</v>
      </c>
      <c r="R1937">
        <v>0</v>
      </c>
      <c r="S1937">
        <v>0</v>
      </c>
      <c r="T1937">
        <v>0</v>
      </c>
      <c r="U1937">
        <v>0</v>
      </c>
      <c r="V1937">
        <v>0</v>
      </c>
      <c r="W1937">
        <v>0</v>
      </c>
      <c r="X1937">
        <v>0</v>
      </c>
      <c r="Y1937">
        <v>9</v>
      </c>
      <c r="Z1937">
        <v>0.36987406015396118</v>
      </c>
      <c r="AA1937">
        <v>0</v>
      </c>
    </row>
    <row r="1938" spans="1:27" x14ac:dyDescent="0.25">
      <c r="A1938" t="s">
        <v>64</v>
      </c>
      <c r="B1938" t="s">
        <v>22</v>
      </c>
      <c r="C1938" t="s">
        <v>87</v>
      </c>
      <c r="D1938">
        <v>17</v>
      </c>
      <c r="E1938">
        <v>0</v>
      </c>
      <c r="F1938">
        <v>0</v>
      </c>
      <c r="G1938">
        <v>0</v>
      </c>
      <c r="H1938">
        <v>0</v>
      </c>
      <c r="I1938">
        <v>0</v>
      </c>
      <c r="J1938">
        <v>0</v>
      </c>
      <c r="K1938">
        <v>0</v>
      </c>
      <c r="L1938">
        <v>0</v>
      </c>
      <c r="M1938">
        <v>0</v>
      </c>
      <c r="N1938">
        <v>0</v>
      </c>
      <c r="O1938">
        <v>0</v>
      </c>
      <c r="P1938">
        <v>0</v>
      </c>
      <c r="Q1938">
        <v>0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9</v>
      </c>
      <c r="Z1938">
        <v>0.36987406015396118</v>
      </c>
      <c r="AA1938">
        <v>0</v>
      </c>
    </row>
    <row r="1939" spans="1:27" x14ac:dyDescent="0.25">
      <c r="A1939" t="s">
        <v>64</v>
      </c>
      <c r="B1939" t="s">
        <v>22</v>
      </c>
      <c r="C1939" t="s">
        <v>87</v>
      </c>
      <c r="D1939">
        <v>18</v>
      </c>
      <c r="E1939">
        <v>0</v>
      </c>
      <c r="F1939">
        <v>0</v>
      </c>
      <c r="G1939">
        <v>0</v>
      </c>
      <c r="H1939">
        <v>0</v>
      </c>
      <c r="I1939">
        <v>0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0</v>
      </c>
      <c r="P1939">
        <v>0</v>
      </c>
      <c r="Q1939">
        <v>0</v>
      </c>
      <c r="R1939">
        <v>0</v>
      </c>
      <c r="S1939">
        <v>0</v>
      </c>
      <c r="T1939">
        <v>0</v>
      </c>
      <c r="U1939">
        <v>0</v>
      </c>
      <c r="V1939">
        <v>0</v>
      </c>
      <c r="W1939">
        <v>0</v>
      </c>
      <c r="X1939">
        <v>0</v>
      </c>
      <c r="Y1939">
        <v>9</v>
      </c>
      <c r="Z1939">
        <v>0.36987406015396118</v>
      </c>
      <c r="AA1939">
        <v>0</v>
      </c>
    </row>
    <row r="1940" spans="1:27" x14ac:dyDescent="0.25">
      <c r="A1940" t="s">
        <v>64</v>
      </c>
      <c r="B1940" t="s">
        <v>22</v>
      </c>
      <c r="C1940" t="s">
        <v>87</v>
      </c>
      <c r="D1940">
        <v>19</v>
      </c>
      <c r="E1940">
        <v>0</v>
      </c>
      <c r="F1940">
        <v>0</v>
      </c>
      <c r="G1940">
        <v>0</v>
      </c>
      <c r="H1940">
        <v>0</v>
      </c>
      <c r="I1940">
        <v>0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0</v>
      </c>
      <c r="P1940">
        <v>0</v>
      </c>
      <c r="Q1940">
        <v>0</v>
      </c>
      <c r="R1940">
        <v>0</v>
      </c>
      <c r="S1940">
        <v>0</v>
      </c>
      <c r="T1940">
        <v>0</v>
      </c>
      <c r="U1940">
        <v>0</v>
      </c>
      <c r="V1940">
        <v>0</v>
      </c>
      <c r="W1940">
        <v>0</v>
      </c>
      <c r="X1940">
        <v>0</v>
      </c>
      <c r="Y1940">
        <v>9</v>
      </c>
      <c r="Z1940">
        <v>0.36987406015396118</v>
      </c>
      <c r="AA1940">
        <v>0</v>
      </c>
    </row>
    <row r="1941" spans="1:27" x14ac:dyDescent="0.25">
      <c r="A1941" t="s">
        <v>64</v>
      </c>
      <c r="B1941" t="s">
        <v>22</v>
      </c>
      <c r="C1941" t="s">
        <v>87</v>
      </c>
      <c r="D1941">
        <v>20</v>
      </c>
      <c r="E1941">
        <v>0</v>
      </c>
      <c r="F1941">
        <v>0</v>
      </c>
      <c r="G1941">
        <v>0</v>
      </c>
      <c r="H1941">
        <v>0</v>
      </c>
      <c r="I1941">
        <v>0</v>
      </c>
      <c r="J1941">
        <v>0</v>
      </c>
      <c r="K1941">
        <v>0</v>
      </c>
      <c r="L1941">
        <v>0</v>
      </c>
      <c r="M1941">
        <v>0</v>
      </c>
      <c r="N1941">
        <v>0</v>
      </c>
      <c r="O1941">
        <v>0</v>
      </c>
      <c r="P1941">
        <v>0</v>
      </c>
      <c r="Q1941">
        <v>0</v>
      </c>
      <c r="R1941">
        <v>0</v>
      </c>
      <c r="S1941">
        <v>0</v>
      </c>
      <c r="T1941">
        <v>0</v>
      </c>
      <c r="U1941">
        <v>0</v>
      </c>
      <c r="V1941">
        <v>0</v>
      </c>
      <c r="W1941">
        <v>0</v>
      </c>
      <c r="X1941">
        <v>0</v>
      </c>
      <c r="Y1941">
        <v>9</v>
      </c>
      <c r="Z1941">
        <v>0.36987406015396118</v>
      </c>
      <c r="AA1941">
        <v>0</v>
      </c>
    </row>
    <row r="1942" spans="1:27" x14ac:dyDescent="0.25">
      <c r="A1942" t="s">
        <v>64</v>
      </c>
      <c r="B1942" t="s">
        <v>22</v>
      </c>
      <c r="C1942" t="s">
        <v>87</v>
      </c>
      <c r="D1942">
        <v>21</v>
      </c>
      <c r="E1942">
        <v>0</v>
      </c>
      <c r="F1942">
        <v>0</v>
      </c>
      <c r="G1942">
        <v>0</v>
      </c>
      <c r="H1942">
        <v>0</v>
      </c>
      <c r="I1942">
        <v>0</v>
      </c>
      <c r="J1942">
        <v>0</v>
      </c>
      <c r="K1942">
        <v>0</v>
      </c>
      <c r="L1942">
        <v>0</v>
      </c>
      <c r="M1942">
        <v>0</v>
      </c>
      <c r="N1942">
        <v>0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  <c r="Y1942">
        <v>9</v>
      </c>
      <c r="Z1942">
        <v>0.36987406015396118</v>
      </c>
      <c r="AA1942">
        <v>0</v>
      </c>
    </row>
    <row r="1943" spans="1:27" x14ac:dyDescent="0.25">
      <c r="A1943" t="s">
        <v>64</v>
      </c>
      <c r="B1943" t="s">
        <v>22</v>
      </c>
      <c r="C1943" t="s">
        <v>87</v>
      </c>
      <c r="D1943">
        <v>22</v>
      </c>
      <c r="E1943">
        <v>0</v>
      </c>
      <c r="F1943">
        <v>0</v>
      </c>
      <c r="G1943">
        <v>0</v>
      </c>
      <c r="H1943">
        <v>0</v>
      </c>
      <c r="I1943">
        <v>0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0</v>
      </c>
      <c r="U1943">
        <v>0</v>
      </c>
      <c r="V1943">
        <v>0</v>
      </c>
      <c r="W1943">
        <v>0</v>
      </c>
      <c r="X1943">
        <v>0</v>
      </c>
      <c r="Y1943">
        <v>9</v>
      </c>
      <c r="Z1943">
        <v>0.36987406015396118</v>
      </c>
      <c r="AA1943">
        <v>0</v>
      </c>
    </row>
    <row r="1944" spans="1:27" x14ac:dyDescent="0.25">
      <c r="A1944" t="s">
        <v>64</v>
      </c>
      <c r="B1944" t="s">
        <v>22</v>
      </c>
      <c r="C1944" t="s">
        <v>87</v>
      </c>
      <c r="D1944">
        <v>23</v>
      </c>
      <c r="E1944">
        <v>0</v>
      </c>
      <c r="F1944">
        <v>0</v>
      </c>
      <c r="G1944">
        <v>0</v>
      </c>
      <c r="H1944">
        <v>0</v>
      </c>
      <c r="I1944">
        <v>0</v>
      </c>
      <c r="J1944">
        <v>0</v>
      </c>
      <c r="K1944">
        <v>0</v>
      </c>
      <c r="L1944">
        <v>0</v>
      </c>
      <c r="M1944">
        <v>0</v>
      </c>
      <c r="N1944">
        <v>0</v>
      </c>
      <c r="O1944">
        <v>0</v>
      </c>
      <c r="P1944">
        <v>0</v>
      </c>
      <c r="Q1944">
        <v>0</v>
      </c>
      <c r="R1944">
        <v>0</v>
      </c>
      <c r="S1944">
        <v>0</v>
      </c>
      <c r="T1944">
        <v>0</v>
      </c>
      <c r="U1944">
        <v>0</v>
      </c>
      <c r="V1944">
        <v>0</v>
      </c>
      <c r="W1944">
        <v>0</v>
      </c>
      <c r="X1944">
        <v>0</v>
      </c>
      <c r="Y1944">
        <v>9</v>
      </c>
      <c r="Z1944">
        <v>0.36987406015396118</v>
      </c>
      <c r="AA1944">
        <v>0</v>
      </c>
    </row>
    <row r="1945" spans="1:27" x14ac:dyDescent="0.25">
      <c r="A1945" t="s">
        <v>64</v>
      </c>
      <c r="B1945" t="s">
        <v>22</v>
      </c>
      <c r="C1945" t="s">
        <v>87</v>
      </c>
      <c r="D1945">
        <v>24</v>
      </c>
      <c r="E1945">
        <v>0</v>
      </c>
      <c r="F1945">
        <v>0</v>
      </c>
      <c r="G1945">
        <v>0</v>
      </c>
      <c r="H1945">
        <v>0</v>
      </c>
      <c r="I1945">
        <v>0</v>
      </c>
      <c r="J1945">
        <v>0</v>
      </c>
      <c r="K1945">
        <v>0</v>
      </c>
      <c r="L1945">
        <v>0</v>
      </c>
      <c r="M1945">
        <v>0</v>
      </c>
      <c r="N1945">
        <v>0</v>
      </c>
      <c r="O1945">
        <v>0</v>
      </c>
      <c r="P1945">
        <v>0</v>
      </c>
      <c r="Q1945">
        <v>0</v>
      </c>
      <c r="R1945">
        <v>0</v>
      </c>
      <c r="S1945">
        <v>0</v>
      </c>
      <c r="T1945">
        <v>0</v>
      </c>
      <c r="U1945">
        <v>0</v>
      </c>
      <c r="V1945">
        <v>0</v>
      </c>
      <c r="W1945">
        <v>0</v>
      </c>
      <c r="X1945">
        <v>0</v>
      </c>
      <c r="Y1945">
        <v>9</v>
      </c>
      <c r="Z1945">
        <v>0.36987406015396118</v>
      </c>
      <c r="AA1945">
        <v>0</v>
      </c>
    </row>
    <row r="1946" spans="1:27" x14ac:dyDescent="0.25">
      <c r="A1946" t="s">
        <v>64</v>
      </c>
      <c r="B1946" t="s">
        <v>22</v>
      </c>
      <c r="C1946" t="s">
        <v>88</v>
      </c>
      <c r="D1946">
        <v>1</v>
      </c>
      <c r="E1946">
        <v>0</v>
      </c>
      <c r="F1946">
        <v>0</v>
      </c>
      <c r="G1946">
        <v>0</v>
      </c>
      <c r="H1946">
        <v>0</v>
      </c>
      <c r="I1946">
        <v>0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0</v>
      </c>
      <c r="P1946">
        <v>0</v>
      </c>
      <c r="Q1946">
        <v>0</v>
      </c>
      <c r="R1946">
        <v>0</v>
      </c>
      <c r="S1946">
        <v>0</v>
      </c>
      <c r="T1946">
        <v>0</v>
      </c>
      <c r="U1946">
        <v>0</v>
      </c>
      <c r="V1946">
        <v>0</v>
      </c>
      <c r="W1946">
        <v>0</v>
      </c>
      <c r="X1946">
        <v>0</v>
      </c>
      <c r="Y1946">
        <v>9</v>
      </c>
      <c r="Z1946">
        <v>0.36987406015396118</v>
      </c>
      <c r="AA1946">
        <v>0</v>
      </c>
    </row>
    <row r="1947" spans="1:27" x14ac:dyDescent="0.25">
      <c r="A1947" t="s">
        <v>64</v>
      </c>
      <c r="B1947" t="s">
        <v>22</v>
      </c>
      <c r="C1947" t="s">
        <v>88</v>
      </c>
      <c r="D1947">
        <v>2</v>
      </c>
      <c r="E1947">
        <v>0</v>
      </c>
      <c r="F1947">
        <v>0</v>
      </c>
      <c r="G1947">
        <v>0</v>
      </c>
      <c r="H1947">
        <v>0</v>
      </c>
      <c r="I1947">
        <v>0</v>
      </c>
      <c r="J1947">
        <v>0</v>
      </c>
      <c r="K1947">
        <v>0</v>
      </c>
      <c r="L1947">
        <v>0</v>
      </c>
      <c r="M1947">
        <v>0</v>
      </c>
      <c r="N1947">
        <v>0</v>
      </c>
      <c r="O1947">
        <v>0</v>
      </c>
      <c r="P1947">
        <v>0</v>
      </c>
      <c r="Q1947">
        <v>0</v>
      </c>
      <c r="R1947">
        <v>0</v>
      </c>
      <c r="S1947">
        <v>0</v>
      </c>
      <c r="T1947">
        <v>0</v>
      </c>
      <c r="U1947">
        <v>0</v>
      </c>
      <c r="V1947">
        <v>0</v>
      </c>
      <c r="W1947">
        <v>0</v>
      </c>
      <c r="X1947">
        <v>0</v>
      </c>
      <c r="Y1947">
        <v>9</v>
      </c>
      <c r="Z1947">
        <v>0.36987406015396118</v>
      </c>
      <c r="AA1947">
        <v>0</v>
      </c>
    </row>
    <row r="1948" spans="1:27" x14ac:dyDescent="0.25">
      <c r="A1948" t="s">
        <v>64</v>
      </c>
      <c r="B1948" t="s">
        <v>22</v>
      </c>
      <c r="C1948" t="s">
        <v>88</v>
      </c>
      <c r="D1948">
        <v>3</v>
      </c>
      <c r="E1948">
        <v>0</v>
      </c>
      <c r="F1948">
        <v>0</v>
      </c>
      <c r="G1948">
        <v>0</v>
      </c>
      <c r="H1948">
        <v>0</v>
      </c>
      <c r="I1948">
        <v>0</v>
      </c>
      <c r="J1948">
        <v>0</v>
      </c>
      <c r="K1948">
        <v>0</v>
      </c>
      <c r="L1948">
        <v>0</v>
      </c>
      <c r="M1948">
        <v>0</v>
      </c>
      <c r="N1948">
        <v>0</v>
      </c>
      <c r="O1948">
        <v>0</v>
      </c>
      <c r="P1948">
        <v>0</v>
      </c>
      <c r="Q1948">
        <v>0</v>
      </c>
      <c r="R1948">
        <v>0</v>
      </c>
      <c r="S1948">
        <v>0</v>
      </c>
      <c r="T1948">
        <v>0</v>
      </c>
      <c r="U1948">
        <v>0</v>
      </c>
      <c r="V1948">
        <v>0</v>
      </c>
      <c r="W1948">
        <v>0</v>
      </c>
      <c r="X1948">
        <v>0</v>
      </c>
      <c r="Y1948">
        <v>9</v>
      </c>
      <c r="Z1948">
        <v>0.36987406015396118</v>
      </c>
      <c r="AA1948">
        <v>0</v>
      </c>
    </row>
    <row r="1949" spans="1:27" x14ac:dyDescent="0.25">
      <c r="A1949" t="s">
        <v>64</v>
      </c>
      <c r="B1949" t="s">
        <v>22</v>
      </c>
      <c r="C1949" t="s">
        <v>88</v>
      </c>
      <c r="D1949">
        <v>4</v>
      </c>
      <c r="E1949">
        <v>0</v>
      </c>
      <c r="F1949">
        <v>0</v>
      </c>
      <c r="G1949">
        <v>0</v>
      </c>
      <c r="H1949">
        <v>0</v>
      </c>
      <c r="I1949">
        <v>0</v>
      </c>
      <c r="J1949">
        <v>0</v>
      </c>
      <c r="K1949">
        <v>0</v>
      </c>
      <c r="L1949">
        <v>0</v>
      </c>
      <c r="M1949">
        <v>0</v>
      </c>
      <c r="N1949">
        <v>0</v>
      </c>
      <c r="O1949">
        <v>0</v>
      </c>
      <c r="P1949">
        <v>0</v>
      </c>
      <c r="Q1949">
        <v>0</v>
      </c>
      <c r="R1949">
        <v>0</v>
      </c>
      <c r="S1949">
        <v>0</v>
      </c>
      <c r="T1949">
        <v>0</v>
      </c>
      <c r="U1949">
        <v>0</v>
      </c>
      <c r="V1949">
        <v>0</v>
      </c>
      <c r="W1949">
        <v>0</v>
      </c>
      <c r="X1949">
        <v>0</v>
      </c>
      <c r="Y1949">
        <v>9</v>
      </c>
      <c r="Z1949">
        <v>0.36987406015396118</v>
      </c>
      <c r="AA1949">
        <v>0</v>
      </c>
    </row>
    <row r="1950" spans="1:27" x14ac:dyDescent="0.25">
      <c r="A1950" t="s">
        <v>64</v>
      </c>
      <c r="B1950" t="s">
        <v>22</v>
      </c>
      <c r="C1950" t="s">
        <v>88</v>
      </c>
      <c r="D1950">
        <v>5</v>
      </c>
      <c r="E1950">
        <v>0</v>
      </c>
      <c r="F1950">
        <v>0</v>
      </c>
      <c r="G1950">
        <v>0</v>
      </c>
      <c r="H1950">
        <v>0</v>
      </c>
      <c r="I1950">
        <v>0</v>
      </c>
      <c r="J1950">
        <v>0</v>
      </c>
      <c r="K1950">
        <v>0</v>
      </c>
      <c r="L1950">
        <v>0</v>
      </c>
      <c r="M1950">
        <v>0</v>
      </c>
      <c r="N1950">
        <v>0</v>
      </c>
      <c r="O1950">
        <v>0</v>
      </c>
      <c r="P1950">
        <v>0</v>
      </c>
      <c r="Q1950">
        <v>0</v>
      </c>
      <c r="R1950">
        <v>0</v>
      </c>
      <c r="S1950">
        <v>0</v>
      </c>
      <c r="T1950">
        <v>0</v>
      </c>
      <c r="U1950">
        <v>0</v>
      </c>
      <c r="V1950">
        <v>0</v>
      </c>
      <c r="W1950">
        <v>0</v>
      </c>
      <c r="X1950">
        <v>0</v>
      </c>
      <c r="Y1950">
        <v>9</v>
      </c>
      <c r="Z1950">
        <v>0.36987406015396118</v>
      </c>
      <c r="AA1950">
        <v>0</v>
      </c>
    </row>
    <row r="1951" spans="1:27" x14ac:dyDescent="0.25">
      <c r="A1951" t="s">
        <v>64</v>
      </c>
      <c r="B1951" t="s">
        <v>22</v>
      </c>
      <c r="C1951" t="s">
        <v>88</v>
      </c>
      <c r="D1951">
        <v>6</v>
      </c>
      <c r="E1951">
        <v>0</v>
      </c>
      <c r="F1951">
        <v>0</v>
      </c>
      <c r="G1951">
        <v>0</v>
      </c>
      <c r="H1951">
        <v>0</v>
      </c>
      <c r="I1951">
        <v>0</v>
      </c>
      <c r="J1951">
        <v>0</v>
      </c>
      <c r="K1951">
        <v>0</v>
      </c>
      <c r="L1951">
        <v>0</v>
      </c>
      <c r="M1951">
        <v>0</v>
      </c>
      <c r="N1951">
        <v>0</v>
      </c>
      <c r="O1951">
        <v>0</v>
      </c>
      <c r="P1951">
        <v>0</v>
      </c>
      <c r="Q1951">
        <v>0</v>
      </c>
      <c r="R1951">
        <v>0</v>
      </c>
      <c r="S1951">
        <v>0</v>
      </c>
      <c r="T1951">
        <v>0</v>
      </c>
      <c r="U1951">
        <v>0</v>
      </c>
      <c r="V1951">
        <v>0</v>
      </c>
      <c r="W1951">
        <v>0</v>
      </c>
      <c r="X1951">
        <v>0</v>
      </c>
      <c r="Y1951">
        <v>9</v>
      </c>
      <c r="Z1951">
        <v>0.36987406015396118</v>
      </c>
      <c r="AA1951">
        <v>0</v>
      </c>
    </row>
    <row r="1952" spans="1:27" x14ac:dyDescent="0.25">
      <c r="A1952" t="s">
        <v>64</v>
      </c>
      <c r="B1952" t="s">
        <v>22</v>
      </c>
      <c r="C1952" t="s">
        <v>88</v>
      </c>
      <c r="D1952">
        <v>7</v>
      </c>
      <c r="E1952">
        <v>0</v>
      </c>
      <c r="F1952">
        <v>0</v>
      </c>
      <c r="G1952">
        <v>0</v>
      </c>
      <c r="H1952">
        <v>0</v>
      </c>
      <c r="I1952">
        <v>0</v>
      </c>
      <c r="J1952">
        <v>0</v>
      </c>
      <c r="K1952">
        <v>0</v>
      </c>
      <c r="L1952">
        <v>0</v>
      </c>
      <c r="M1952">
        <v>0</v>
      </c>
      <c r="N1952">
        <v>0</v>
      </c>
      <c r="O1952">
        <v>0</v>
      </c>
      <c r="P1952">
        <v>0</v>
      </c>
      <c r="Q1952">
        <v>0</v>
      </c>
      <c r="R1952">
        <v>0</v>
      </c>
      <c r="S1952">
        <v>0</v>
      </c>
      <c r="T1952">
        <v>0</v>
      </c>
      <c r="U1952">
        <v>0</v>
      </c>
      <c r="V1952">
        <v>0</v>
      </c>
      <c r="W1952">
        <v>0</v>
      </c>
      <c r="X1952">
        <v>0</v>
      </c>
      <c r="Y1952">
        <v>9</v>
      </c>
      <c r="Z1952">
        <v>0.36987406015396118</v>
      </c>
      <c r="AA1952">
        <v>0</v>
      </c>
    </row>
    <row r="1953" spans="1:27" x14ac:dyDescent="0.25">
      <c r="A1953" t="s">
        <v>64</v>
      </c>
      <c r="B1953" t="s">
        <v>22</v>
      </c>
      <c r="C1953" t="s">
        <v>88</v>
      </c>
      <c r="D1953">
        <v>8</v>
      </c>
      <c r="E1953">
        <v>0</v>
      </c>
      <c r="F1953">
        <v>0</v>
      </c>
      <c r="G1953">
        <v>0</v>
      </c>
      <c r="H1953">
        <v>0</v>
      </c>
      <c r="I1953">
        <v>0</v>
      </c>
      <c r="J1953">
        <v>0</v>
      </c>
      <c r="K1953">
        <v>0</v>
      </c>
      <c r="L1953">
        <v>0</v>
      </c>
      <c r="M1953">
        <v>0</v>
      </c>
      <c r="N1953">
        <v>0</v>
      </c>
      <c r="O1953">
        <v>0</v>
      </c>
      <c r="P1953">
        <v>0</v>
      </c>
      <c r="Q1953">
        <v>0</v>
      </c>
      <c r="R1953">
        <v>0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0</v>
      </c>
      <c r="Y1953">
        <v>9</v>
      </c>
      <c r="Z1953">
        <v>0.36987406015396118</v>
      </c>
      <c r="AA1953">
        <v>0</v>
      </c>
    </row>
    <row r="1954" spans="1:27" x14ac:dyDescent="0.25">
      <c r="A1954" t="s">
        <v>64</v>
      </c>
      <c r="B1954" t="s">
        <v>22</v>
      </c>
      <c r="C1954" t="s">
        <v>88</v>
      </c>
      <c r="D1954">
        <v>9</v>
      </c>
      <c r="E1954">
        <v>0</v>
      </c>
      <c r="F1954">
        <v>0</v>
      </c>
      <c r="G1954">
        <v>0</v>
      </c>
      <c r="H1954">
        <v>0</v>
      </c>
      <c r="I1954">
        <v>0</v>
      </c>
      <c r="J1954">
        <v>0</v>
      </c>
      <c r="K1954">
        <v>0</v>
      </c>
      <c r="L1954">
        <v>0</v>
      </c>
      <c r="M1954">
        <v>0</v>
      </c>
      <c r="N1954">
        <v>0</v>
      </c>
      <c r="O1954">
        <v>0</v>
      </c>
      <c r="P1954">
        <v>0</v>
      </c>
      <c r="Q1954">
        <v>0</v>
      </c>
      <c r="R1954">
        <v>0</v>
      </c>
      <c r="S1954">
        <v>0</v>
      </c>
      <c r="T1954">
        <v>0</v>
      </c>
      <c r="U1954">
        <v>0</v>
      </c>
      <c r="V1954">
        <v>0</v>
      </c>
      <c r="W1954">
        <v>0</v>
      </c>
      <c r="X1954">
        <v>0</v>
      </c>
      <c r="Y1954">
        <v>9</v>
      </c>
      <c r="Z1954">
        <v>0.36987406015396118</v>
      </c>
      <c r="AA1954">
        <v>0</v>
      </c>
    </row>
    <row r="1955" spans="1:27" x14ac:dyDescent="0.25">
      <c r="A1955" t="s">
        <v>64</v>
      </c>
      <c r="B1955" t="s">
        <v>22</v>
      </c>
      <c r="C1955" t="s">
        <v>88</v>
      </c>
      <c r="D1955">
        <v>10</v>
      </c>
      <c r="E1955">
        <v>0</v>
      </c>
      <c r="F1955">
        <v>0</v>
      </c>
      <c r="G1955">
        <v>0</v>
      </c>
      <c r="H1955">
        <v>0</v>
      </c>
      <c r="I1955">
        <v>0</v>
      </c>
      <c r="J1955">
        <v>0</v>
      </c>
      <c r="K1955">
        <v>0</v>
      </c>
      <c r="L1955">
        <v>0</v>
      </c>
      <c r="M1955">
        <v>0</v>
      </c>
      <c r="N1955">
        <v>0</v>
      </c>
      <c r="O1955">
        <v>0</v>
      </c>
      <c r="P1955">
        <v>0</v>
      </c>
      <c r="Q1955">
        <v>0</v>
      </c>
      <c r="R1955">
        <v>0</v>
      </c>
      <c r="S1955">
        <v>0</v>
      </c>
      <c r="T1955">
        <v>0</v>
      </c>
      <c r="U1955">
        <v>0</v>
      </c>
      <c r="V1955">
        <v>0</v>
      </c>
      <c r="W1955">
        <v>0</v>
      </c>
      <c r="X1955">
        <v>0</v>
      </c>
      <c r="Y1955">
        <v>9</v>
      </c>
      <c r="Z1955">
        <v>0.36987406015396118</v>
      </c>
      <c r="AA1955">
        <v>0</v>
      </c>
    </row>
    <row r="1956" spans="1:27" x14ac:dyDescent="0.25">
      <c r="A1956" t="s">
        <v>64</v>
      </c>
      <c r="B1956" t="s">
        <v>22</v>
      </c>
      <c r="C1956" t="s">
        <v>88</v>
      </c>
      <c r="D1956">
        <v>11</v>
      </c>
      <c r="E1956">
        <v>0</v>
      </c>
      <c r="F1956">
        <v>0</v>
      </c>
      <c r="G1956">
        <v>0</v>
      </c>
      <c r="H1956">
        <v>0</v>
      </c>
      <c r="I1956">
        <v>0</v>
      </c>
      <c r="J1956">
        <v>0</v>
      </c>
      <c r="K1956">
        <v>0</v>
      </c>
      <c r="L1956">
        <v>0</v>
      </c>
      <c r="M1956">
        <v>0</v>
      </c>
      <c r="N1956">
        <v>0</v>
      </c>
      <c r="O1956">
        <v>0</v>
      </c>
      <c r="P1956">
        <v>0</v>
      </c>
      <c r="Q1956">
        <v>0</v>
      </c>
      <c r="R1956">
        <v>0</v>
      </c>
      <c r="S1956">
        <v>0</v>
      </c>
      <c r="T1956">
        <v>0</v>
      </c>
      <c r="U1956">
        <v>0</v>
      </c>
      <c r="V1956">
        <v>0</v>
      </c>
      <c r="W1956">
        <v>0</v>
      </c>
      <c r="X1956">
        <v>0</v>
      </c>
      <c r="Y1956">
        <v>9</v>
      </c>
      <c r="Z1956">
        <v>0.36987406015396118</v>
      </c>
      <c r="AA1956">
        <v>0</v>
      </c>
    </row>
    <row r="1957" spans="1:27" x14ac:dyDescent="0.25">
      <c r="A1957" t="s">
        <v>64</v>
      </c>
      <c r="B1957" t="s">
        <v>22</v>
      </c>
      <c r="C1957" t="s">
        <v>88</v>
      </c>
      <c r="D1957">
        <v>12</v>
      </c>
      <c r="E1957">
        <v>0</v>
      </c>
      <c r="F1957">
        <v>0</v>
      </c>
      <c r="G1957">
        <v>0</v>
      </c>
      <c r="H1957">
        <v>0</v>
      </c>
      <c r="I1957">
        <v>0</v>
      </c>
      <c r="J1957">
        <v>0</v>
      </c>
      <c r="K1957">
        <v>0</v>
      </c>
      <c r="L1957">
        <v>0</v>
      </c>
      <c r="M1957">
        <v>0</v>
      </c>
      <c r="N1957">
        <v>0</v>
      </c>
      <c r="O1957">
        <v>0</v>
      </c>
      <c r="P1957">
        <v>0</v>
      </c>
      <c r="Q1957">
        <v>0</v>
      </c>
      <c r="R1957">
        <v>0</v>
      </c>
      <c r="S1957">
        <v>0</v>
      </c>
      <c r="T1957">
        <v>0</v>
      </c>
      <c r="U1957">
        <v>0</v>
      </c>
      <c r="V1957">
        <v>0</v>
      </c>
      <c r="W1957">
        <v>0</v>
      </c>
      <c r="X1957">
        <v>0</v>
      </c>
      <c r="Y1957">
        <v>9</v>
      </c>
      <c r="Z1957">
        <v>0.36987406015396118</v>
      </c>
      <c r="AA1957">
        <v>0</v>
      </c>
    </row>
    <row r="1958" spans="1:27" x14ac:dyDescent="0.25">
      <c r="A1958" t="s">
        <v>64</v>
      </c>
      <c r="B1958" t="s">
        <v>22</v>
      </c>
      <c r="C1958" t="s">
        <v>88</v>
      </c>
      <c r="D1958">
        <v>13</v>
      </c>
      <c r="E1958">
        <v>0</v>
      </c>
      <c r="F1958">
        <v>0</v>
      </c>
      <c r="G1958">
        <v>0</v>
      </c>
      <c r="H1958">
        <v>0</v>
      </c>
      <c r="I1958">
        <v>0</v>
      </c>
      <c r="J1958">
        <v>0</v>
      </c>
      <c r="K1958">
        <v>0</v>
      </c>
      <c r="L1958">
        <v>0</v>
      </c>
      <c r="M1958">
        <v>0</v>
      </c>
      <c r="N1958">
        <v>0</v>
      </c>
      <c r="O1958">
        <v>0</v>
      </c>
      <c r="P1958">
        <v>0</v>
      </c>
      <c r="Q1958">
        <v>0</v>
      </c>
      <c r="R1958">
        <v>0</v>
      </c>
      <c r="S1958">
        <v>0</v>
      </c>
      <c r="T1958">
        <v>0</v>
      </c>
      <c r="U1958">
        <v>0</v>
      </c>
      <c r="V1958">
        <v>0</v>
      </c>
      <c r="W1958">
        <v>0</v>
      </c>
      <c r="X1958">
        <v>0</v>
      </c>
      <c r="Y1958">
        <v>9</v>
      </c>
      <c r="Z1958">
        <v>0.36987406015396118</v>
      </c>
      <c r="AA1958">
        <v>0</v>
      </c>
    </row>
    <row r="1959" spans="1:27" x14ac:dyDescent="0.25">
      <c r="A1959" t="s">
        <v>64</v>
      </c>
      <c r="B1959" t="s">
        <v>22</v>
      </c>
      <c r="C1959" t="s">
        <v>88</v>
      </c>
      <c r="D1959">
        <v>14</v>
      </c>
      <c r="E1959">
        <v>0</v>
      </c>
      <c r="F1959">
        <v>0</v>
      </c>
      <c r="G1959">
        <v>0</v>
      </c>
      <c r="H1959">
        <v>0</v>
      </c>
      <c r="I1959">
        <v>0</v>
      </c>
      <c r="J1959">
        <v>0</v>
      </c>
      <c r="K1959">
        <v>0</v>
      </c>
      <c r="L1959">
        <v>0</v>
      </c>
      <c r="M1959">
        <v>0</v>
      </c>
      <c r="N1959">
        <v>0</v>
      </c>
      <c r="O1959">
        <v>0</v>
      </c>
      <c r="P1959">
        <v>0</v>
      </c>
      <c r="Q1959">
        <v>0</v>
      </c>
      <c r="R1959">
        <v>0</v>
      </c>
      <c r="S1959">
        <v>0</v>
      </c>
      <c r="T1959">
        <v>0</v>
      </c>
      <c r="U1959">
        <v>0</v>
      </c>
      <c r="V1959">
        <v>0</v>
      </c>
      <c r="W1959">
        <v>0</v>
      </c>
      <c r="X1959">
        <v>0</v>
      </c>
      <c r="Y1959">
        <v>9</v>
      </c>
      <c r="Z1959">
        <v>0.36987406015396118</v>
      </c>
      <c r="AA1959">
        <v>0</v>
      </c>
    </row>
    <row r="1960" spans="1:27" x14ac:dyDescent="0.25">
      <c r="A1960" t="s">
        <v>64</v>
      </c>
      <c r="B1960" t="s">
        <v>22</v>
      </c>
      <c r="C1960" t="s">
        <v>88</v>
      </c>
      <c r="D1960">
        <v>15</v>
      </c>
      <c r="E1960">
        <v>0</v>
      </c>
      <c r="F1960">
        <v>0</v>
      </c>
      <c r="G1960">
        <v>0</v>
      </c>
      <c r="H1960">
        <v>0</v>
      </c>
      <c r="I1960">
        <v>0</v>
      </c>
      <c r="J1960">
        <v>0</v>
      </c>
      <c r="K1960">
        <v>0</v>
      </c>
      <c r="L1960">
        <v>0</v>
      </c>
      <c r="M1960">
        <v>0</v>
      </c>
      <c r="N1960">
        <v>0</v>
      </c>
      <c r="O1960">
        <v>0</v>
      </c>
      <c r="P1960">
        <v>0</v>
      </c>
      <c r="Q1960">
        <v>0</v>
      </c>
      <c r="R1960">
        <v>0</v>
      </c>
      <c r="S1960">
        <v>0</v>
      </c>
      <c r="T1960">
        <v>0</v>
      </c>
      <c r="U1960">
        <v>0</v>
      </c>
      <c r="V1960">
        <v>0</v>
      </c>
      <c r="W1960">
        <v>0</v>
      </c>
      <c r="X1960">
        <v>0</v>
      </c>
      <c r="Y1960">
        <v>9</v>
      </c>
      <c r="Z1960">
        <v>0.36987406015396118</v>
      </c>
      <c r="AA1960">
        <v>0</v>
      </c>
    </row>
    <row r="1961" spans="1:27" x14ac:dyDescent="0.25">
      <c r="A1961" t="s">
        <v>64</v>
      </c>
      <c r="B1961" t="s">
        <v>22</v>
      </c>
      <c r="C1961" t="s">
        <v>88</v>
      </c>
      <c r="D1961">
        <v>16</v>
      </c>
      <c r="E1961">
        <v>0</v>
      </c>
      <c r="F1961">
        <v>0</v>
      </c>
      <c r="G1961">
        <v>0</v>
      </c>
      <c r="H1961">
        <v>0</v>
      </c>
      <c r="I1961">
        <v>0</v>
      </c>
      <c r="J1961">
        <v>0</v>
      </c>
      <c r="K1961">
        <v>0</v>
      </c>
      <c r="L1961">
        <v>0</v>
      </c>
      <c r="M1961">
        <v>0</v>
      </c>
      <c r="N1961">
        <v>0</v>
      </c>
      <c r="O1961">
        <v>0</v>
      </c>
      <c r="P1961">
        <v>0</v>
      </c>
      <c r="Q1961">
        <v>0</v>
      </c>
      <c r="R1961">
        <v>0</v>
      </c>
      <c r="S1961">
        <v>0</v>
      </c>
      <c r="T1961">
        <v>0</v>
      </c>
      <c r="U1961">
        <v>0</v>
      </c>
      <c r="V1961">
        <v>0</v>
      </c>
      <c r="W1961">
        <v>0</v>
      </c>
      <c r="X1961">
        <v>0</v>
      </c>
      <c r="Y1961">
        <v>9</v>
      </c>
      <c r="Z1961">
        <v>0.36987406015396118</v>
      </c>
      <c r="AA1961">
        <v>0</v>
      </c>
    </row>
    <row r="1962" spans="1:27" x14ac:dyDescent="0.25">
      <c r="A1962" t="s">
        <v>64</v>
      </c>
      <c r="B1962" t="s">
        <v>22</v>
      </c>
      <c r="C1962" t="s">
        <v>88</v>
      </c>
      <c r="D1962">
        <v>17</v>
      </c>
      <c r="E1962">
        <v>0</v>
      </c>
      <c r="F1962">
        <v>0</v>
      </c>
      <c r="G1962">
        <v>0</v>
      </c>
      <c r="H1962">
        <v>0</v>
      </c>
      <c r="I1962">
        <v>0</v>
      </c>
      <c r="J1962">
        <v>0</v>
      </c>
      <c r="K1962">
        <v>0</v>
      </c>
      <c r="L1962">
        <v>0</v>
      </c>
      <c r="M1962">
        <v>0</v>
      </c>
      <c r="N1962">
        <v>0</v>
      </c>
      <c r="O1962">
        <v>0</v>
      </c>
      <c r="P1962">
        <v>0</v>
      </c>
      <c r="Q1962">
        <v>0</v>
      </c>
      <c r="R1962">
        <v>0</v>
      </c>
      <c r="S1962">
        <v>0</v>
      </c>
      <c r="T1962">
        <v>0</v>
      </c>
      <c r="U1962">
        <v>0</v>
      </c>
      <c r="V1962">
        <v>0</v>
      </c>
      <c r="W1962">
        <v>0</v>
      </c>
      <c r="X1962">
        <v>0</v>
      </c>
      <c r="Y1962">
        <v>9</v>
      </c>
      <c r="Z1962">
        <v>0.36987406015396118</v>
      </c>
      <c r="AA1962">
        <v>0</v>
      </c>
    </row>
    <row r="1963" spans="1:27" x14ac:dyDescent="0.25">
      <c r="A1963" t="s">
        <v>64</v>
      </c>
      <c r="B1963" t="s">
        <v>22</v>
      </c>
      <c r="C1963" t="s">
        <v>88</v>
      </c>
      <c r="D1963">
        <v>18</v>
      </c>
      <c r="E1963">
        <v>0</v>
      </c>
      <c r="F1963">
        <v>0</v>
      </c>
      <c r="G1963">
        <v>0</v>
      </c>
      <c r="H1963">
        <v>0</v>
      </c>
      <c r="I1963">
        <v>0</v>
      </c>
      <c r="J1963">
        <v>0</v>
      </c>
      <c r="K1963">
        <v>0</v>
      </c>
      <c r="L1963">
        <v>0</v>
      </c>
      <c r="M1963">
        <v>0</v>
      </c>
      <c r="N1963">
        <v>0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0</v>
      </c>
      <c r="U1963">
        <v>0</v>
      </c>
      <c r="V1963">
        <v>0</v>
      </c>
      <c r="W1963">
        <v>0</v>
      </c>
      <c r="X1963">
        <v>0</v>
      </c>
      <c r="Y1963">
        <v>9</v>
      </c>
      <c r="Z1963">
        <v>0.36987406015396118</v>
      </c>
      <c r="AA1963">
        <v>0</v>
      </c>
    </row>
    <row r="1964" spans="1:27" x14ac:dyDescent="0.25">
      <c r="A1964" t="s">
        <v>64</v>
      </c>
      <c r="B1964" t="s">
        <v>22</v>
      </c>
      <c r="C1964" t="s">
        <v>88</v>
      </c>
      <c r="D1964">
        <v>19</v>
      </c>
      <c r="E1964">
        <v>0</v>
      </c>
      <c r="F1964">
        <v>0</v>
      </c>
      <c r="G1964">
        <v>0</v>
      </c>
      <c r="H1964">
        <v>0</v>
      </c>
      <c r="I1964">
        <v>0</v>
      </c>
      <c r="J1964">
        <v>0</v>
      </c>
      <c r="K1964">
        <v>0</v>
      </c>
      <c r="L1964">
        <v>0</v>
      </c>
      <c r="M1964">
        <v>0</v>
      </c>
      <c r="N1964">
        <v>0</v>
      </c>
      <c r="O1964">
        <v>0</v>
      </c>
      <c r="P1964">
        <v>0</v>
      </c>
      <c r="Q1964">
        <v>0</v>
      </c>
      <c r="R1964">
        <v>0</v>
      </c>
      <c r="S1964">
        <v>0</v>
      </c>
      <c r="T1964">
        <v>0</v>
      </c>
      <c r="U1964">
        <v>0</v>
      </c>
      <c r="V1964">
        <v>0</v>
      </c>
      <c r="W1964">
        <v>0</v>
      </c>
      <c r="X1964">
        <v>0</v>
      </c>
      <c r="Y1964">
        <v>9</v>
      </c>
      <c r="Z1964">
        <v>0.36987406015396118</v>
      </c>
      <c r="AA1964">
        <v>0</v>
      </c>
    </row>
    <row r="1965" spans="1:27" x14ac:dyDescent="0.25">
      <c r="A1965" t="s">
        <v>64</v>
      </c>
      <c r="B1965" t="s">
        <v>22</v>
      </c>
      <c r="C1965" t="s">
        <v>88</v>
      </c>
      <c r="D1965">
        <v>20</v>
      </c>
      <c r="E1965">
        <v>0</v>
      </c>
      <c r="F1965">
        <v>0</v>
      </c>
      <c r="G1965">
        <v>0</v>
      </c>
      <c r="H1965">
        <v>0</v>
      </c>
      <c r="I1965">
        <v>0</v>
      </c>
      <c r="J1965">
        <v>0</v>
      </c>
      <c r="K1965">
        <v>0</v>
      </c>
      <c r="L1965">
        <v>0</v>
      </c>
      <c r="M1965">
        <v>0</v>
      </c>
      <c r="N1965">
        <v>0</v>
      </c>
      <c r="O1965">
        <v>0</v>
      </c>
      <c r="P1965">
        <v>0</v>
      </c>
      <c r="Q1965">
        <v>0</v>
      </c>
      <c r="R1965">
        <v>0</v>
      </c>
      <c r="S1965">
        <v>0</v>
      </c>
      <c r="T1965">
        <v>0</v>
      </c>
      <c r="U1965">
        <v>0</v>
      </c>
      <c r="V1965">
        <v>0</v>
      </c>
      <c r="W1965">
        <v>0</v>
      </c>
      <c r="X1965">
        <v>0</v>
      </c>
      <c r="Y1965">
        <v>9</v>
      </c>
      <c r="Z1965">
        <v>0.36987406015396118</v>
      </c>
      <c r="AA1965">
        <v>0</v>
      </c>
    </row>
    <row r="1966" spans="1:27" x14ac:dyDescent="0.25">
      <c r="A1966" t="s">
        <v>64</v>
      </c>
      <c r="B1966" t="s">
        <v>22</v>
      </c>
      <c r="C1966" t="s">
        <v>88</v>
      </c>
      <c r="D1966">
        <v>21</v>
      </c>
      <c r="E1966">
        <v>0</v>
      </c>
      <c r="F1966">
        <v>0</v>
      </c>
      <c r="G1966">
        <v>0</v>
      </c>
      <c r="H1966">
        <v>0</v>
      </c>
      <c r="I1966">
        <v>0</v>
      </c>
      <c r="J1966">
        <v>0</v>
      </c>
      <c r="K1966">
        <v>0</v>
      </c>
      <c r="L1966">
        <v>0</v>
      </c>
      <c r="M1966">
        <v>0</v>
      </c>
      <c r="N1966">
        <v>0</v>
      </c>
      <c r="O1966">
        <v>0</v>
      </c>
      <c r="P1966">
        <v>0</v>
      </c>
      <c r="Q1966">
        <v>0</v>
      </c>
      <c r="R1966">
        <v>0</v>
      </c>
      <c r="S1966">
        <v>0</v>
      </c>
      <c r="T1966">
        <v>0</v>
      </c>
      <c r="U1966">
        <v>0</v>
      </c>
      <c r="V1966">
        <v>0</v>
      </c>
      <c r="W1966">
        <v>0</v>
      </c>
      <c r="X1966">
        <v>0</v>
      </c>
      <c r="Y1966">
        <v>9</v>
      </c>
      <c r="Z1966">
        <v>0.36987406015396118</v>
      </c>
      <c r="AA1966">
        <v>0</v>
      </c>
    </row>
    <row r="1967" spans="1:27" x14ac:dyDescent="0.25">
      <c r="A1967" t="s">
        <v>64</v>
      </c>
      <c r="B1967" t="s">
        <v>22</v>
      </c>
      <c r="C1967" t="s">
        <v>88</v>
      </c>
      <c r="D1967">
        <v>22</v>
      </c>
      <c r="E1967">
        <v>0</v>
      </c>
      <c r="F1967">
        <v>0</v>
      </c>
      <c r="G1967">
        <v>0</v>
      </c>
      <c r="H1967">
        <v>0</v>
      </c>
      <c r="I1967">
        <v>0</v>
      </c>
      <c r="J1967">
        <v>0</v>
      </c>
      <c r="K1967">
        <v>0</v>
      </c>
      <c r="L1967">
        <v>0</v>
      </c>
      <c r="M1967">
        <v>0</v>
      </c>
      <c r="N1967">
        <v>0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v>0</v>
      </c>
      <c r="V1967">
        <v>0</v>
      </c>
      <c r="W1967">
        <v>0</v>
      </c>
      <c r="X1967">
        <v>0</v>
      </c>
      <c r="Y1967">
        <v>9</v>
      </c>
      <c r="Z1967">
        <v>0.36987406015396118</v>
      </c>
      <c r="AA1967">
        <v>0</v>
      </c>
    </row>
    <row r="1968" spans="1:27" x14ac:dyDescent="0.25">
      <c r="A1968" t="s">
        <v>64</v>
      </c>
      <c r="B1968" t="s">
        <v>22</v>
      </c>
      <c r="C1968" t="s">
        <v>88</v>
      </c>
      <c r="D1968">
        <v>23</v>
      </c>
      <c r="E1968">
        <v>0</v>
      </c>
      <c r="F1968">
        <v>0</v>
      </c>
      <c r="G1968">
        <v>0</v>
      </c>
      <c r="H1968">
        <v>0</v>
      </c>
      <c r="I1968">
        <v>0</v>
      </c>
      <c r="J1968">
        <v>0</v>
      </c>
      <c r="K1968">
        <v>0</v>
      </c>
      <c r="L1968">
        <v>0</v>
      </c>
      <c r="M1968">
        <v>0</v>
      </c>
      <c r="N1968">
        <v>0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9</v>
      </c>
      <c r="Z1968">
        <v>0.36987406015396118</v>
      </c>
      <c r="AA1968">
        <v>0</v>
      </c>
    </row>
    <row r="1969" spans="1:27" x14ac:dyDescent="0.25">
      <c r="A1969" t="s">
        <v>64</v>
      </c>
      <c r="B1969" t="s">
        <v>22</v>
      </c>
      <c r="C1969" t="s">
        <v>88</v>
      </c>
      <c r="D1969">
        <v>24</v>
      </c>
      <c r="E1969">
        <v>0</v>
      </c>
      <c r="F1969">
        <v>0</v>
      </c>
      <c r="G1969">
        <v>0</v>
      </c>
      <c r="H1969">
        <v>0</v>
      </c>
      <c r="I1969">
        <v>0</v>
      </c>
      <c r="J1969">
        <v>0</v>
      </c>
      <c r="K1969">
        <v>0</v>
      </c>
      <c r="L1969">
        <v>0</v>
      </c>
      <c r="M1969">
        <v>0</v>
      </c>
      <c r="N1969">
        <v>0</v>
      </c>
      <c r="O1969">
        <v>0</v>
      </c>
      <c r="P1969">
        <v>0</v>
      </c>
      <c r="Q1969">
        <v>0</v>
      </c>
      <c r="R1969">
        <v>0</v>
      </c>
      <c r="S1969">
        <v>0</v>
      </c>
      <c r="T1969">
        <v>0</v>
      </c>
      <c r="U1969">
        <v>0</v>
      </c>
      <c r="V1969">
        <v>0</v>
      </c>
      <c r="W1969">
        <v>0</v>
      </c>
      <c r="X1969">
        <v>0</v>
      </c>
      <c r="Y1969">
        <v>9</v>
      </c>
      <c r="Z1969">
        <v>0.36987406015396118</v>
      </c>
      <c r="AA1969">
        <v>0</v>
      </c>
    </row>
    <row r="1970" spans="1:27" x14ac:dyDescent="0.25">
      <c r="A1970" t="s">
        <v>64</v>
      </c>
      <c r="B1970" t="s">
        <v>22</v>
      </c>
      <c r="C1970" t="s">
        <v>89</v>
      </c>
      <c r="D1970">
        <v>1</v>
      </c>
      <c r="E1970">
        <v>0</v>
      </c>
      <c r="F1970">
        <v>0</v>
      </c>
      <c r="G1970">
        <v>0</v>
      </c>
      <c r="H1970">
        <v>0</v>
      </c>
      <c r="I1970">
        <v>0</v>
      </c>
      <c r="J1970">
        <v>0</v>
      </c>
      <c r="K1970">
        <v>0</v>
      </c>
      <c r="L1970">
        <v>0</v>
      </c>
      <c r="M1970">
        <v>0</v>
      </c>
      <c r="N1970">
        <v>0</v>
      </c>
      <c r="O1970">
        <v>0</v>
      </c>
      <c r="P1970">
        <v>0</v>
      </c>
      <c r="Q1970">
        <v>0</v>
      </c>
      <c r="R1970">
        <v>0</v>
      </c>
      <c r="S1970">
        <v>0</v>
      </c>
      <c r="T1970">
        <v>0</v>
      </c>
      <c r="U1970">
        <v>0</v>
      </c>
      <c r="V1970">
        <v>0</v>
      </c>
      <c r="W1970">
        <v>0</v>
      </c>
      <c r="X1970">
        <v>0</v>
      </c>
      <c r="Y1970">
        <v>9</v>
      </c>
      <c r="Z1970">
        <v>0.36987406015396118</v>
      </c>
      <c r="AA1970">
        <v>0</v>
      </c>
    </row>
    <row r="1971" spans="1:27" x14ac:dyDescent="0.25">
      <c r="A1971" t="s">
        <v>64</v>
      </c>
      <c r="B1971" t="s">
        <v>22</v>
      </c>
      <c r="C1971" t="s">
        <v>89</v>
      </c>
      <c r="D1971">
        <v>2</v>
      </c>
      <c r="E1971">
        <v>0</v>
      </c>
      <c r="F1971">
        <v>0</v>
      </c>
      <c r="G1971">
        <v>0</v>
      </c>
      <c r="H1971">
        <v>0</v>
      </c>
      <c r="I1971">
        <v>0</v>
      </c>
      <c r="J1971">
        <v>0</v>
      </c>
      <c r="K1971">
        <v>0</v>
      </c>
      <c r="L1971">
        <v>0</v>
      </c>
      <c r="M1971">
        <v>0</v>
      </c>
      <c r="N1971">
        <v>0</v>
      </c>
      <c r="O1971">
        <v>0</v>
      </c>
      <c r="P1971">
        <v>0</v>
      </c>
      <c r="Q1971">
        <v>0</v>
      </c>
      <c r="R1971">
        <v>0</v>
      </c>
      <c r="S1971">
        <v>0</v>
      </c>
      <c r="T1971">
        <v>0</v>
      </c>
      <c r="U1971">
        <v>0</v>
      </c>
      <c r="V1971">
        <v>0</v>
      </c>
      <c r="W1971">
        <v>0</v>
      </c>
      <c r="X1971">
        <v>0</v>
      </c>
      <c r="Y1971">
        <v>9</v>
      </c>
      <c r="Z1971">
        <v>0.36987406015396118</v>
      </c>
      <c r="AA1971">
        <v>0</v>
      </c>
    </row>
    <row r="1972" spans="1:27" x14ac:dyDescent="0.25">
      <c r="A1972" t="s">
        <v>64</v>
      </c>
      <c r="B1972" t="s">
        <v>22</v>
      </c>
      <c r="C1972" t="s">
        <v>89</v>
      </c>
      <c r="D1972">
        <v>3</v>
      </c>
      <c r="E1972">
        <v>0</v>
      </c>
      <c r="F1972">
        <v>0</v>
      </c>
      <c r="G1972">
        <v>0</v>
      </c>
      <c r="H1972">
        <v>0</v>
      </c>
      <c r="I1972">
        <v>0</v>
      </c>
      <c r="J1972">
        <v>0</v>
      </c>
      <c r="K1972">
        <v>0</v>
      </c>
      <c r="L1972">
        <v>0</v>
      </c>
      <c r="M1972">
        <v>0</v>
      </c>
      <c r="N1972">
        <v>0</v>
      </c>
      <c r="O1972">
        <v>0</v>
      </c>
      <c r="P1972">
        <v>0</v>
      </c>
      <c r="Q1972">
        <v>0</v>
      </c>
      <c r="R1972">
        <v>0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0</v>
      </c>
      <c r="Y1972">
        <v>9</v>
      </c>
      <c r="Z1972">
        <v>0.36987406015396118</v>
      </c>
      <c r="AA1972">
        <v>0</v>
      </c>
    </row>
    <row r="1973" spans="1:27" x14ac:dyDescent="0.25">
      <c r="A1973" t="s">
        <v>64</v>
      </c>
      <c r="B1973" t="s">
        <v>22</v>
      </c>
      <c r="C1973" t="s">
        <v>89</v>
      </c>
      <c r="D1973">
        <v>4</v>
      </c>
      <c r="E1973">
        <v>0</v>
      </c>
      <c r="F1973">
        <v>0</v>
      </c>
      <c r="G1973">
        <v>0</v>
      </c>
      <c r="H1973">
        <v>0</v>
      </c>
      <c r="I1973">
        <v>0</v>
      </c>
      <c r="J1973">
        <v>0</v>
      </c>
      <c r="K1973">
        <v>0</v>
      </c>
      <c r="L1973">
        <v>0</v>
      </c>
      <c r="M1973">
        <v>0</v>
      </c>
      <c r="N1973">
        <v>0</v>
      </c>
      <c r="O1973">
        <v>0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>
        <v>0</v>
      </c>
      <c r="W1973">
        <v>0</v>
      </c>
      <c r="X1973">
        <v>0</v>
      </c>
      <c r="Y1973">
        <v>9</v>
      </c>
      <c r="Z1973">
        <v>0.36987406015396118</v>
      </c>
      <c r="AA1973">
        <v>0</v>
      </c>
    </row>
    <row r="1974" spans="1:27" x14ac:dyDescent="0.25">
      <c r="A1974" t="s">
        <v>64</v>
      </c>
      <c r="B1974" t="s">
        <v>22</v>
      </c>
      <c r="C1974" t="s">
        <v>89</v>
      </c>
      <c r="D1974">
        <v>5</v>
      </c>
      <c r="E1974">
        <v>0</v>
      </c>
      <c r="F1974">
        <v>0</v>
      </c>
      <c r="G1974">
        <v>0</v>
      </c>
      <c r="H1974">
        <v>0</v>
      </c>
      <c r="I1974">
        <v>0</v>
      </c>
      <c r="J1974">
        <v>0</v>
      </c>
      <c r="K1974">
        <v>0</v>
      </c>
      <c r="L1974">
        <v>0</v>
      </c>
      <c r="M1974">
        <v>0</v>
      </c>
      <c r="N1974">
        <v>0</v>
      </c>
      <c r="O1974">
        <v>0</v>
      </c>
      <c r="P1974">
        <v>0</v>
      </c>
      <c r="Q1974">
        <v>0</v>
      </c>
      <c r="R1974">
        <v>0</v>
      </c>
      <c r="S1974">
        <v>0</v>
      </c>
      <c r="T1974">
        <v>0</v>
      </c>
      <c r="U1974">
        <v>0</v>
      </c>
      <c r="V1974">
        <v>0</v>
      </c>
      <c r="W1974">
        <v>0</v>
      </c>
      <c r="X1974">
        <v>0</v>
      </c>
      <c r="Y1974">
        <v>9</v>
      </c>
      <c r="Z1974">
        <v>0.36987406015396118</v>
      </c>
      <c r="AA1974">
        <v>0</v>
      </c>
    </row>
    <row r="1975" spans="1:27" x14ac:dyDescent="0.25">
      <c r="A1975" t="s">
        <v>64</v>
      </c>
      <c r="B1975" t="s">
        <v>22</v>
      </c>
      <c r="C1975" t="s">
        <v>89</v>
      </c>
      <c r="D1975">
        <v>6</v>
      </c>
      <c r="E1975">
        <v>0</v>
      </c>
      <c r="F1975">
        <v>0</v>
      </c>
      <c r="G1975">
        <v>0</v>
      </c>
      <c r="H1975">
        <v>0</v>
      </c>
      <c r="I1975">
        <v>0</v>
      </c>
      <c r="J1975">
        <v>0</v>
      </c>
      <c r="K1975">
        <v>0</v>
      </c>
      <c r="L1975">
        <v>0</v>
      </c>
      <c r="M1975">
        <v>0</v>
      </c>
      <c r="N1975">
        <v>0</v>
      </c>
      <c r="O1975">
        <v>0</v>
      </c>
      <c r="P1975">
        <v>0</v>
      </c>
      <c r="Q1975">
        <v>0</v>
      </c>
      <c r="R1975">
        <v>0</v>
      </c>
      <c r="S1975">
        <v>0</v>
      </c>
      <c r="T1975">
        <v>0</v>
      </c>
      <c r="U1975">
        <v>0</v>
      </c>
      <c r="V1975">
        <v>0</v>
      </c>
      <c r="W1975">
        <v>0</v>
      </c>
      <c r="X1975">
        <v>0</v>
      </c>
      <c r="Y1975">
        <v>9</v>
      </c>
      <c r="Z1975">
        <v>0.36987406015396118</v>
      </c>
      <c r="AA1975">
        <v>0</v>
      </c>
    </row>
    <row r="1976" spans="1:27" x14ac:dyDescent="0.25">
      <c r="A1976" t="s">
        <v>64</v>
      </c>
      <c r="B1976" t="s">
        <v>22</v>
      </c>
      <c r="C1976" t="s">
        <v>89</v>
      </c>
      <c r="D1976">
        <v>7</v>
      </c>
      <c r="E1976">
        <v>0</v>
      </c>
      <c r="F1976">
        <v>0</v>
      </c>
      <c r="G1976">
        <v>0</v>
      </c>
      <c r="H1976">
        <v>0</v>
      </c>
      <c r="I1976">
        <v>0</v>
      </c>
      <c r="J1976">
        <v>0</v>
      </c>
      <c r="K1976">
        <v>0</v>
      </c>
      <c r="L1976">
        <v>0</v>
      </c>
      <c r="M1976">
        <v>0</v>
      </c>
      <c r="N1976">
        <v>0</v>
      </c>
      <c r="O1976">
        <v>0</v>
      </c>
      <c r="P1976">
        <v>0</v>
      </c>
      <c r="Q1976">
        <v>0</v>
      </c>
      <c r="R1976">
        <v>0</v>
      </c>
      <c r="S1976">
        <v>0</v>
      </c>
      <c r="T1976">
        <v>0</v>
      </c>
      <c r="U1976">
        <v>0</v>
      </c>
      <c r="V1976">
        <v>0</v>
      </c>
      <c r="W1976">
        <v>0</v>
      </c>
      <c r="X1976">
        <v>0</v>
      </c>
      <c r="Y1976">
        <v>9</v>
      </c>
      <c r="Z1976">
        <v>0.36987406015396118</v>
      </c>
      <c r="AA1976">
        <v>0</v>
      </c>
    </row>
    <row r="1977" spans="1:27" x14ac:dyDescent="0.25">
      <c r="A1977" t="s">
        <v>64</v>
      </c>
      <c r="B1977" t="s">
        <v>22</v>
      </c>
      <c r="C1977" t="s">
        <v>89</v>
      </c>
      <c r="D1977">
        <v>8</v>
      </c>
      <c r="E1977">
        <v>0</v>
      </c>
      <c r="F1977">
        <v>0</v>
      </c>
      <c r="G1977">
        <v>0</v>
      </c>
      <c r="H1977">
        <v>0</v>
      </c>
      <c r="I1977">
        <v>0</v>
      </c>
      <c r="J1977">
        <v>0</v>
      </c>
      <c r="K1977">
        <v>0</v>
      </c>
      <c r="L1977">
        <v>0</v>
      </c>
      <c r="M1977">
        <v>0</v>
      </c>
      <c r="N1977">
        <v>0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9</v>
      </c>
      <c r="Z1977">
        <v>0.36987406015396118</v>
      </c>
      <c r="AA1977">
        <v>0</v>
      </c>
    </row>
    <row r="1978" spans="1:27" x14ac:dyDescent="0.25">
      <c r="A1978" t="s">
        <v>64</v>
      </c>
      <c r="B1978" t="s">
        <v>22</v>
      </c>
      <c r="C1978" t="s">
        <v>89</v>
      </c>
      <c r="D1978">
        <v>9</v>
      </c>
      <c r="E1978">
        <v>0</v>
      </c>
      <c r="F1978">
        <v>0</v>
      </c>
      <c r="G1978">
        <v>0</v>
      </c>
      <c r="H1978">
        <v>0</v>
      </c>
      <c r="I1978">
        <v>0</v>
      </c>
      <c r="J1978">
        <v>0</v>
      </c>
      <c r="K1978">
        <v>0</v>
      </c>
      <c r="L1978">
        <v>0</v>
      </c>
      <c r="M1978">
        <v>0</v>
      </c>
      <c r="N1978">
        <v>0</v>
      </c>
      <c r="O1978">
        <v>0</v>
      </c>
      <c r="P1978">
        <v>0</v>
      </c>
      <c r="Q1978">
        <v>0</v>
      </c>
      <c r="R1978">
        <v>0</v>
      </c>
      <c r="S1978">
        <v>0</v>
      </c>
      <c r="T1978">
        <v>0</v>
      </c>
      <c r="U1978">
        <v>0</v>
      </c>
      <c r="V1978">
        <v>0</v>
      </c>
      <c r="W1978">
        <v>0</v>
      </c>
      <c r="X1978">
        <v>0</v>
      </c>
      <c r="Y1978">
        <v>9</v>
      </c>
      <c r="Z1978">
        <v>0.36987406015396118</v>
      </c>
      <c r="AA1978">
        <v>0</v>
      </c>
    </row>
    <row r="1979" spans="1:27" x14ac:dyDescent="0.25">
      <c r="A1979" t="s">
        <v>64</v>
      </c>
      <c r="B1979" t="s">
        <v>22</v>
      </c>
      <c r="C1979" t="s">
        <v>89</v>
      </c>
      <c r="D1979">
        <v>10</v>
      </c>
      <c r="E1979">
        <v>0</v>
      </c>
      <c r="F1979">
        <v>0</v>
      </c>
      <c r="G1979">
        <v>0</v>
      </c>
      <c r="H1979">
        <v>0</v>
      </c>
      <c r="I1979">
        <v>0</v>
      </c>
      <c r="J1979">
        <v>0</v>
      </c>
      <c r="K1979">
        <v>0</v>
      </c>
      <c r="L1979">
        <v>0</v>
      </c>
      <c r="M1979">
        <v>0</v>
      </c>
      <c r="N1979">
        <v>0</v>
      </c>
      <c r="O1979">
        <v>0</v>
      </c>
      <c r="P1979">
        <v>0</v>
      </c>
      <c r="Q1979">
        <v>0</v>
      </c>
      <c r="R1979">
        <v>0</v>
      </c>
      <c r="S1979">
        <v>0</v>
      </c>
      <c r="T1979">
        <v>0</v>
      </c>
      <c r="U1979">
        <v>0</v>
      </c>
      <c r="V1979">
        <v>0</v>
      </c>
      <c r="W1979">
        <v>0</v>
      </c>
      <c r="X1979">
        <v>0</v>
      </c>
      <c r="Y1979">
        <v>9</v>
      </c>
      <c r="Z1979">
        <v>0.36987406015396118</v>
      </c>
      <c r="AA1979">
        <v>0</v>
      </c>
    </row>
    <row r="1980" spans="1:27" x14ac:dyDescent="0.25">
      <c r="A1980" t="s">
        <v>64</v>
      </c>
      <c r="B1980" t="s">
        <v>22</v>
      </c>
      <c r="C1980" t="s">
        <v>89</v>
      </c>
      <c r="D1980">
        <v>11</v>
      </c>
      <c r="E1980">
        <v>0</v>
      </c>
      <c r="F1980">
        <v>0</v>
      </c>
      <c r="G1980">
        <v>0</v>
      </c>
      <c r="H1980">
        <v>0</v>
      </c>
      <c r="I1980">
        <v>0</v>
      </c>
      <c r="J1980">
        <v>0</v>
      </c>
      <c r="K1980">
        <v>0</v>
      </c>
      <c r="L1980">
        <v>0</v>
      </c>
      <c r="M1980">
        <v>0</v>
      </c>
      <c r="N1980">
        <v>0</v>
      </c>
      <c r="O1980">
        <v>0</v>
      </c>
      <c r="P1980">
        <v>0</v>
      </c>
      <c r="Q1980">
        <v>0</v>
      </c>
      <c r="R1980">
        <v>0</v>
      </c>
      <c r="S1980">
        <v>0</v>
      </c>
      <c r="T1980">
        <v>0</v>
      </c>
      <c r="U1980">
        <v>0</v>
      </c>
      <c r="V1980">
        <v>0</v>
      </c>
      <c r="W1980">
        <v>0</v>
      </c>
      <c r="X1980">
        <v>0</v>
      </c>
      <c r="Y1980">
        <v>9</v>
      </c>
      <c r="Z1980">
        <v>0.36987406015396118</v>
      </c>
      <c r="AA1980">
        <v>0</v>
      </c>
    </row>
    <row r="1981" spans="1:27" x14ac:dyDescent="0.25">
      <c r="A1981" t="s">
        <v>64</v>
      </c>
      <c r="B1981" t="s">
        <v>22</v>
      </c>
      <c r="C1981" t="s">
        <v>89</v>
      </c>
      <c r="D1981">
        <v>12</v>
      </c>
      <c r="E1981">
        <v>0</v>
      </c>
      <c r="F1981">
        <v>0</v>
      </c>
      <c r="G1981">
        <v>0</v>
      </c>
      <c r="H1981">
        <v>0</v>
      </c>
      <c r="I1981">
        <v>0</v>
      </c>
      <c r="J1981">
        <v>0</v>
      </c>
      <c r="K1981">
        <v>0</v>
      </c>
      <c r="L1981">
        <v>0</v>
      </c>
      <c r="M1981">
        <v>0</v>
      </c>
      <c r="N1981">
        <v>0</v>
      </c>
      <c r="O1981">
        <v>0</v>
      </c>
      <c r="P1981">
        <v>0</v>
      </c>
      <c r="Q1981">
        <v>0</v>
      </c>
      <c r="R1981">
        <v>0</v>
      </c>
      <c r="S1981">
        <v>0</v>
      </c>
      <c r="T1981">
        <v>0</v>
      </c>
      <c r="U1981">
        <v>0</v>
      </c>
      <c r="V1981">
        <v>0</v>
      </c>
      <c r="W1981">
        <v>0</v>
      </c>
      <c r="X1981">
        <v>0</v>
      </c>
      <c r="Y1981">
        <v>9</v>
      </c>
      <c r="Z1981">
        <v>0.36987406015396118</v>
      </c>
      <c r="AA1981">
        <v>0</v>
      </c>
    </row>
    <row r="1982" spans="1:27" x14ac:dyDescent="0.25">
      <c r="A1982" t="s">
        <v>64</v>
      </c>
      <c r="B1982" t="s">
        <v>22</v>
      </c>
      <c r="C1982" t="s">
        <v>89</v>
      </c>
      <c r="D1982">
        <v>13</v>
      </c>
      <c r="E1982">
        <v>0</v>
      </c>
      <c r="F1982">
        <v>0</v>
      </c>
      <c r="G1982">
        <v>0</v>
      </c>
      <c r="H1982">
        <v>0</v>
      </c>
      <c r="I1982">
        <v>0</v>
      </c>
      <c r="J1982">
        <v>0</v>
      </c>
      <c r="K1982">
        <v>0</v>
      </c>
      <c r="L1982">
        <v>0</v>
      </c>
      <c r="M1982">
        <v>0</v>
      </c>
      <c r="N1982">
        <v>0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9</v>
      </c>
      <c r="Z1982">
        <v>0.36987406015396118</v>
      </c>
      <c r="AA1982">
        <v>0</v>
      </c>
    </row>
    <row r="1983" spans="1:27" x14ac:dyDescent="0.25">
      <c r="A1983" t="s">
        <v>64</v>
      </c>
      <c r="B1983" t="s">
        <v>22</v>
      </c>
      <c r="C1983" t="s">
        <v>89</v>
      </c>
      <c r="D1983">
        <v>14</v>
      </c>
      <c r="E1983">
        <v>0</v>
      </c>
      <c r="F1983">
        <v>0</v>
      </c>
      <c r="G1983">
        <v>0</v>
      </c>
      <c r="H1983">
        <v>0</v>
      </c>
      <c r="I1983">
        <v>0</v>
      </c>
      <c r="J1983">
        <v>0</v>
      </c>
      <c r="K1983">
        <v>0</v>
      </c>
      <c r="L1983">
        <v>0</v>
      </c>
      <c r="M1983">
        <v>0</v>
      </c>
      <c r="N1983">
        <v>0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9</v>
      </c>
      <c r="Z1983">
        <v>0.36987406015396118</v>
      </c>
      <c r="AA1983">
        <v>0</v>
      </c>
    </row>
    <row r="1984" spans="1:27" x14ac:dyDescent="0.25">
      <c r="A1984" t="s">
        <v>64</v>
      </c>
      <c r="B1984" t="s">
        <v>22</v>
      </c>
      <c r="C1984" t="s">
        <v>89</v>
      </c>
      <c r="D1984">
        <v>15</v>
      </c>
      <c r="E1984">
        <v>0</v>
      </c>
      <c r="F1984">
        <v>0</v>
      </c>
      <c r="G1984">
        <v>0</v>
      </c>
      <c r="H1984">
        <v>0</v>
      </c>
      <c r="I1984">
        <v>0</v>
      </c>
      <c r="J1984">
        <v>0</v>
      </c>
      <c r="K1984">
        <v>0</v>
      </c>
      <c r="L1984">
        <v>0</v>
      </c>
      <c r="M1984">
        <v>0</v>
      </c>
      <c r="N1984">
        <v>0</v>
      </c>
      <c r="O1984">
        <v>0</v>
      </c>
      <c r="P1984">
        <v>0</v>
      </c>
      <c r="Q1984">
        <v>0</v>
      </c>
      <c r="R1984">
        <v>0</v>
      </c>
      <c r="S1984">
        <v>0</v>
      </c>
      <c r="T1984">
        <v>0</v>
      </c>
      <c r="U1984">
        <v>0</v>
      </c>
      <c r="V1984">
        <v>0</v>
      </c>
      <c r="W1984">
        <v>0</v>
      </c>
      <c r="X1984">
        <v>0</v>
      </c>
      <c r="Y1984">
        <v>9</v>
      </c>
      <c r="Z1984">
        <v>0.36987406015396118</v>
      </c>
      <c r="AA1984">
        <v>0</v>
      </c>
    </row>
    <row r="1985" spans="1:27" x14ac:dyDescent="0.25">
      <c r="A1985" t="s">
        <v>64</v>
      </c>
      <c r="B1985" t="s">
        <v>22</v>
      </c>
      <c r="C1985" t="s">
        <v>89</v>
      </c>
      <c r="D1985">
        <v>16</v>
      </c>
      <c r="E1985">
        <v>0</v>
      </c>
      <c r="F1985">
        <v>0</v>
      </c>
      <c r="G1985">
        <v>0</v>
      </c>
      <c r="H1985">
        <v>0</v>
      </c>
      <c r="I1985">
        <v>0</v>
      </c>
      <c r="J1985">
        <v>0</v>
      </c>
      <c r="K1985">
        <v>0</v>
      </c>
      <c r="L1985">
        <v>0</v>
      </c>
      <c r="M1985">
        <v>0</v>
      </c>
      <c r="N1985">
        <v>0</v>
      </c>
      <c r="O1985">
        <v>0</v>
      </c>
      <c r="P1985">
        <v>0</v>
      </c>
      <c r="Q1985">
        <v>0</v>
      </c>
      <c r="R1985">
        <v>0</v>
      </c>
      <c r="S1985">
        <v>0</v>
      </c>
      <c r="T1985">
        <v>0</v>
      </c>
      <c r="U1985">
        <v>0</v>
      </c>
      <c r="V1985">
        <v>0</v>
      </c>
      <c r="W1985">
        <v>0</v>
      </c>
      <c r="X1985">
        <v>0</v>
      </c>
      <c r="Y1985">
        <v>9</v>
      </c>
      <c r="Z1985">
        <v>0.36987406015396118</v>
      </c>
      <c r="AA1985">
        <v>0</v>
      </c>
    </row>
    <row r="1986" spans="1:27" x14ac:dyDescent="0.25">
      <c r="A1986" t="s">
        <v>64</v>
      </c>
      <c r="B1986" t="s">
        <v>22</v>
      </c>
      <c r="C1986" t="s">
        <v>89</v>
      </c>
      <c r="D1986">
        <v>17</v>
      </c>
      <c r="E1986">
        <v>0</v>
      </c>
      <c r="F1986">
        <v>0</v>
      </c>
      <c r="G1986">
        <v>0</v>
      </c>
      <c r="H1986">
        <v>0</v>
      </c>
      <c r="I1986">
        <v>0</v>
      </c>
      <c r="J1986">
        <v>0</v>
      </c>
      <c r="K1986">
        <v>0</v>
      </c>
      <c r="L1986">
        <v>0</v>
      </c>
      <c r="M1986">
        <v>0</v>
      </c>
      <c r="N1986">
        <v>0</v>
      </c>
      <c r="O1986">
        <v>0</v>
      </c>
      <c r="P1986">
        <v>0</v>
      </c>
      <c r="Q1986">
        <v>0</v>
      </c>
      <c r="R1986">
        <v>0</v>
      </c>
      <c r="S1986">
        <v>0</v>
      </c>
      <c r="T1986">
        <v>0</v>
      </c>
      <c r="U1986">
        <v>0</v>
      </c>
      <c r="V1986">
        <v>0</v>
      </c>
      <c r="W1986">
        <v>0</v>
      </c>
      <c r="X1986">
        <v>0</v>
      </c>
      <c r="Y1986">
        <v>9</v>
      </c>
      <c r="Z1986">
        <v>0.36987406015396118</v>
      </c>
      <c r="AA1986">
        <v>0</v>
      </c>
    </row>
    <row r="1987" spans="1:27" x14ac:dyDescent="0.25">
      <c r="A1987" t="s">
        <v>64</v>
      </c>
      <c r="B1987" t="s">
        <v>22</v>
      </c>
      <c r="C1987" t="s">
        <v>89</v>
      </c>
      <c r="D1987">
        <v>18</v>
      </c>
      <c r="E1987">
        <v>0</v>
      </c>
      <c r="F1987">
        <v>0</v>
      </c>
      <c r="G1987">
        <v>0</v>
      </c>
      <c r="H1987">
        <v>0</v>
      </c>
      <c r="I1987">
        <v>0</v>
      </c>
      <c r="J1987">
        <v>0</v>
      </c>
      <c r="K1987">
        <v>0</v>
      </c>
      <c r="L1987">
        <v>0</v>
      </c>
      <c r="M1987">
        <v>0</v>
      </c>
      <c r="N1987">
        <v>0</v>
      </c>
      <c r="O1987">
        <v>0</v>
      </c>
      <c r="P1987">
        <v>0</v>
      </c>
      <c r="Q1987">
        <v>0</v>
      </c>
      <c r="R1987">
        <v>0</v>
      </c>
      <c r="S1987">
        <v>0</v>
      </c>
      <c r="T1987">
        <v>0</v>
      </c>
      <c r="U1987">
        <v>0</v>
      </c>
      <c r="V1987">
        <v>0</v>
      </c>
      <c r="W1987">
        <v>0</v>
      </c>
      <c r="X1987">
        <v>0</v>
      </c>
      <c r="Y1987">
        <v>9</v>
      </c>
      <c r="Z1987">
        <v>0.36987406015396118</v>
      </c>
      <c r="AA1987">
        <v>0</v>
      </c>
    </row>
    <row r="1988" spans="1:27" x14ac:dyDescent="0.25">
      <c r="A1988" t="s">
        <v>64</v>
      </c>
      <c r="B1988" t="s">
        <v>22</v>
      </c>
      <c r="C1988" t="s">
        <v>89</v>
      </c>
      <c r="D1988">
        <v>19</v>
      </c>
      <c r="E1988">
        <v>0</v>
      </c>
      <c r="F1988">
        <v>0</v>
      </c>
      <c r="G1988">
        <v>0</v>
      </c>
      <c r="H1988">
        <v>0</v>
      </c>
      <c r="I1988">
        <v>0</v>
      </c>
      <c r="J1988">
        <v>0</v>
      </c>
      <c r="K1988">
        <v>0</v>
      </c>
      <c r="L1988">
        <v>0</v>
      </c>
      <c r="M1988">
        <v>0</v>
      </c>
      <c r="N1988">
        <v>0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9</v>
      </c>
      <c r="Z1988">
        <v>0.36987406015396118</v>
      </c>
      <c r="AA1988">
        <v>0</v>
      </c>
    </row>
    <row r="1989" spans="1:27" x14ac:dyDescent="0.25">
      <c r="A1989" t="s">
        <v>64</v>
      </c>
      <c r="B1989" t="s">
        <v>22</v>
      </c>
      <c r="C1989" t="s">
        <v>89</v>
      </c>
      <c r="D1989">
        <v>20</v>
      </c>
      <c r="E1989">
        <v>0</v>
      </c>
      <c r="F1989">
        <v>0</v>
      </c>
      <c r="G1989">
        <v>0</v>
      </c>
      <c r="H1989">
        <v>0</v>
      </c>
      <c r="I1989">
        <v>0</v>
      </c>
      <c r="J1989">
        <v>0</v>
      </c>
      <c r="K1989">
        <v>0</v>
      </c>
      <c r="L1989">
        <v>0</v>
      </c>
      <c r="M1989">
        <v>0</v>
      </c>
      <c r="N1989">
        <v>0</v>
      </c>
      <c r="O1989">
        <v>0</v>
      </c>
      <c r="P1989">
        <v>0</v>
      </c>
      <c r="Q1989">
        <v>0</v>
      </c>
      <c r="R1989">
        <v>0</v>
      </c>
      <c r="S1989">
        <v>0</v>
      </c>
      <c r="T1989">
        <v>0</v>
      </c>
      <c r="U1989">
        <v>0</v>
      </c>
      <c r="V1989">
        <v>0</v>
      </c>
      <c r="W1989">
        <v>0</v>
      </c>
      <c r="X1989">
        <v>0</v>
      </c>
      <c r="Y1989">
        <v>9</v>
      </c>
      <c r="Z1989">
        <v>0.36987406015396118</v>
      </c>
      <c r="AA1989">
        <v>0</v>
      </c>
    </row>
    <row r="1990" spans="1:27" x14ac:dyDescent="0.25">
      <c r="A1990" t="s">
        <v>64</v>
      </c>
      <c r="B1990" t="s">
        <v>22</v>
      </c>
      <c r="C1990" t="s">
        <v>89</v>
      </c>
      <c r="D1990">
        <v>21</v>
      </c>
      <c r="E1990">
        <v>0</v>
      </c>
      <c r="F1990">
        <v>0</v>
      </c>
      <c r="G1990">
        <v>0</v>
      </c>
      <c r="H1990">
        <v>0</v>
      </c>
      <c r="I1990">
        <v>0</v>
      </c>
      <c r="J1990">
        <v>0</v>
      </c>
      <c r="K1990">
        <v>0</v>
      </c>
      <c r="L1990">
        <v>0</v>
      </c>
      <c r="M1990">
        <v>0</v>
      </c>
      <c r="N1990">
        <v>0</v>
      </c>
      <c r="O1990">
        <v>0</v>
      </c>
      <c r="P1990">
        <v>0</v>
      </c>
      <c r="Q1990">
        <v>0</v>
      </c>
      <c r="R1990">
        <v>0</v>
      </c>
      <c r="S1990">
        <v>0</v>
      </c>
      <c r="T1990">
        <v>0</v>
      </c>
      <c r="U1990">
        <v>0</v>
      </c>
      <c r="V1990">
        <v>0</v>
      </c>
      <c r="W1990">
        <v>0</v>
      </c>
      <c r="X1990">
        <v>0</v>
      </c>
      <c r="Y1990">
        <v>9</v>
      </c>
      <c r="Z1990">
        <v>0.36987406015396118</v>
      </c>
      <c r="AA1990">
        <v>0</v>
      </c>
    </row>
    <row r="1991" spans="1:27" x14ac:dyDescent="0.25">
      <c r="A1991" t="s">
        <v>64</v>
      </c>
      <c r="B1991" t="s">
        <v>22</v>
      </c>
      <c r="C1991" t="s">
        <v>89</v>
      </c>
      <c r="D1991">
        <v>22</v>
      </c>
      <c r="E1991">
        <v>0</v>
      </c>
      <c r="F1991">
        <v>0</v>
      </c>
      <c r="G1991">
        <v>0</v>
      </c>
      <c r="H1991">
        <v>0</v>
      </c>
      <c r="I1991">
        <v>0</v>
      </c>
      <c r="J1991">
        <v>0</v>
      </c>
      <c r="K1991">
        <v>0</v>
      </c>
      <c r="L1991">
        <v>0</v>
      </c>
      <c r="M1991">
        <v>0</v>
      </c>
      <c r="N1991">
        <v>0</v>
      </c>
      <c r="O1991">
        <v>0</v>
      </c>
      <c r="P1991">
        <v>0</v>
      </c>
      <c r="Q1991">
        <v>0</v>
      </c>
      <c r="R1991">
        <v>0</v>
      </c>
      <c r="S1991">
        <v>0</v>
      </c>
      <c r="T1991">
        <v>0</v>
      </c>
      <c r="U1991">
        <v>0</v>
      </c>
      <c r="V1991">
        <v>0</v>
      </c>
      <c r="W1991">
        <v>0</v>
      </c>
      <c r="X1991">
        <v>0</v>
      </c>
      <c r="Y1991">
        <v>9</v>
      </c>
      <c r="Z1991">
        <v>0.36987406015396118</v>
      </c>
      <c r="AA1991">
        <v>0</v>
      </c>
    </row>
    <row r="1992" spans="1:27" x14ac:dyDescent="0.25">
      <c r="A1992" t="s">
        <v>64</v>
      </c>
      <c r="B1992" t="s">
        <v>22</v>
      </c>
      <c r="C1992" t="s">
        <v>89</v>
      </c>
      <c r="D1992">
        <v>23</v>
      </c>
      <c r="E1992">
        <v>0</v>
      </c>
      <c r="F1992">
        <v>0</v>
      </c>
      <c r="G1992">
        <v>0</v>
      </c>
      <c r="H1992">
        <v>0</v>
      </c>
      <c r="I1992">
        <v>0</v>
      </c>
      <c r="J1992">
        <v>0</v>
      </c>
      <c r="K1992">
        <v>0</v>
      </c>
      <c r="L1992">
        <v>0</v>
      </c>
      <c r="M1992">
        <v>0</v>
      </c>
      <c r="N1992">
        <v>0</v>
      </c>
      <c r="O1992">
        <v>0</v>
      </c>
      <c r="P1992">
        <v>0</v>
      </c>
      <c r="Q1992">
        <v>0</v>
      </c>
      <c r="R1992">
        <v>0</v>
      </c>
      <c r="S1992">
        <v>0</v>
      </c>
      <c r="T1992">
        <v>0</v>
      </c>
      <c r="U1992">
        <v>0</v>
      </c>
      <c r="V1992">
        <v>0</v>
      </c>
      <c r="W1992">
        <v>0</v>
      </c>
      <c r="X1992">
        <v>0</v>
      </c>
      <c r="Y1992">
        <v>9</v>
      </c>
      <c r="Z1992">
        <v>0.36987406015396118</v>
      </c>
      <c r="AA1992">
        <v>0</v>
      </c>
    </row>
    <row r="1993" spans="1:27" x14ac:dyDescent="0.25">
      <c r="A1993" t="s">
        <v>64</v>
      </c>
      <c r="B1993" t="s">
        <v>22</v>
      </c>
      <c r="C1993" t="s">
        <v>89</v>
      </c>
      <c r="D1993">
        <v>24</v>
      </c>
      <c r="E1993">
        <v>0</v>
      </c>
      <c r="F1993">
        <v>0</v>
      </c>
      <c r="G1993">
        <v>0</v>
      </c>
      <c r="H1993">
        <v>0</v>
      </c>
      <c r="I1993">
        <v>0</v>
      </c>
      <c r="J1993">
        <v>0</v>
      </c>
      <c r="K1993">
        <v>0</v>
      </c>
      <c r="L1993">
        <v>0</v>
      </c>
      <c r="M1993">
        <v>0</v>
      </c>
      <c r="N1993">
        <v>0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9</v>
      </c>
      <c r="Z1993">
        <v>0.36987406015396118</v>
      </c>
      <c r="AA1993">
        <v>0</v>
      </c>
    </row>
    <row r="1994" spans="1:27" x14ac:dyDescent="0.25">
      <c r="A1994" t="s">
        <v>64</v>
      </c>
      <c r="B1994" t="s">
        <v>22</v>
      </c>
      <c r="C1994" t="s">
        <v>32</v>
      </c>
      <c r="D1994">
        <v>1</v>
      </c>
      <c r="E1994">
        <v>0</v>
      </c>
      <c r="F1994">
        <v>0</v>
      </c>
      <c r="G1994">
        <v>0</v>
      </c>
      <c r="H1994">
        <v>0</v>
      </c>
      <c r="I1994">
        <v>0</v>
      </c>
      <c r="J1994">
        <v>0</v>
      </c>
      <c r="K1994">
        <v>0</v>
      </c>
      <c r="L1994">
        <v>0</v>
      </c>
      <c r="M1994">
        <v>0</v>
      </c>
      <c r="N1994">
        <v>0</v>
      </c>
      <c r="O1994">
        <v>0</v>
      </c>
      <c r="P1994">
        <v>0</v>
      </c>
      <c r="Q1994">
        <v>0</v>
      </c>
      <c r="R1994">
        <v>0</v>
      </c>
      <c r="S1994">
        <v>0</v>
      </c>
      <c r="T1994">
        <v>0</v>
      </c>
      <c r="U1994">
        <v>0</v>
      </c>
      <c r="V1994">
        <v>0</v>
      </c>
      <c r="W1994">
        <v>0</v>
      </c>
      <c r="X1994">
        <v>0</v>
      </c>
      <c r="Y1994">
        <v>9</v>
      </c>
      <c r="Z1994">
        <v>0.36987406015396118</v>
      </c>
      <c r="AA1994">
        <v>0</v>
      </c>
    </row>
    <row r="1995" spans="1:27" x14ac:dyDescent="0.25">
      <c r="A1995" t="s">
        <v>64</v>
      </c>
      <c r="B1995" t="s">
        <v>22</v>
      </c>
      <c r="C1995" t="s">
        <v>32</v>
      </c>
      <c r="D1995">
        <v>2</v>
      </c>
      <c r="E1995">
        <v>0</v>
      </c>
      <c r="F1995">
        <v>0</v>
      </c>
      <c r="G1995">
        <v>0</v>
      </c>
      <c r="H1995">
        <v>0</v>
      </c>
      <c r="I1995">
        <v>0</v>
      </c>
      <c r="J1995">
        <v>0</v>
      </c>
      <c r="K1995">
        <v>0</v>
      </c>
      <c r="L1995">
        <v>0</v>
      </c>
      <c r="M1995">
        <v>0</v>
      </c>
      <c r="N1995">
        <v>0</v>
      </c>
      <c r="O1995">
        <v>0</v>
      </c>
      <c r="P1995">
        <v>0</v>
      </c>
      <c r="Q1995">
        <v>0</v>
      </c>
      <c r="R1995">
        <v>0</v>
      </c>
      <c r="S1995">
        <v>0</v>
      </c>
      <c r="T1995">
        <v>0</v>
      </c>
      <c r="U1995">
        <v>0</v>
      </c>
      <c r="V1995">
        <v>0</v>
      </c>
      <c r="W1995">
        <v>0</v>
      </c>
      <c r="X1995">
        <v>0</v>
      </c>
      <c r="Y1995">
        <v>9</v>
      </c>
      <c r="Z1995">
        <v>0.36987406015396118</v>
      </c>
      <c r="AA1995">
        <v>0</v>
      </c>
    </row>
    <row r="1996" spans="1:27" x14ac:dyDescent="0.25">
      <c r="A1996" t="s">
        <v>64</v>
      </c>
      <c r="B1996" t="s">
        <v>22</v>
      </c>
      <c r="C1996" t="s">
        <v>32</v>
      </c>
      <c r="D1996">
        <v>3</v>
      </c>
      <c r="E1996">
        <v>0</v>
      </c>
      <c r="F1996">
        <v>0</v>
      </c>
      <c r="G1996">
        <v>0</v>
      </c>
      <c r="H1996">
        <v>0</v>
      </c>
      <c r="I1996">
        <v>0</v>
      </c>
      <c r="J1996">
        <v>0</v>
      </c>
      <c r="K1996">
        <v>0</v>
      </c>
      <c r="L1996">
        <v>0</v>
      </c>
      <c r="M1996">
        <v>0</v>
      </c>
      <c r="N1996">
        <v>0</v>
      </c>
      <c r="O1996">
        <v>0</v>
      </c>
      <c r="P1996">
        <v>0</v>
      </c>
      <c r="Q1996">
        <v>0</v>
      </c>
      <c r="R1996">
        <v>0</v>
      </c>
      <c r="S1996">
        <v>0</v>
      </c>
      <c r="T1996">
        <v>0</v>
      </c>
      <c r="U1996">
        <v>0</v>
      </c>
      <c r="V1996">
        <v>0</v>
      </c>
      <c r="W1996">
        <v>0</v>
      </c>
      <c r="X1996">
        <v>0</v>
      </c>
      <c r="Y1996">
        <v>9</v>
      </c>
      <c r="Z1996">
        <v>0.36987406015396118</v>
      </c>
      <c r="AA1996">
        <v>0</v>
      </c>
    </row>
    <row r="1997" spans="1:27" x14ac:dyDescent="0.25">
      <c r="A1997" t="s">
        <v>64</v>
      </c>
      <c r="B1997" t="s">
        <v>22</v>
      </c>
      <c r="C1997" t="s">
        <v>32</v>
      </c>
      <c r="D1997">
        <v>4</v>
      </c>
      <c r="E1997">
        <v>0</v>
      </c>
      <c r="F1997">
        <v>0</v>
      </c>
      <c r="G1997">
        <v>0</v>
      </c>
      <c r="H1997">
        <v>0</v>
      </c>
      <c r="I1997">
        <v>0</v>
      </c>
      <c r="J1997">
        <v>0</v>
      </c>
      <c r="K1997">
        <v>0</v>
      </c>
      <c r="L1997">
        <v>0</v>
      </c>
      <c r="M1997">
        <v>0</v>
      </c>
      <c r="N1997">
        <v>0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0</v>
      </c>
      <c r="X1997">
        <v>0</v>
      </c>
      <c r="Y1997">
        <v>9</v>
      </c>
      <c r="Z1997">
        <v>0.36987406015396118</v>
      </c>
      <c r="AA1997">
        <v>0</v>
      </c>
    </row>
    <row r="1998" spans="1:27" x14ac:dyDescent="0.25">
      <c r="A1998" t="s">
        <v>64</v>
      </c>
      <c r="B1998" t="s">
        <v>22</v>
      </c>
      <c r="C1998" t="s">
        <v>32</v>
      </c>
      <c r="D1998">
        <v>5</v>
      </c>
      <c r="E1998">
        <v>0</v>
      </c>
      <c r="F1998">
        <v>0</v>
      </c>
      <c r="G1998">
        <v>0</v>
      </c>
      <c r="H1998">
        <v>0</v>
      </c>
      <c r="I1998">
        <v>0</v>
      </c>
      <c r="J1998">
        <v>0</v>
      </c>
      <c r="K1998">
        <v>0</v>
      </c>
      <c r="L1998">
        <v>0</v>
      </c>
      <c r="M1998">
        <v>0</v>
      </c>
      <c r="N1998">
        <v>0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0</v>
      </c>
      <c r="X1998">
        <v>0</v>
      </c>
      <c r="Y1998">
        <v>9</v>
      </c>
      <c r="Z1998">
        <v>0.36987406015396118</v>
      </c>
      <c r="AA1998">
        <v>0</v>
      </c>
    </row>
    <row r="1999" spans="1:27" x14ac:dyDescent="0.25">
      <c r="A1999" t="s">
        <v>64</v>
      </c>
      <c r="B1999" t="s">
        <v>22</v>
      </c>
      <c r="C1999" t="s">
        <v>32</v>
      </c>
      <c r="D1999">
        <v>6</v>
      </c>
      <c r="E1999">
        <v>0</v>
      </c>
      <c r="F1999">
        <v>0</v>
      </c>
      <c r="G1999">
        <v>0</v>
      </c>
      <c r="H1999">
        <v>0</v>
      </c>
      <c r="I1999">
        <v>0</v>
      </c>
      <c r="J1999">
        <v>0</v>
      </c>
      <c r="K1999">
        <v>0</v>
      </c>
      <c r="L1999">
        <v>0</v>
      </c>
      <c r="M1999">
        <v>0</v>
      </c>
      <c r="N1999">
        <v>0</v>
      </c>
      <c r="O1999">
        <v>0</v>
      </c>
      <c r="P1999">
        <v>0</v>
      </c>
      <c r="Q1999">
        <v>0</v>
      </c>
      <c r="R1999">
        <v>0</v>
      </c>
      <c r="S1999">
        <v>0</v>
      </c>
      <c r="T1999">
        <v>0</v>
      </c>
      <c r="U1999">
        <v>0</v>
      </c>
      <c r="V1999">
        <v>0</v>
      </c>
      <c r="W1999">
        <v>0</v>
      </c>
      <c r="X1999">
        <v>0</v>
      </c>
      <c r="Y1999">
        <v>9</v>
      </c>
      <c r="Z1999">
        <v>0.36987406015396118</v>
      </c>
      <c r="AA1999">
        <v>0</v>
      </c>
    </row>
    <row r="2000" spans="1:27" x14ac:dyDescent="0.25">
      <c r="A2000" t="s">
        <v>64</v>
      </c>
      <c r="B2000" t="s">
        <v>22</v>
      </c>
      <c r="C2000" t="s">
        <v>32</v>
      </c>
      <c r="D2000">
        <v>7</v>
      </c>
      <c r="E2000">
        <v>0</v>
      </c>
      <c r="F2000">
        <v>0</v>
      </c>
      <c r="G2000">
        <v>0</v>
      </c>
      <c r="H2000">
        <v>0</v>
      </c>
      <c r="I2000">
        <v>0</v>
      </c>
      <c r="J2000">
        <v>0</v>
      </c>
      <c r="K2000">
        <v>0</v>
      </c>
      <c r="L2000">
        <v>0</v>
      </c>
      <c r="M2000">
        <v>0</v>
      </c>
      <c r="N2000">
        <v>0</v>
      </c>
      <c r="O2000">
        <v>0</v>
      </c>
      <c r="P2000">
        <v>0</v>
      </c>
      <c r="Q2000">
        <v>0</v>
      </c>
      <c r="R2000">
        <v>0</v>
      </c>
      <c r="S2000">
        <v>0</v>
      </c>
      <c r="T2000">
        <v>0</v>
      </c>
      <c r="U2000">
        <v>0</v>
      </c>
      <c r="V2000">
        <v>0</v>
      </c>
      <c r="W2000">
        <v>0</v>
      </c>
      <c r="X2000">
        <v>0</v>
      </c>
      <c r="Y2000">
        <v>9</v>
      </c>
      <c r="Z2000">
        <v>0.36987406015396118</v>
      </c>
      <c r="AA2000">
        <v>0</v>
      </c>
    </row>
    <row r="2001" spans="1:27" x14ac:dyDescent="0.25">
      <c r="A2001" t="s">
        <v>64</v>
      </c>
      <c r="B2001" t="s">
        <v>22</v>
      </c>
      <c r="C2001" t="s">
        <v>32</v>
      </c>
      <c r="D2001">
        <v>8</v>
      </c>
      <c r="E2001">
        <v>0</v>
      </c>
      <c r="F2001">
        <v>0</v>
      </c>
      <c r="G2001">
        <v>0</v>
      </c>
      <c r="H2001">
        <v>0</v>
      </c>
      <c r="I2001">
        <v>0</v>
      </c>
      <c r="J2001">
        <v>0</v>
      </c>
      <c r="K2001">
        <v>0</v>
      </c>
      <c r="L2001">
        <v>0</v>
      </c>
      <c r="M2001">
        <v>0</v>
      </c>
      <c r="N2001">
        <v>0</v>
      </c>
      <c r="O2001">
        <v>0</v>
      </c>
      <c r="P2001">
        <v>0</v>
      </c>
      <c r="Q2001">
        <v>0</v>
      </c>
      <c r="R2001">
        <v>0</v>
      </c>
      <c r="S2001">
        <v>0</v>
      </c>
      <c r="T2001">
        <v>0</v>
      </c>
      <c r="U2001">
        <v>0</v>
      </c>
      <c r="V2001">
        <v>0</v>
      </c>
      <c r="W2001">
        <v>0</v>
      </c>
      <c r="X2001">
        <v>0</v>
      </c>
      <c r="Y2001">
        <v>9</v>
      </c>
      <c r="Z2001">
        <v>0.36987406015396118</v>
      </c>
      <c r="AA2001">
        <v>0</v>
      </c>
    </row>
    <row r="2002" spans="1:27" x14ac:dyDescent="0.25">
      <c r="A2002" t="s">
        <v>64</v>
      </c>
      <c r="B2002" t="s">
        <v>22</v>
      </c>
      <c r="C2002" t="s">
        <v>32</v>
      </c>
      <c r="D2002">
        <v>9</v>
      </c>
      <c r="E2002">
        <v>0</v>
      </c>
      <c r="F2002">
        <v>0</v>
      </c>
      <c r="G2002">
        <v>0</v>
      </c>
      <c r="H2002">
        <v>0</v>
      </c>
      <c r="I2002">
        <v>0</v>
      </c>
      <c r="J2002">
        <v>0</v>
      </c>
      <c r="K2002">
        <v>0</v>
      </c>
      <c r="L2002">
        <v>0</v>
      </c>
      <c r="M2002">
        <v>0</v>
      </c>
      <c r="N2002">
        <v>0</v>
      </c>
      <c r="O2002">
        <v>0</v>
      </c>
      <c r="P2002">
        <v>0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0</v>
      </c>
      <c r="X2002">
        <v>0</v>
      </c>
      <c r="Y2002">
        <v>9</v>
      </c>
      <c r="Z2002">
        <v>0.36987406015396118</v>
      </c>
      <c r="AA2002">
        <v>0</v>
      </c>
    </row>
    <row r="2003" spans="1:27" x14ac:dyDescent="0.25">
      <c r="A2003" t="s">
        <v>64</v>
      </c>
      <c r="B2003" t="s">
        <v>22</v>
      </c>
      <c r="C2003" t="s">
        <v>32</v>
      </c>
      <c r="D2003">
        <v>10</v>
      </c>
      <c r="E2003">
        <v>0</v>
      </c>
      <c r="F2003">
        <v>0</v>
      </c>
      <c r="G2003">
        <v>0</v>
      </c>
      <c r="H2003">
        <v>0</v>
      </c>
      <c r="I2003">
        <v>0</v>
      </c>
      <c r="J2003">
        <v>0</v>
      </c>
      <c r="K2003">
        <v>0</v>
      </c>
      <c r="L2003">
        <v>0</v>
      </c>
      <c r="M2003">
        <v>0</v>
      </c>
      <c r="N2003">
        <v>0</v>
      </c>
      <c r="O2003">
        <v>0</v>
      </c>
      <c r="P2003">
        <v>0</v>
      </c>
      <c r="Q2003">
        <v>0</v>
      </c>
      <c r="R2003">
        <v>0</v>
      </c>
      <c r="S2003">
        <v>0</v>
      </c>
      <c r="T2003">
        <v>0</v>
      </c>
      <c r="U2003">
        <v>0</v>
      </c>
      <c r="V2003">
        <v>0</v>
      </c>
      <c r="W2003">
        <v>0</v>
      </c>
      <c r="X2003">
        <v>0</v>
      </c>
      <c r="Y2003">
        <v>9</v>
      </c>
      <c r="Z2003">
        <v>0.36987406015396118</v>
      </c>
      <c r="AA2003">
        <v>0</v>
      </c>
    </row>
    <row r="2004" spans="1:27" x14ac:dyDescent="0.25">
      <c r="A2004" t="s">
        <v>64</v>
      </c>
      <c r="B2004" t="s">
        <v>22</v>
      </c>
      <c r="C2004" t="s">
        <v>32</v>
      </c>
      <c r="D2004">
        <v>11</v>
      </c>
      <c r="E2004">
        <v>0</v>
      </c>
      <c r="F2004">
        <v>0</v>
      </c>
      <c r="G2004">
        <v>0</v>
      </c>
      <c r="H2004">
        <v>0</v>
      </c>
      <c r="I2004">
        <v>0</v>
      </c>
      <c r="J2004">
        <v>0</v>
      </c>
      <c r="K2004">
        <v>0</v>
      </c>
      <c r="L2004">
        <v>0</v>
      </c>
      <c r="M2004">
        <v>0</v>
      </c>
      <c r="N2004">
        <v>0</v>
      </c>
      <c r="O2004">
        <v>0</v>
      </c>
      <c r="P2004">
        <v>0</v>
      </c>
      <c r="Q2004">
        <v>0</v>
      </c>
      <c r="R2004">
        <v>0</v>
      </c>
      <c r="S2004">
        <v>0</v>
      </c>
      <c r="T2004">
        <v>0</v>
      </c>
      <c r="U2004">
        <v>0</v>
      </c>
      <c r="V2004">
        <v>0</v>
      </c>
      <c r="W2004">
        <v>0</v>
      </c>
      <c r="X2004">
        <v>0</v>
      </c>
      <c r="Y2004">
        <v>9</v>
      </c>
      <c r="Z2004">
        <v>0.36987406015396118</v>
      </c>
      <c r="AA2004">
        <v>0</v>
      </c>
    </row>
    <row r="2005" spans="1:27" x14ac:dyDescent="0.25">
      <c r="A2005" t="s">
        <v>64</v>
      </c>
      <c r="B2005" t="s">
        <v>22</v>
      </c>
      <c r="C2005" t="s">
        <v>32</v>
      </c>
      <c r="D2005">
        <v>12</v>
      </c>
      <c r="E2005">
        <v>0</v>
      </c>
      <c r="F2005">
        <v>0</v>
      </c>
      <c r="G2005">
        <v>0</v>
      </c>
      <c r="H2005">
        <v>0</v>
      </c>
      <c r="I2005">
        <v>0</v>
      </c>
      <c r="J2005">
        <v>0</v>
      </c>
      <c r="K2005">
        <v>0</v>
      </c>
      <c r="L2005">
        <v>0</v>
      </c>
      <c r="M2005">
        <v>0</v>
      </c>
      <c r="N2005">
        <v>0</v>
      </c>
      <c r="O2005">
        <v>0</v>
      </c>
      <c r="P2005">
        <v>0</v>
      </c>
      <c r="Q2005">
        <v>0</v>
      </c>
      <c r="R2005">
        <v>0</v>
      </c>
      <c r="S2005">
        <v>0</v>
      </c>
      <c r="T2005">
        <v>0</v>
      </c>
      <c r="U2005">
        <v>0</v>
      </c>
      <c r="V2005">
        <v>0</v>
      </c>
      <c r="W2005">
        <v>0</v>
      </c>
      <c r="X2005">
        <v>0</v>
      </c>
      <c r="Y2005">
        <v>9</v>
      </c>
      <c r="Z2005">
        <v>0.36987406015396118</v>
      </c>
      <c r="AA2005">
        <v>0</v>
      </c>
    </row>
    <row r="2006" spans="1:27" x14ac:dyDescent="0.25">
      <c r="A2006" t="s">
        <v>64</v>
      </c>
      <c r="B2006" t="s">
        <v>22</v>
      </c>
      <c r="C2006" t="s">
        <v>32</v>
      </c>
      <c r="D2006">
        <v>13</v>
      </c>
      <c r="E2006">
        <v>0</v>
      </c>
      <c r="F2006">
        <v>0</v>
      </c>
      <c r="G2006">
        <v>0</v>
      </c>
      <c r="H2006">
        <v>0</v>
      </c>
      <c r="I2006">
        <v>0</v>
      </c>
      <c r="J2006">
        <v>0</v>
      </c>
      <c r="K2006">
        <v>0</v>
      </c>
      <c r="L2006">
        <v>0</v>
      </c>
      <c r="M2006">
        <v>0</v>
      </c>
      <c r="N2006">
        <v>0</v>
      </c>
      <c r="O2006">
        <v>0</v>
      </c>
      <c r="P2006">
        <v>0</v>
      </c>
      <c r="Q2006">
        <v>0</v>
      </c>
      <c r="R2006">
        <v>0</v>
      </c>
      <c r="S2006">
        <v>0</v>
      </c>
      <c r="T2006">
        <v>0</v>
      </c>
      <c r="U2006">
        <v>0</v>
      </c>
      <c r="V2006">
        <v>0</v>
      </c>
      <c r="W2006">
        <v>0</v>
      </c>
      <c r="X2006">
        <v>0</v>
      </c>
      <c r="Y2006">
        <v>9</v>
      </c>
      <c r="Z2006">
        <v>0.36987406015396118</v>
      </c>
      <c r="AA2006">
        <v>0</v>
      </c>
    </row>
    <row r="2007" spans="1:27" x14ac:dyDescent="0.25">
      <c r="A2007" t="s">
        <v>64</v>
      </c>
      <c r="B2007" t="s">
        <v>22</v>
      </c>
      <c r="C2007" t="s">
        <v>32</v>
      </c>
      <c r="D2007">
        <v>14</v>
      </c>
      <c r="E2007">
        <v>0</v>
      </c>
      <c r="F2007">
        <v>0</v>
      </c>
      <c r="G2007">
        <v>0</v>
      </c>
      <c r="H2007">
        <v>0</v>
      </c>
      <c r="I2007">
        <v>0</v>
      </c>
      <c r="J2007">
        <v>0</v>
      </c>
      <c r="K2007">
        <v>0</v>
      </c>
      <c r="L2007">
        <v>0</v>
      </c>
      <c r="M2007">
        <v>0</v>
      </c>
      <c r="N2007">
        <v>0</v>
      </c>
      <c r="O2007">
        <v>0</v>
      </c>
      <c r="P2007">
        <v>0</v>
      </c>
      <c r="Q2007">
        <v>0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0</v>
      </c>
      <c r="X2007">
        <v>0</v>
      </c>
      <c r="Y2007">
        <v>9</v>
      </c>
      <c r="Z2007">
        <v>0.36987406015396118</v>
      </c>
      <c r="AA2007">
        <v>0</v>
      </c>
    </row>
    <row r="2008" spans="1:27" x14ac:dyDescent="0.25">
      <c r="A2008" t="s">
        <v>64</v>
      </c>
      <c r="B2008" t="s">
        <v>22</v>
      </c>
      <c r="C2008" t="s">
        <v>32</v>
      </c>
      <c r="D2008">
        <v>15</v>
      </c>
      <c r="E2008">
        <v>0</v>
      </c>
      <c r="F2008">
        <v>0</v>
      </c>
      <c r="G2008">
        <v>0</v>
      </c>
      <c r="H2008">
        <v>0</v>
      </c>
      <c r="I2008">
        <v>0</v>
      </c>
      <c r="J2008">
        <v>0</v>
      </c>
      <c r="K2008">
        <v>0</v>
      </c>
      <c r="L2008">
        <v>0</v>
      </c>
      <c r="M2008">
        <v>0</v>
      </c>
      <c r="N2008">
        <v>0</v>
      </c>
      <c r="O2008">
        <v>0</v>
      </c>
      <c r="P2008">
        <v>0</v>
      </c>
      <c r="Q2008">
        <v>0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0</v>
      </c>
      <c r="X2008">
        <v>0</v>
      </c>
      <c r="Y2008">
        <v>9</v>
      </c>
      <c r="Z2008">
        <v>0.36987406015396118</v>
      </c>
      <c r="AA2008">
        <v>0</v>
      </c>
    </row>
    <row r="2009" spans="1:27" x14ac:dyDescent="0.25">
      <c r="A2009" t="s">
        <v>64</v>
      </c>
      <c r="B2009" t="s">
        <v>22</v>
      </c>
      <c r="C2009" t="s">
        <v>32</v>
      </c>
      <c r="D2009">
        <v>16</v>
      </c>
      <c r="E2009">
        <v>0</v>
      </c>
      <c r="F2009">
        <v>0</v>
      </c>
      <c r="G2009">
        <v>0</v>
      </c>
      <c r="H2009">
        <v>0</v>
      </c>
      <c r="I2009">
        <v>0</v>
      </c>
      <c r="J2009">
        <v>0</v>
      </c>
      <c r="K2009">
        <v>0</v>
      </c>
      <c r="L2009">
        <v>0</v>
      </c>
      <c r="M2009">
        <v>0</v>
      </c>
      <c r="N2009">
        <v>0</v>
      </c>
      <c r="O2009">
        <v>0</v>
      </c>
      <c r="P2009">
        <v>0</v>
      </c>
      <c r="Q2009">
        <v>0</v>
      </c>
      <c r="R2009">
        <v>0</v>
      </c>
      <c r="S2009">
        <v>0</v>
      </c>
      <c r="T2009">
        <v>0</v>
      </c>
      <c r="U2009">
        <v>0</v>
      </c>
      <c r="V2009">
        <v>0</v>
      </c>
      <c r="W2009">
        <v>0</v>
      </c>
      <c r="X2009">
        <v>0</v>
      </c>
      <c r="Y2009">
        <v>9</v>
      </c>
      <c r="Z2009">
        <v>0.36987406015396118</v>
      </c>
      <c r="AA2009">
        <v>0</v>
      </c>
    </row>
    <row r="2010" spans="1:27" x14ac:dyDescent="0.25">
      <c r="A2010" t="s">
        <v>64</v>
      </c>
      <c r="B2010" t="s">
        <v>22</v>
      </c>
      <c r="C2010" t="s">
        <v>32</v>
      </c>
      <c r="D2010">
        <v>17</v>
      </c>
      <c r="E2010">
        <v>0</v>
      </c>
      <c r="F2010">
        <v>0</v>
      </c>
      <c r="G2010">
        <v>0</v>
      </c>
      <c r="H2010">
        <v>0</v>
      </c>
      <c r="I2010">
        <v>0</v>
      </c>
      <c r="J2010">
        <v>0</v>
      </c>
      <c r="K2010">
        <v>0</v>
      </c>
      <c r="L2010">
        <v>0</v>
      </c>
      <c r="M2010">
        <v>0</v>
      </c>
      <c r="N2010">
        <v>0</v>
      </c>
      <c r="O2010">
        <v>0</v>
      </c>
      <c r="P2010">
        <v>0</v>
      </c>
      <c r="Q2010">
        <v>0</v>
      </c>
      <c r="R2010">
        <v>0</v>
      </c>
      <c r="S2010">
        <v>0</v>
      </c>
      <c r="T2010">
        <v>0</v>
      </c>
      <c r="U2010">
        <v>0</v>
      </c>
      <c r="V2010">
        <v>0</v>
      </c>
      <c r="W2010">
        <v>0</v>
      </c>
      <c r="X2010">
        <v>0</v>
      </c>
      <c r="Y2010">
        <v>9</v>
      </c>
      <c r="Z2010">
        <v>0.36987406015396118</v>
      </c>
      <c r="AA2010">
        <v>0</v>
      </c>
    </row>
    <row r="2011" spans="1:27" x14ac:dyDescent="0.25">
      <c r="A2011" t="s">
        <v>64</v>
      </c>
      <c r="B2011" t="s">
        <v>22</v>
      </c>
      <c r="C2011" t="s">
        <v>32</v>
      </c>
      <c r="D2011">
        <v>18</v>
      </c>
      <c r="E2011">
        <v>0</v>
      </c>
      <c r="F2011">
        <v>0</v>
      </c>
      <c r="G2011">
        <v>0</v>
      </c>
      <c r="H2011">
        <v>0</v>
      </c>
      <c r="I2011">
        <v>0</v>
      </c>
      <c r="J2011">
        <v>0</v>
      </c>
      <c r="K2011">
        <v>0</v>
      </c>
      <c r="L2011">
        <v>0</v>
      </c>
      <c r="M2011">
        <v>0</v>
      </c>
      <c r="N2011">
        <v>0</v>
      </c>
      <c r="O2011">
        <v>0</v>
      </c>
      <c r="P2011">
        <v>0</v>
      </c>
      <c r="Q2011">
        <v>0</v>
      </c>
      <c r="R2011">
        <v>0</v>
      </c>
      <c r="S2011">
        <v>0</v>
      </c>
      <c r="T2011">
        <v>0</v>
      </c>
      <c r="U2011">
        <v>0</v>
      </c>
      <c r="V2011">
        <v>0</v>
      </c>
      <c r="W2011">
        <v>0</v>
      </c>
      <c r="X2011">
        <v>0</v>
      </c>
      <c r="Y2011">
        <v>9</v>
      </c>
      <c r="Z2011">
        <v>0.36987406015396118</v>
      </c>
      <c r="AA2011">
        <v>0</v>
      </c>
    </row>
    <row r="2012" spans="1:27" x14ac:dyDescent="0.25">
      <c r="A2012" t="s">
        <v>64</v>
      </c>
      <c r="B2012" t="s">
        <v>22</v>
      </c>
      <c r="C2012" t="s">
        <v>32</v>
      </c>
      <c r="D2012">
        <v>19</v>
      </c>
      <c r="E2012">
        <v>0</v>
      </c>
      <c r="F2012">
        <v>0</v>
      </c>
      <c r="G2012">
        <v>0</v>
      </c>
      <c r="H2012">
        <v>0</v>
      </c>
      <c r="I2012">
        <v>0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0</v>
      </c>
      <c r="P2012">
        <v>0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  <c r="Y2012">
        <v>9</v>
      </c>
      <c r="Z2012">
        <v>0.36987406015396118</v>
      </c>
      <c r="AA2012">
        <v>0</v>
      </c>
    </row>
    <row r="2013" spans="1:27" x14ac:dyDescent="0.25">
      <c r="A2013" t="s">
        <v>64</v>
      </c>
      <c r="B2013" t="s">
        <v>22</v>
      </c>
      <c r="C2013" t="s">
        <v>32</v>
      </c>
      <c r="D2013">
        <v>20</v>
      </c>
      <c r="E2013">
        <v>0</v>
      </c>
      <c r="F2013">
        <v>0</v>
      </c>
      <c r="G2013">
        <v>0</v>
      </c>
      <c r="H2013">
        <v>0</v>
      </c>
      <c r="I2013">
        <v>0</v>
      </c>
      <c r="J2013">
        <v>0</v>
      </c>
      <c r="K2013">
        <v>0</v>
      </c>
      <c r="L2013">
        <v>0</v>
      </c>
      <c r="M2013">
        <v>0</v>
      </c>
      <c r="N2013">
        <v>0</v>
      </c>
      <c r="O2013">
        <v>0</v>
      </c>
      <c r="P2013">
        <v>0</v>
      </c>
      <c r="Q2013">
        <v>0</v>
      </c>
      <c r="R2013">
        <v>0</v>
      </c>
      <c r="S2013">
        <v>0</v>
      </c>
      <c r="T2013">
        <v>0</v>
      </c>
      <c r="U2013">
        <v>0</v>
      </c>
      <c r="V2013">
        <v>0</v>
      </c>
      <c r="W2013">
        <v>0</v>
      </c>
      <c r="X2013">
        <v>0</v>
      </c>
      <c r="Y2013">
        <v>9</v>
      </c>
      <c r="Z2013">
        <v>0.36987406015396118</v>
      </c>
      <c r="AA2013">
        <v>0</v>
      </c>
    </row>
    <row r="2014" spans="1:27" x14ac:dyDescent="0.25">
      <c r="A2014" t="s">
        <v>64</v>
      </c>
      <c r="B2014" t="s">
        <v>22</v>
      </c>
      <c r="C2014" t="s">
        <v>32</v>
      </c>
      <c r="D2014">
        <v>21</v>
      </c>
      <c r="E2014">
        <v>0</v>
      </c>
      <c r="F2014">
        <v>0</v>
      </c>
      <c r="G2014">
        <v>0</v>
      </c>
      <c r="H2014">
        <v>0</v>
      </c>
      <c r="I2014">
        <v>0</v>
      </c>
      <c r="J2014">
        <v>0</v>
      </c>
      <c r="K2014">
        <v>0</v>
      </c>
      <c r="L2014">
        <v>0</v>
      </c>
      <c r="M2014">
        <v>0</v>
      </c>
      <c r="N2014">
        <v>0</v>
      </c>
      <c r="O2014">
        <v>0</v>
      </c>
      <c r="P2014">
        <v>0</v>
      </c>
      <c r="Q2014">
        <v>0</v>
      </c>
      <c r="R2014">
        <v>0</v>
      </c>
      <c r="S2014">
        <v>0</v>
      </c>
      <c r="T2014">
        <v>0</v>
      </c>
      <c r="U2014">
        <v>0</v>
      </c>
      <c r="V2014">
        <v>0</v>
      </c>
      <c r="W2014">
        <v>0</v>
      </c>
      <c r="X2014">
        <v>0</v>
      </c>
      <c r="Y2014">
        <v>9</v>
      </c>
      <c r="Z2014">
        <v>0.36987406015396118</v>
      </c>
      <c r="AA2014">
        <v>0</v>
      </c>
    </row>
    <row r="2015" spans="1:27" x14ac:dyDescent="0.25">
      <c r="A2015" t="s">
        <v>64</v>
      </c>
      <c r="B2015" t="s">
        <v>22</v>
      </c>
      <c r="C2015" t="s">
        <v>32</v>
      </c>
      <c r="D2015">
        <v>22</v>
      </c>
      <c r="E2015">
        <v>0</v>
      </c>
      <c r="F2015">
        <v>0</v>
      </c>
      <c r="G2015">
        <v>0</v>
      </c>
      <c r="H2015">
        <v>0</v>
      </c>
      <c r="I2015">
        <v>0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0</v>
      </c>
      <c r="P2015">
        <v>0</v>
      </c>
      <c r="Q2015">
        <v>0</v>
      </c>
      <c r="R2015">
        <v>0</v>
      </c>
      <c r="S2015">
        <v>0</v>
      </c>
      <c r="T2015">
        <v>0</v>
      </c>
      <c r="U2015">
        <v>0</v>
      </c>
      <c r="V2015">
        <v>0</v>
      </c>
      <c r="W2015">
        <v>0</v>
      </c>
      <c r="X2015">
        <v>0</v>
      </c>
      <c r="Y2015">
        <v>9</v>
      </c>
      <c r="Z2015">
        <v>0.36987406015396118</v>
      </c>
      <c r="AA2015">
        <v>0</v>
      </c>
    </row>
    <row r="2016" spans="1:27" x14ac:dyDescent="0.25">
      <c r="A2016" t="s">
        <v>64</v>
      </c>
      <c r="B2016" t="s">
        <v>22</v>
      </c>
      <c r="C2016" t="s">
        <v>32</v>
      </c>
      <c r="D2016">
        <v>23</v>
      </c>
      <c r="E2016">
        <v>0</v>
      </c>
      <c r="F2016">
        <v>0</v>
      </c>
      <c r="G2016">
        <v>0</v>
      </c>
      <c r="H2016">
        <v>0</v>
      </c>
      <c r="I2016">
        <v>0</v>
      </c>
      <c r="J2016">
        <v>0</v>
      </c>
      <c r="K2016">
        <v>0</v>
      </c>
      <c r="L2016">
        <v>0</v>
      </c>
      <c r="M2016">
        <v>0</v>
      </c>
      <c r="N2016">
        <v>0</v>
      </c>
      <c r="O2016">
        <v>0</v>
      </c>
      <c r="P2016">
        <v>0</v>
      </c>
      <c r="Q2016">
        <v>0</v>
      </c>
      <c r="R2016">
        <v>0</v>
      </c>
      <c r="S2016">
        <v>0</v>
      </c>
      <c r="T2016">
        <v>0</v>
      </c>
      <c r="U2016">
        <v>0</v>
      </c>
      <c r="V2016">
        <v>0</v>
      </c>
      <c r="W2016">
        <v>0</v>
      </c>
      <c r="X2016">
        <v>0</v>
      </c>
      <c r="Y2016">
        <v>9</v>
      </c>
      <c r="Z2016">
        <v>0.36987406015396118</v>
      </c>
      <c r="AA2016">
        <v>0</v>
      </c>
    </row>
    <row r="2017" spans="1:27" x14ac:dyDescent="0.25">
      <c r="A2017" t="s">
        <v>64</v>
      </c>
      <c r="B2017" t="s">
        <v>22</v>
      </c>
      <c r="C2017" t="s">
        <v>32</v>
      </c>
      <c r="D2017">
        <v>24</v>
      </c>
      <c r="E2017">
        <v>0</v>
      </c>
      <c r="F2017">
        <v>0</v>
      </c>
      <c r="G2017">
        <v>0</v>
      </c>
      <c r="H2017">
        <v>0</v>
      </c>
      <c r="I2017">
        <v>0</v>
      </c>
      <c r="J2017">
        <v>0</v>
      </c>
      <c r="K2017">
        <v>0</v>
      </c>
      <c r="L2017">
        <v>0</v>
      </c>
      <c r="M2017">
        <v>0</v>
      </c>
      <c r="N2017">
        <v>0</v>
      </c>
      <c r="O2017">
        <v>0</v>
      </c>
      <c r="P2017">
        <v>0</v>
      </c>
      <c r="Q2017">
        <v>0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0</v>
      </c>
      <c r="X2017">
        <v>0</v>
      </c>
      <c r="Y2017">
        <v>9</v>
      </c>
      <c r="Z2017">
        <v>0.36987406015396118</v>
      </c>
      <c r="AA2017">
        <v>0</v>
      </c>
    </row>
    <row r="2018" spans="1:27" x14ac:dyDescent="0.25">
      <c r="A2018" t="s">
        <v>65</v>
      </c>
      <c r="B2018" t="s">
        <v>22</v>
      </c>
      <c r="C2018" t="s">
        <v>82</v>
      </c>
      <c r="D2018">
        <v>1</v>
      </c>
      <c r="E2018">
        <v>0</v>
      </c>
      <c r="F2018">
        <v>0</v>
      </c>
      <c r="G2018">
        <v>0</v>
      </c>
      <c r="H2018">
        <v>0</v>
      </c>
      <c r="I2018">
        <v>0</v>
      </c>
      <c r="J2018">
        <v>0</v>
      </c>
      <c r="K2018">
        <v>0</v>
      </c>
      <c r="L2018">
        <v>0</v>
      </c>
      <c r="M2018">
        <v>0</v>
      </c>
      <c r="N2018">
        <v>0</v>
      </c>
      <c r="O2018">
        <v>0</v>
      </c>
      <c r="P2018">
        <v>0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v>0</v>
      </c>
      <c r="W2018">
        <v>0</v>
      </c>
      <c r="X2018">
        <v>0</v>
      </c>
      <c r="Y2018">
        <v>19</v>
      </c>
      <c r="Z2018">
        <v>0.34671419858932495</v>
      </c>
      <c r="AA2018">
        <v>0</v>
      </c>
    </row>
    <row r="2019" spans="1:27" x14ac:dyDescent="0.25">
      <c r="A2019" t="s">
        <v>65</v>
      </c>
      <c r="B2019" t="s">
        <v>22</v>
      </c>
      <c r="C2019" t="s">
        <v>82</v>
      </c>
      <c r="D2019">
        <v>2</v>
      </c>
      <c r="E2019">
        <v>0</v>
      </c>
      <c r="F2019">
        <v>0</v>
      </c>
      <c r="G2019">
        <v>0</v>
      </c>
      <c r="H2019">
        <v>0</v>
      </c>
      <c r="I2019">
        <v>0</v>
      </c>
      <c r="J2019">
        <v>0</v>
      </c>
      <c r="K2019">
        <v>0</v>
      </c>
      <c r="L2019">
        <v>0</v>
      </c>
      <c r="M2019">
        <v>0</v>
      </c>
      <c r="N2019">
        <v>0</v>
      </c>
      <c r="O2019">
        <v>0</v>
      </c>
      <c r="P2019">
        <v>0</v>
      </c>
      <c r="Q2019">
        <v>0</v>
      </c>
      <c r="R2019">
        <v>0</v>
      </c>
      <c r="S2019">
        <v>0</v>
      </c>
      <c r="T2019">
        <v>0</v>
      </c>
      <c r="U2019">
        <v>0</v>
      </c>
      <c r="V2019">
        <v>0</v>
      </c>
      <c r="W2019">
        <v>0</v>
      </c>
      <c r="X2019">
        <v>0</v>
      </c>
      <c r="Y2019">
        <v>19</v>
      </c>
      <c r="Z2019">
        <v>0.34671419858932495</v>
      </c>
      <c r="AA2019">
        <v>0</v>
      </c>
    </row>
    <row r="2020" spans="1:27" x14ac:dyDescent="0.25">
      <c r="A2020" t="s">
        <v>65</v>
      </c>
      <c r="B2020" t="s">
        <v>22</v>
      </c>
      <c r="C2020" t="s">
        <v>82</v>
      </c>
      <c r="D2020">
        <v>3</v>
      </c>
      <c r="E2020">
        <v>0</v>
      </c>
      <c r="F2020">
        <v>0</v>
      </c>
      <c r="G2020">
        <v>0</v>
      </c>
      <c r="H2020">
        <v>0</v>
      </c>
      <c r="I2020">
        <v>0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0</v>
      </c>
      <c r="P2020">
        <v>0</v>
      </c>
      <c r="Q2020">
        <v>0</v>
      </c>
      <c r="R2020">
        <v>0</v>
      </c>
      <c r="S2020">
        <v>0</v>
      </c>
      <c r="T2020">
        <v>0</v>
      </c>
      <c r="U2020">
        <v>0</v>
      </c>
      <c r="V2020">
        <v>0</v>
      </c>
      <c r="W2020">
        <v>0</v>
      </c>
      <c r="X2020">
        <v>0</v>
      </c>
      <c r="Y2020">
        <v>19</v>
      </c>
      <c r="Z2020">
        <v>0.34671419858932495</v>
      </c>
      <c r="AA2020">
        <v>0</v>
      </c>
    </row>
    <row r="2021" spans="1:27" x14ac:dyDescent="0.25">
      <c r="A2021" t="s">
        <v>65</v>
      </c>
      <c r="B2021" t="s">
        <v>22</v>
      </c>
      <c r="C2021" t="s">
        <v>82</v>
      </c>
      <c r="D2021">
        <v>4</v>
      </c>
      <c r="E2021">
        <v>0</v>
      </c>
      <c r="F2021">
        <v>0</v>
      </c>
      <c r="G2021">
        <v>0</v>
      </c>
      <c r="H2021">
        <v>0</v>
      </c>
      <c r="I2021">
        <v>0</v>
      </c>
      <c r="J2021">
        <v>0</v>
      </c>
      <c r="K2021">
        <v>0</v>
      </c>
      <c r="L2021">
        <v>0</v>
      </c>
      <c r="M2021">
        <v>0</v>
      </c>
      <c r="N2021">
        <v>0</v>
      </c>
      <c r="O2021">
        <v>0</v>
      </c>
      <c r="P2021">
        <v>0</v>
      </c>
      <c r="Q2021">
        <v>0</v>
      </c>
      <c r="R2021">
        <v>0</v>
      </c>
      <c r="S2021">
        <v>0</v>
      </c>
      <c r="T2021">
        <v>0</v>
      </c>
      <c r="U2021">
        <v>0</v>
      </c>
      <c r="V2021">
        <v>0</v>
      </c>
      <c r="W2021">
        <v>0</v>
      </c>
      <c r="X2021">
        <v>0</v>
      </c>
      <c r="Y2021">
        <v>19</v>
      </c>
      <c r="Z2021">
        <v>0.34671419858932495</v>
      </c>
      <c r="AA2021">
        <v>0</v>
      </c>
    </row>
    <row r="2022" spans="1:27" x14ac:dyDescent="0.25">
      <c r="A2022" t="s">
        <v>65</v>
      </c>
      <c r="B2022" t="s">
        <v>22</v>
      </c>
      <c r="C2022" t="s">
        <v>82</v>
      </c>
      <c r="D2022">
        <v>5</v>
      </c>
      <c r="E2022">
        <v>0</v>
      </c>
      <c r="F2022">
        <v>0</v>
      </c>
      <c r="G2022">
        <v>0</v>
      </c>
      <c r="H2022">
        <v>0</v>
      </c>
      <c r="I2022">
        <v>0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0</v>
      </c>
      <c r="P2022">
        <v>0</v>
      </c>
      <c r="Q2022">
        <v>0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0</v>
      </c>
      <c r="X2022">
        <v>0</v>
      </c>
      <c r="Y2022">
        <v>19</v>
      </c>
      <c r="Z2022">
        <v>0.34671419858932495</v>
      </c>
      <c r="AA2022">
        <v>0</v>
      </c>
    </row>
    <row r="2023" spans="1:27" x14ac:dyDescent="0.25">
      <c r="A2023" t="s">
        <v>65</v>
      </c>
      <c r="B2023" t="s">
        <v>22</v>
      </c>
      <c r="C2023" t="s">
        <v>82</v>
      </c>
      <c r="D2023">
        <v>6</v>
      </c>
      <c r="E2023">
        <v>0</v>
      </c>
      <c r="F2023">
        <v>0</v>
      </c>
      <c r="G2023">
        <v>0</v>
      </c>
      <c r="H2023">
        <v>0</v>
      </c>
      <c r="I2023">
        <v>0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0</v>
      </c>
      <c r="P2023">
        <v>0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v>0</v>
      </c>
      <c r="W2023">
        <v>0</v>
      </c>
      <c r="X2023">
        <v>0</v>
      </c>
      <c r="Y2023">
        <v>19</v>
      </c>
      <c r="Z2023">
        <v>0.34671419858932495</v>
      </c>
      <c r="AA2023">
        <v>0</v>
      </c>
    </row>
    <row r="2024" spans="1:27" x14ac:dyDescent="0.25">
      <c r="A2024" t="s">
        <v>65</v>
      </c>
      <c r="B2024" t="s">
        <v>22</v>
      </c>
      <c r="C2024" t="s">
        <v>82</v>
      </c>
      <c r="D2024">
        <v>7</v>
      </c>
      <c r="E2024">
        <v>0</v>
      </c>
      <c r="F2024">
        <v>0</v>
      </c>
      <c r="G2024">
        <v>0</v>
      </c>
      <c r="H2024">
        <v>0</v>
      </c>
      <c r="I2024">
        <v>0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0</v>
      </c>
      <c r="P2024">
        <v>0</v>
      </c>
      <c r="Q2024">
        <v>0</v>
      </c>
      <c r="R2024">
        <v>0</v>
      </c>
      <c r="S2024">
        <v>0</v>
      </c>
      <c r="T2024">
        <v>0</v>
      </c>
      <c r="U2024">
        <v>0</v>
      </c>
      <c r="V2024">
        <v>0</v>
      </c>
      <c r="W2024">
        <v>0</v>
      </c>
      <c r="X2024">
        <v>0</v>
      </c>
      <c r="Y2024">
        <v>19</v>
      </c>
      <c r="Z2024">
        <v>0.34671419858932495</v>
      </c>
      <c r="AA2024">
        <v>0</v>
      </c>
    </row>
    <row r="2025" spans="1:27" x14ac:dyDescent="0.25">
      <c r="A2025" t="s">
        <v>65</v>
      </c>
      <c r="B2025" t="s">
        <v>22</v>
      </c>
      <c r="C2025" t="s">
        <v>82</v>
      </c>
      <c r="D2025">
        <v>8</v>
      </c>
      <c r="E2025">
        <v>0</v>
      </c>
      <c r="F2025">
        <v>0</v>
      </c>
      <c r="G2025">
        <v>0</v>
      </c>
      <c r="H2025">
        <v>0</v>
      </c>
      <c r="I2025">
        <v>0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0</v>
      </c>
      <c r="P2025">
        <v>0</v>
      </c>
      <c r="Q2025">
        <v>0</v>
      </c>
      <c r="R2025">
        <v>0</v>
      </c>
      <c r="S2025">
        <v>0</v>
      </c>
      <c r="T2025">
        <v>0</v>
      </c>
      <c r="U2025">
        <v>0</v>
      </c>
      <c r="V2025">
        <v>0</v>
      </c>
      <c r="W2025">
        <v>0</v>
      </c>
      <c r="X2025">
        <v>0</v>
      </c>
      <c r="Y2025">
        <v>19</v>
      </c>
      <c r="Z2025">
        <v>0.34671419858932495</v>
      </c>
      <c r="AA2025">
        <v>0</v>
      </c>
    </row>
    <row r="2026" spans="1:27" x14ac:dyDescent="0.25">
      <c r="A2026" t="s">
        <v>65</v>
      </c>
      <c r="B2026" t="s">
        <v>22</v>
      </c>
      <c r="C2026" t="s">
        <v>82</v>
      </c>
      <c r="D2026">
        <v>9</v>
      </c>
      <c r="E2026">
        <v>0</v>
      </c>
      <c r="F2026">
        <v>0</v>
      </c>
      <c r="G2026">
        <v>0</v>
      </c>
      <c r="H2026">
        <v>0</v>
      </c>
      <c r="I2026">
        <v>0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0</v>
      </c>
      <c r="P2026">
        <v>0</v>
      </c>
      <c r="Q2026">
        <v>0</v>
      </c>
      <c r="R2026">
        <v>0</v>
      </c>
      <c r="S2026">
        <v>0</v>
      </c>
      <c r="T2026">
        <v>0</v>
      </c>
      <c r="U2026">
        <v>0</v>
      </c>
      <c r="V2026">
        <v>0</v>
      </c>
      <c r="W2026">
        <v>0</v>
      </c>
      <c r="X2026">
        <v>0</v>
      </c>
      <c r="Y2026">
        <v>19</v>
      </c>
      <c r="Z2026">
        <v>0.34671419858932495</v>
      </c>
      <c r="AA2026">
        <v>0</v>
      </c>
    </row>
    <row r="2027" spans="1:27" x14ac:dyDescent="0.25">
      <c r="A2027" t="s">
        <v>65</v>
      </c>
      <c r="B2027" t="s">
        <v>22</v>
      </c>
      <c r="C2027" t="s">
        <v>82</v>
      </c>
      <c r="D2027">
        <v>10</v>
      </c>
      <c r="E2027">
        <v>0</v>
      </c>
      <c r="F2027">
        <v>0</v>
      </c>
      <c r="G2027">
        <v>0</v>
      </c>
      <c r="H2027">
        <v>0</v>
      </c>
      <c r="I2027">
        <v>0</v>
      </c>
      <c r="J2027">
        <v>0</v>
      </c>
      <c r="K2027">
        <v>0</v>
      </c>
      <c r="L2027">
        <v>0</v>
      </c>
      <c r="M2027">
        <v>0</v>
      </c>
      <c r="N2027">
        <v>0</v>
      </c>
      <c r="O2027">
        <v>0</v>
      </c>
      <c r="P2027">
        <v>0</v>
      </c>
      <c r="Q2027">
        <v>0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0</v>
      </c>
      <c r="X2027">
        <v>0</v>
      </c>
      <c r="Y2027">
        <v>19</v>
      </c>
      <c r="Z2027">
        <v>0.34671419858932495</v>
      </c>
      <c r="AA2027">
        <v>0</v>
      </c>
    </row>
    <row r="2028" spans="1:27" x14ac:dyDescent="0.25">
      <c r="A2028" t="s">
        <v>65</v>
      </c>
      <c r="B2028" t="s">
        <v>22</v>
      </c>
      <c r="C2028" t="s">
        <v>82</v>
      </c>
      <c r="D2028">
        <v>11</v>
      </c>
      <c r="E2028">
        <v>0</v>
      </c>
      <c r="F2028">
        <v>0</v>
      </c>
      <c r="G2028">
        <v>0</v>
      </c>
      <c r="H2028">
        <v>0</v>
      </c>
      <c r="I2028">
        <v>0</v>
      </c>
      <c r="J2028">
        <v>0</v>
      </c>
      <c r="K2028">
        <v>0</v>
      </c>
      <c r="L2028">
        <v>0</v>
      </c>
      <c r="M2028">
        <v>0</v>
      </c>
      <c r="N2028">
        <v>0</v>
      </c>
      <c r="O2028">
        <v>0</v>
      </c>
      <c r="P2028">
        <v>0</v>
      </c>
      <c r="Q2028">
        <v>0</v>
      </c>
      <c r="R2028">
        <v>0</v>
      </c>
      <c r="S2028">
        <v>0</v>
      </c>
      <c r="T2028">
        <v>0</v>
      </c>
      <c r="U2028">
        <v>0</v>
      </c>
      <c r="V2028">
        <v>0</v>
      </c>
      <c r="W2028">
        <v>0</v>
      </c>
      <c r="X2028">
        <v>0</v>
      </c>
      <c r="Y2028">
        <v>19</v>
      </c>
      <c r="Z2028">
        <v>0.34671419858932495</v>
      </c>
      <c r="AA2028">
        <v>0</v>
      </c>
    </row>
    <row r="2029" spans="1:27" x14ac:dyDescent="0.25">
      <c r="A2029" t="s">
        <v>65</v>
      </c>
      <c r="B2029" t="s">
        <v>22</v>
      </c>
      <c r="C2029" t="s">
        <v>82</v>
      </c>
      <c r="D2029">
        <v>12</v>
      </c>
      <c r="E2029">
        <v>0</v>
      </c>
      <c r="F2029">
        <v>0</v>
      </c>
      <c r="G2029">
        <v>0</v>
      </c>
      <c r="H2029">
        <v>0</v>
      </c>
      <c r="I2029">
        <v>0</v>
      </c>
      <c r="J2029">
        <v>0</v>
      </c>
      <c r="K2029">
        <v>0</v>
      </c>
      <c r="L2029">
        <v>0</v>
      </c>
      <c r="M2029">
        <v>0</v>
      </c>
      <c r="N2029">
        <v>0</v>
      </c>
      <c r="O2029">
        <v>0</v>
      </c>
      <c r="P2029">
        <v>0</v>
      </c>
      <c r="Q2029">
        <v>0</v>
      </c>
      <c r="R2029">
        <v>0</v>
      </c>
      <c r="S2029">
        <v>0</v>
      </c>
      <c r="T2029">
        <v>0</v>
      </c>
      <c r="U2029">
        <v>0</v>
      </c>
      <c r="V2029">
        <v>0</v>
      </c>
      <c r="W2029">
        <v>0</v>
      </c>
      <c r="X2029">
        <v>0</v>
      </c>
      <c r="Y2029">
        <v>19</v>
      </c>
      <c r="Z2029">
        <v>0.34671419858932495</v>
      </c>
      <c r="AA2029">
        <v>0</v>
      </c>
    </row>
    <row r="2030" spans="1:27" x14ac:dyDescent="0.25">
      <c r="A2030" t="s">
        <v>65</v>
      </c>
      <c r="B2030" t="s">
        <v>22</v>
      </c>
      <c r="C2030" t="s">
        <v>82</v>
      </c>
      <c r="D2030">
        <v>13</v>
      </c>
      <c r="E2030">
        <v>0</v>
      </c>
      <c r="F2030">
        <v>0</v>
      </c>
      <c r="G2030">
        <v>0</v>
      </c>
      <c r="H2030">
        <v>0</v>
      </c>
      <c r="I2030">
        <v>0</v>
      </c>
      <c r="J2030">
        <v>0</v>
      </c>
      <c r="K2030">
        <v>0</v>
      </c>
      <c r="L2030">
        <v>0</v>
      </c>
      <c r="M2030">
        <v>0</v>
      </c>
      <c r="N2030">
        <v>0</v>
      </c>
      <c r="O2030">
        <v>0</v>
      </c>
      <c r="P2030">
        <v>0</v>
      </c>
      <c r="Q2030">
        <v>0</v>
      </c>
      <c r="R2030">
        <v>0</v>
      </c>
      <c r="S2030">
        <v>0</v>
      </c>
      <c r="T2030">
        <v>0</v>
      </c>
      <c r="U2030">
        <v>0</v>
      </c>
      <c r="V2030">
        <v>0</v>
      </c>
      <c r="W2030">
        <v>0</v>
      </c>
      <c r="X2030">
        <v>0</v>
      </c>
      <c r="Y2030">
        <v>19</v>
      </c>
      <c r="Z2030">
        <v>0.34671419858932495</v>
      </c>
      <c r="AA2030">
        <v>0</v>
      </c>
    </row>
    <row r="2031" spans="1:27" x14ac:dyDescent="0.25">
      <c r="A2031" t="s">
        <v>65</v>
      </c>
      <c r="B2031" t="s">
        <v>22</v>
      </c>
      <c r="C2031" t="s">
        <v>82</v>
      </c>
      <c r="D2031">
        <v>14</v>
      </c>
      <c r="E2031">
        <v>0</v>
      </c>
      <c r="F2031">
        <v>0</v>
      </c>
      <c r="G2031">
        <v>0</v>
      </c>
      <c r="H2031">
        <v>0</v>
      </c>
      <c r="I2031">
        <v>0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0</v>
      </c>
      <c r="P2031">
        <v>0</v>
      </c>
      <c r="Q2031">
        <v>0</v>
      </c>
      <c r="R2031">
        <v>0</v>
      </c>
      <c r="S2031">
        <v>0</v>
      </c>
      <c r="T2031">
        <v>0</v>
      </c>
      <c r="U2031">
        <v>0</v>
      </c>
      <c r="V2031">
        <v>0</v>
      </c>
      <c r="W2031">
        <v>0</v>
      </c>
      <c r="X2031">
        <v>0</v>
      </c>
      <c r="Y2031">
        <v>19</v>
      </c>
      <c r="Z2031">
        <v>0.34671419858932495</v>
      </c>
      <c r="AA2031">
        <v>0</v>
      </c>
    </row>
    <row r="2032" spans="1:27" x14ac:dyDescent="0.25">
      <c r="A2032" t="s">
        <v>65</v>
      </c>
      <c r="B2032" t="s">
        <v>22</v>
      </c>
      <c r="C2032" t="s">
        <v>82</v>
      </c>
      <c r="D2032">
        <v>15</v>
      </c>
      <c r="E2032">
        <v>0</v>
      </c>
      <c r="F2032">
        <v>0</v>
      </c>
      <c r="G2032">
        <v>0</v>
      </c>
      <c r="H2032">
        <v>0</v>
      </c>
      <c r="I2032">
        <v>0</v>
      </c>
      <c r="J2032">
        <v>0</v>
      </c>
      <c r="K2032">
        <v>0</v>
      </c>
      <c r="L2032">
        <v>0</v>
      </c>
      <c r="M2032">
        <v>0</v>
      </c>
      <c r="N2032">
        <v>0</v>
      </c>
      <c r="O2032">
        <v>0</v>
      </c>
      <c r="P2032">
        <v>0</v>
      </c>
      <c r="Q2032">
        <v>0</v>
      </c>
      <c r="R2032">
        <v>0</v>
      </c>
      <c r="S2032">
        <v>0</v>
      </c>
      <c r="T2032">
        <v>0</v>
      </c>
      <c r="U2032">
        <v>0</v>
      </c>
      <c r="V2032">
        <v>0</v>
      </c>
      <c r="W2032">
        <v>0</v>
      </c>
      <c r="X2032">
        <v>0</v>
      </c>
      <c r="Y2032">
        <v>19</v>
      </c>
      <c r="Z2032">
        <v>0.34671419858932495</v>
      </c>
      <c r="AA2032">
        <v>0</v>
      </c>
    </row>
    <row r="2033" spans="1:27" x14ac:dyDescent="0.25">
      <c r="A2033" t="s">
        <v>65</v>
      </c>
      <c r="B2033" t="s">
        <v>22</v>
      </c>
      <c r="C2033" t="s">
        <v>82</v>
      </c>
      <c r="D2033">
        <v>16</v>
      </c>
      <c r="E2033">
        <v>0</v>
      </c>
      <c r="F2033">
        <v>0</v>
      </c>
      <c r="G2033">
        <v>0</v>
      </c>
      <c r="H2033">
        <v>0</v>
      </c>
      <c r="I2033">
        <v>0</v>
      </c>
      <c r="J2033">
        <v>0</v>
      </c>
      <c r="K2033">
        <v>0</v>
      </c>
      <c r="L2033">
        <v>0</v>
      </c>
      <c r="M2033">
        <v>0</v>
      </c>
      <c r="N2033">
        <v>0</v>
      </c>
      <c r="O2033">
        <v>0</v>
      </c>
      <c r="P2033">
        <v>0</v>
      </c>
      <c r="Q2033">
        <v>0</v>
      </c>
      <c r="R2033">
        <v>0</v>
      </c>
      <c r="S2033">
        <v>0</v>
      </c>
      <c r="T2033">
        <v>0</v>
      </c>
      <c r="U2033">
        <v>0</v>
      </c>
      <c r="V2033">
        <v>0</v>
      </c>
      <c r="W2033">
        <v>0</v>
      </c>
      <c r="X2033">
        <v>0</v>
      </c>
      <c r="Y2033">
        <v>19</v>
      </c>
      <c r="Z2033">
        <v>0.34671419858932495</v>
      </c>
      <c r="AA2033">
        <v>0</v>
      </c>
    </row>
    <row r="2034" spans="1:27" x14ac:dyDescent="0.25">
      <c r="A2034" t="s">
        <v>65</v>
      </c>
      <c r="B2034" t="s">
        <v>22</v>
      </c>
      <c r="C2034" t="s">
        <v>82</v>
      </c>
      <c r="D2034">
        <v>17</v>
      </c>
      <c r="E2034">
        <v>0</v>
      </c>
      <c r="F2034">
        <v>0</v>
      </c>
      <c r="G2034">
        <v>0</v>
      </c>
      <c r="H2034">
        <v>0</v>
      </c>
      <c r="I2034">
        <v>0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0</v>
      </c>
      <c r="P2034">
        <v>0</v>
      </c>
      <c r="Q2034">
        <v>0</v>
      </c>
      <c r="R2034">
        <v>0</v>
      </c>
      <c r="S2034">
        <v>0</v>
      </c>
      <c r="T2034">
        <v>0</v>
      </c>
      <c r="U2034">
        <v>0</v>
      </c>
      <c r="V2034">
        <v>0</v>
      </c>
      <c r="W2034">
        <v>0</v>
      </c>
      <c r="X2034">
        <v>0</v>
      </c>
      <c r="Y2034">
        <v>19</v>
      </c>
      <c r="Z2034">
        <v>0.34671419858932495</v>
      </c>
      <c r="AA2034">
        <v>0</v>
      </c>
    </row>
    <row r="2035" spans="1:27" x14ac:dyDescent="0.25">
      <c r="A2035" t="s">
        <v>65</v>
      </c>
      <c r="B2035" t="s">
        <v>22</v>
      </c>
      <c r="C2035" t="s">
        <v>82</v>
      </c>
      <c r="D2035">
        <v>18</v>
      </c>
      <c r="E2035">
        <v>0</v>
      </c>
      <c r="F2035">
        <v>0</v>
      </c>
      <c r="G2035">
        <v>0</v>
      </c>
      <c r="H2035">
        <v>0</v>
      </c>
      <c r="I2035">
        <v>0</v>
      </c>
      <c r="J2035">
        <v>0</v>
      </c>
      <c r="K2035">
        <v>0</v>
      </c>
      <c r="L2035">
        <v>0</v>
      </c>
      <c r="M2035">
        <v>0</v>
      </c>
      <c r="N2035">
        <v>0</v>
      </c>
      <c r="O2035">
        <v>0</v>
      </c>
      <c r="P2035">
        <v>0</v>
      </c>
      <c r="Q2035">
        <v>0</v>
      </c>
      <c r="R2035">
        <v>0</v>
      </c>
      <c r="S2035">
        <v>0</v>
      </c>
      <c r="T2035">
        <v>0</v>
      </c>
      <c r="U2035">
        <v>0</v>
      </c>
      <c r="V2035">
        <v>0</v>
      </c>
      <c r="W2035">
        <v>0</v>
      </c>
      <c r="X2035">
        <v>0</v>
      </c>
      <c r="Y2035">
        <v>19</v>
      </c>
      <c r="Z2035">
        <v>0.34671419858932495</v>
      </c>
      <c r="AA2035">
        <v>0</v>
      </c>
    </row>
    <row r="2036" spans="1:27" x14ac:dyDescent="0.25">
      <c r="A2036" t="s">
        <v>65</v>
      </c>
      <c r="B2036" t="s">
        <v>22</v>
      </c>
      <c r="C2036" t="s">
        <v>82</v>
      </c>
      <c r="D2036">
        <v>19</v>
      </c>
      <c r="E2036">
        <v>0</v>
      </c>
      <c r="F2036">
        <v>0</v>
      </c>
      <c r="G2036">
        <v>0</v>
      </c>
      <c r="H2036">
        <v>0</v>
      </c>
      <c r="I2036">
        <v>0</v>
      </c>
      <c r="J2036">
        <v>0</v>
      </c>
      <c r="K2036">
        <v>0</v>
      </c>
      <c r="L2036">
        <v>0</v>
      </c>
      <c r="M2036">
        <v>0</v>
      </c>
      <c r="N2036">
        <v>0</v>
      </c>
      <c r="O2036">
        <v>0</v>
      </c>
      <c r="P2036">
        <v>0</v>
      </c>
      <c r="Q2036">
        <v>0</v>
      </c>
      <c r="R2036">
        <v>0</v>
      </c>
      <c r="S2036">
        <v>0</v>
      </c>
      <c r="T2036">
        <v>0</v>
      </c>
      <c r="U2036">
        <v>0</v>
      </c>
      <c r="V2036">
        <v>0</v>
      </c>
      <c r="W2036">
        <v>0</v>
      </c>
      <c r="X2036">
        <v>0</v>
      </c>
      <c r="Y2036">
        <v>19</v>
      </c>
      <c r="Z2036">
        <v>0.34671419858932495</v>
      </c>
      <c r="AA2036">
        <v>0</v>
      </c>
    </row>
    <row r="2037" spans="1:27" x14ac:dyDescent="0.25">
      <c r="A2037" t="s">
        <v>65</v>
      </c>
      <c r="B2037" t="s">
        <v>22</v>
      </c>
      <c r="C2037" t="s">
        <v>82</v>
      </c>
      <c r="D2037">
        <v>20</v>
      </c>
      <c r="E2037">
        <v>0</v>
      </c>
      <c r="F2037">
        <v>0</v>
      </c>
      <c r="G2037">
        <v>0</v>
      </c>
      <c r="H2037">
        <v>0</v>
      </c>
      <c r="I2037">
        <v>0</v>
      </c>
      <c r="J2037">
        <v>0</v>
      </c>
      <c r="K2037">
        <v>0</v>
      </c>
      <c r="L2037">
        <v>0</v>
      </c>
      <c r="M2037">
        <v>0</v>
      </c>
      <c r="N2037">
        <v>0</v>
      </c>
      <c r="O2037">
        <v>0</v>
      </c>
      <c r="P2037">
        <v>0</v>
      </c>
      <c r="Q2037">
        <v>0</v>
      </c>
      <c r="R2037">
        <v>0</v>
      </c>
      <c r="S2037">
        <v>0</v>
      </c>
      <c r="T2037">
        <v>0</v>
      </c>
      <c r="U2037">
        <v>0</v>
      </c>
      <c r="V2037">
        <v>0</v>
      </c>
      <c r="W2037">
        <v>0</v>
      </c>
      <c r="X2037">
        <v>0</v>
      </c>
      <c r="Y2037">
        <v>19</v>
      </c>
      <c r="Z2037">
        <v>0.34671419858932495</v>
      </c>
      <c r="AA2037">
        <v>0</v>
      </c>
    </row>
    <row r="2038" spans="1:27" x14ac:dyDescent="0.25">
      <c r="A2038" t="s">
        <v>65</v>
      </c>
      <c r="B2038" t="s">
        <v>22</v>
      </c>
      <c r="C2038" t="s">
        <v>82</v>
      </c>
      <c r="D2038">
        <v>21</v>
      </c>
      <c r="E2038">
        <v>0</v>
      </c>
      <c r="F2038">
        <v>0</v>
      </c>
      <c r="G2038">
        <v>0</v>
      </c>
      <c r="H2038">
        <v>0</v>
      </c>
      <c r="I2038">
        <v>0</v>
      </c>
      <c r="J2038">
        <v>0</v>
      </c>
      <c r="K2038">
        <v>0</v>
      </c>
      <c r="L2038">
        <v>0</v>
      </c>
      <c r="M2038">
        <v>0</v>
      </c>
      <c r="N2038">
        <v>0</v>
      </c>
      <c r="O2038">
        <v>0</v>
      </c>
      <c r="P2038">
        <v>0</v>
      </c>
      <c r="Q2038">
        <v>0</v>
      </c>
      <c r="R2038">
        <v>0</v>
      </c>
      <c r="S2038">
        <v>0</v>
      </c>
      <c r="T2038">
        <v>0</v>
      </c>
      <c r="U2038">
        <v>0</v>
      </c>
      <c r="V2038">
        <v>0</v>
      </c>
      <c r="W2038">
        <v>0</v>
      </c>
      <c r="X2038">
        <v>0</v>
      </c>
      <c r="Y2038">
        <v>19</v>
      </c>
      <c r="Z2038">
        <v>0.34671419858932495</v>
      </c>
      <c r="AA2038">
        <v>0</v>
      </c>
    </row>
    <row r="2039" spans="1:27" x14ac:dyDescent="0.25">
      <c r="A2039" t="s">
        <v>65</v>
      </c>
      <c r="B2039" t="s">
        <v>22</v>
      </c>
      <c r="C2039" t="s">
        <v>82</v>
      </c>
      <c r="D2039">
        <v>22</v>
      </c>
      <c r="E2039">
        <v>0</v>
      </c>
      <c r="F2039">
        <v>0</v>
      </c>
      <c r="G2039">
        <v>0</v>
      </c>
      <c r="H2039">
        <v>0</v>
      </c>
      <c r="I2039">
        <v>0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0</v>
      </c>
      <c r="P2039">
        <v>0</v>
      </c>
      <c r="Q2039">
        <v>0</v>
      </c>
      <c r="R2039">
        <v>0</v>
      </c>
      <c r="S2039">
        <v>0</v>
      </c>
      <c r="T2039">
        <v>0</v>
      </c>
      <c r="U2039">
        <v>0</v>
      </c>
      <c r="V2039">
        <v>0</v>
      </c>
      <c r="W2039">
        <v>0</v>
      </c>
      <c r="X2039">
        <v>0</v>
      </c>
      <c r="Y2039">
        <v>19</v>
      </c>
      <c r="Z2039">
        <v>0.34671419858932495</v>
      </c>
      <c r="AA2039">
        <v>0</v>
      </c>
    </row>
    <row r="2040" spans="1:27" x14ac:dyDescent="0.25">
      <c r="A2040" t="s">
        <v>65</v>
      </c>
      <c r="B2040" t="s">
        <v>22</v>
      </c>
      <c r="C2040" t="s">
        <v>82</v>
      </c>
      <c r="D2040">
        <v>23</v>
      </c>
      <c r="E2040">
        <v>0</v>
      </c>
      <c r="F2040">
        <v>0</v>
      </c>
      <c r="G2040">
        <v>0</v>
      </c>
      <c r="H2040">
        <v>0</v>
      </c>
      <c r="I2040">
        <v>0</v>
      </c>
      <c r="J2040">
        <v>0</v>
      </c>
      <c r="K2040">
        <v>0</v>
      </c>
      <c r="L2040">
        <v>0</v>
      </c>
      <c r="M2040">
        <v>0</v>
      </c>
      <c r="N2040">
        <v>0</v>
      </c>
      <c r="O2040">
        <v>0</v>
      </c>
      <c r="P2040">
        <v>0</v>
      </c>
      <c r="Q2040">
        <v>0</v>
      </c>
      <c r="R2040">
        <v>0</v>
      </c>
      <c r="S2040">
        <v>0</v>
      </c>
      <c r="T2040">
        <v>0</v>
      </c>
      <c r="U2040">
        <v>0</v>
      </c>
      <c r="V2040">
        <v>0</v>
      </c>
      <c r="W2040">
        <v>0</v>
      </c>
      <c r="X2040">
        <v>0</v>
      </c>
      <c r="Y2040">
        <v>19</v>
      </c>
      <c r="Z2040">
        <v>0.34671419858932495</v>
      </c>
      <c r="AA2040">
        <v>0</v>
      </c>
    </row>
    <row r="2041" spans="1:27" x14ac:dyDescent="0.25">
      <c r="A2041" t="s">
        <v>65</v>
      </c>
      <c r="B2041" t="s">
        <v>22</v>
      </c>
      <c r="C2041" t="s">
        <v>82</v>
      </c>
      <c r="D2041">
        <v>24</v>
      </c>
      <c r="E2041">
        <v>0</v>
      </c>
      <c r="F2041">
        <v>0</v>
      </c>
      <c r="G2041">
        <v>0</v>
      </c>
      <c r="H2041">
        <v>0</v>
      </c>
      <c r="I2041">
        <v>0</v>
      </c>
      <c r="J2041">
        <v>0</v>
      </c>
      <c r="K2041">
        <v>0</v>
      </c>
      <c r="L2041">
        <v>0</v>
      </c>
      <c r="M2041">
        <v>0</v>
      </c>
      <c r="N2041">
        <v>0</v>
      </c>
      <c r="O2041">
        <v>0</v>
      </c>
      <c r="P2041">
        <v>0</v>
      </c>
      <c r="Q2041">
        <v>0</v>
      </c>
      <c r="R2041">
        <v>0</v>
      </c>
      <c r="S2041">
        <v>0</v>
      </c>
      <c r="T2041">
        <v>0</v>
      </c>
      <c r="U2041">
        <v>0</v>
      </c>
      <c r="V2041">
        <v>0</v>
      </c>
      <c r="W2041">
        <v>0</v>
      </c>
      <c r="X2041">
        <v>0</v>
      </c>
      <c r="Y2041">
        <v>19</v>
      </c>
      <c r="Z2041">
        <v>0.34671419858932495</v>
      </c>
      <c r="AA2041">
        <v>0</v>
      </c>
    </row>
    <row r="2042" spans="1:27" x14ac:dyDescent="0.25">
      <c r="A2042" t="s">
        <v>65</v>
      </c>
      <c r="B2042" t="s">
        <v>22</v>
      </c>
      <c r="C2042" t="s">
        <v>83</v>
      </c>
      <c r="D2042">
        <v>1</v>
      </c>
      <c r="E2042">
        <v>0</v>
      </c>
      <c r="F2042">
        <v>0</v>
      </c>
      <c r="G2042">
        <v>0</v>
      </c>
      <c r="H2042">
        <v>0</v>
      </c>
      <c r="I2042">
        <v>0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0</v>
      </c>
      <c r="P2042">
        <v>0</v>
      </c>
      <c r="Q2042">
        <v>0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0</v>
      </c>
      <c r="X2042">
        <v>0</v>
      </c>
      <c r="Y2042">
        <v>19</v>
      </c>
      <c r="Z2042">
        <v>0.34671419858932495</v>
      </c>
      <c r="AA2042">
        <v>0</v>
      </c>
    </row>
    <row r="2043" spans="1:27" x14ac:dyDescent="0.25">
      <c r="A2043" t="s">
        <v>65</v>
      </c>
      <c r="B2043" t="s">
        <v>22</v>
      </c>
      <c r="C2043" t="s">
        <v>83</v>
      </c>
      <c r="D2043">
        <v>2</v>
      </c>
      <c r="E2043">
        <v>0</v>
      </c>
      <c r="F2043">
        <v>0</v>
      </c>
      <c r="G2043">
        <v>0</v>
      </c>
      <c r="H2043">
        <v>0</v>
      </c>
      <c r="I2043">
        <v>0</v>
      </c>
      <c r="J2043">
        <v>0</v>
      </c>
      <c r="K2043">
        <v>0</v>
      </c>
      <c r="L2043">
        <v>0</v>
      </c>
      <c r="M2043">
        <v>0</v>
      </c>
      <c r="N2043">
        <v>0</v>
      </c>
      <c r="O2043">
        <v>0</v>
      </c>
      <c r="P2043">
        <v>0</v>
      </c>
      <c r="Q2043">
        <v>0</v>
      </c>
      <c r="R2043">
        <v>0</v>
      </c>
      <c r="S2043">
        <v>0</v>
      </c>
      <c r="T2043">
        <v>0</v>
      </c>
      <c r="U2043">
        <v>0</v>
      </c>
      <c r="V2043">
        <v>0</v>
      </c>
      <c r="W2043">
        <v>0</v>
      </c>
      <c r="X2043">
        <v>0</v>
      </c>
      <c r="Y2043">
        <v>19</v>
      </c>
      <c r="Z2043">
        <v>0.34671419858932495</v>
      </c>
      <c r="AA2043">
        <v>0</v>
      </c>
    </row>
    <row r="2044" spans="1:27" x14ac:dyDescent="0.25">
      <c r="A2044" t="s">
        <v>65</v>
      </c>
      <c r="B2044" t="s">
        <v>22</v>
      </c>
      <c r="C2044" t="s">
        <v>83</v>
      </c>
      <c r="D2044">
        <v>3</v>
      </c>
      <c r="E2044">
        <v>0</v>
      </c>
      <c r="F2044">
        <v>0</v>
      </c>
      <c r="G2044">
        <v>0</v>
      </c>
      <c r="H2044">
        <v>0</v>
      </c>
      <c r="I2044">
        <v>0</v>
      </c>
      <c r="J2044">
        <v>0</v>
      </c>
      <c r="K2044">
        <v>0</v>
      </c>
      <c r="L2044">
        <v>0</v>
      </c>
      <c r="M2044">
        <v>0</v>
      </c>
      <c r="N2044">
        <v>0</v>
      </c>
      <c r="O2044">
        <v>0</v>
      </c>
      <c r="P2044">
        <v>0</v>
      </c>
      <c r="Q2044">
        <v>0</v>
      </c>
      <c r="R2044">
        <v>0</v>
      </c>
      <c r="S2044">
        <v>0</v>
      </c>
      <c r="T2044">
        <v>0</v>
      </c>
      <c r="U2044">
        <v>0</v>
      </c>
      <c r="V2044">
        <v>0</v>
      </c>
      <c r="W2044">
        <v>0</v>
      </c>
      <c r="X2044">
        <v>0</v>
      </c>
      <c r="Y2044">
        <v>19</v>
      </c>
      <c r="Z2044">
        <v>0.34671419858932495</v>
      </c>
      <c r="AA2044">
        <v>0</v>
      </c>
    </row>
    <row r="2045" spans="1:27" x14ac:dyDescent="0.25">
      <c r="A2045" t="s">
        <v>65</v>
      </c>
      <c r="B2045" t="s">
        <v>22</v>
      </c>
      <c r="C2045" t="s">
        <v>83</v>
      </c>
      <c r="D2045">
        <v>4</v>
      </c>
      <c r="E2045">
        <v>0</v>
      </c>
      <c r="F2045">
        <v>0</v>
      </c>
      <c r="G2045">
        <v>0</v>
      </c>
      <c r="H2045">
        <v>0</v>
      </c>
      <c r="I2045">
        <v>0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0</v>
      </c>
      <c r="P2045">
        <v>0</v>
      </c>
      <c r="Q2045">
        <v>0</v>
      </c>
      <c r="R2045">
        <v>0</v>
      </c>
      <c r="S2045">
        <v>0</v>
      </c>
      <c r="T2045">
        <v>0</v>
      </c>
      <c r="U2045">
        <v>0</v>
      </c>
      <c r="V2045">
        <v>0</v>
      </c>
      <c r="W2045">
        <v>0</v>
      </c>
      <c r="X2045">
        <v>0</v>
      </c>
      <c r="Y2045">
        <v>19</v>
      </c>
      <c r="Z2045">
        <v>0.34671419858932495</v>
      </c>
      <c r="AA2045">
        <v>0</v>
      </c>
    </row>
    <row r="2046" spans="1:27" x14ac:dyDescent="0.25">
      <c r="A2046" t="s">
        <v>65</v>
      </c>
      <c r="B2046" t="s">
        <v>22</v>
      </c>
      <c r="C2046" t="s">
        <v>83</v>
      </c>
      <c r="D2046">
        <v>5</v>
      </c>
      <c r="E2046">
        <v>0</v>
      </c>
      <c r="F2046">
        <v>0</v>
      </c>
      <c r="G2046">
        <v>0</v>
      </c>
      <c r="H2046">
        <v>0</v>
      </c>
      <c r="I2046">
        <v>0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0</v>
      </c>
      <c r="P2046">
        <v>0</v>
      </c>
      <c r="Q2046">
        <v>0</v>
      </c>
      <c r="R2046">
        <v>0</v>
      </c>
      <c r="S2046">
        <v>0</v>
      </c>
      <c r="T2046">
        <v>0</v>
      </c>
      <c r="U2046">
        <v>0</v>
      </c>
      <c r="V2046">
        <v>0</v>
      </c>
      <c r="W2046">
        <v>0</v>
      </c>
      <c r="X2046">
        <v>0</v>
      </c>
      <c r="Y2046">
        <v>19</v>
      </c>
      <c r="Z2046">
        <v>0.34671419858932495</v>
      </c>
      <c r="AA2046">
        <v>0</v>
      </c>
    </row>
    <row r="2047" spans="1:27" x14ac:dyDescent="0.25">
      <c r="A2047" t="s">
        <v>65</v>
      </c>
      <c r="B2047" t="s">
        <v>22</v>
      </c>
      <c r="C2047" t="s">
        <v>83</v>
      </c>
      <c r="D2047">
        <v>6</v>
      </c>
      <c r="E2047">
        <v>0</v>
      </c>
      <c r="F2047">
        <v>0</v>
      </c>
      <c r="G2047">
        <v>0</v>
      </c>
      <c r="H2047">
        <v>0</v>
      </c>
      <c r="I2047">
        <v>0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0</v>
      </c>
      <c r="P2047">
        <v>0</v>
      </c>
      <c r="Q2047">
        <v>0</v>
      </c>
      <c r="R2047">
        <v>0</v>
      </c>
      <c r="S2047">
        <v>0</v>
      </c>
      <c r="T2047">
        <v>0</v>
      </c>
      <c r="U2047">
        <v>0</v>
      </c>
      <c r="V2047">
        <v>0</v>
      </c>
      <c r="W2047">
        <v>0</v>
      </c>
      <c r="X2047">
        <v>0</v>
      </c>
      <c r="Y2047">
        <v>19</v>
      </c>
      <c r="Z2047">
        <v>0.34671419858932495</v>
      </c>
      <c r="AA2047">
        <v>0</v>
      </c>
    </row>
    <row r="2048" spans="1:27" x14ac:dyDescent="0.25">
      <c r="A2048" t="s">
        <v>65</v>
      </c>
      <c r="B2048" t="s">
        <v>22</v>
      </c>
      <c r="C2048" t="s">
        <v>83</v>
      </c>
      <c r="D2048">
        <v>7</v>
      </c>
      <c r="E2048">
        <v>0</v>
      </c>
      <c r="F2048">
        <v>0</v>
      </c>
      <c r="G2048">
        <v>0</v>
      </c>
      <c r="H2048">
        <v>0</v>
      </c>
      <c r="I2048">
        <v>0</v>
      </c>
      <c r="J2048">
        <v>0</v>
      </c>
      <c r="K2048">
        <v>0</v>
      </c>
      <c r="L2048">
        <v>0</v>
      </c>
      <c r="M2048">
        <v>0</v>
      </c>
      <c r="N2048">
        <v>0</v>
      </c>
      <c r="O2048">
        <v>0</v>
      </c>
      <c r="P2048">
        <v>0</v>
      </c>
      <c r="Q2048">
        <v>0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0</v>
      </c>
      <c r="X2048">
        <v>0</v>
      </c>
      <c r="Y2048">
        <v>19</v>
      </c>
      <c r="Z2048">
        <v>0.34671419858932495</v>
      </c>
      <c r="AA2048">
        <v>0</v>
      </c>
    </row>
    <row r="2049" spans="1:27" x14ac:dyDescent="0.25">
      <c r="A2049" t="s">
        <v>65</v>
      </c>
      <c r="B2049" t="s">
        <v>22</v>
      </c>
      <c r="C2049" t="s">
        <v>83</v>
      </c>
      <c r="D2049">
        <v>8</v>
      </c>
      <c r="E2049">
        <v>0</v>
      </c>
      <c r="F2049">
        <v>0</v>
      </c>
      <c r="G2049">
        <v>0</v>
      </c>
      <c r="H2049">
        <v>0</v>
      </c>
      <c r="I2049">
        <v>0</v>
      </c>
      <c r="J2049">
        <v>0</v>
      </c>
      <c r="K2049">
        <v>0</v>
      </c>
      <c r="L2049">
        <v>0</v>
      </c>
      <c r="M2049">
        <v>0</v>
      </c>
      <c r="N2049">
        <v>0</v>
      </c>
      <c r="O2049">
        <v>0</v>
      </c>
      <c r="P2049">
        <v>0</v>
      </c>
      <c r="Q2049">
        <v>0</v>
      </c>
      <c r="R2049">
        <v>0</v>
      </c>
      <c r="S2049">
        <v>0</v>
      </c>
      <c r="T2049">
        <v>0</v>
      </c>
      <c r="U2049">
        <v>0</v>
      </c>
      <c r="V2049">
        <v>0</v>
      </c>
      <c r="W2049">
        <v>0</v>
      </c>
      <c r="X2049">
        <v>0</v>
      </c>
      <c r="Y2049">
        <v>19</v>
      </c>
      <c r="Z2049">
        <v>0.34671419858932495</v>
      </c>
      <c r="AA2049">
        <v>0</v>
      </c>
    </row>
    <row r="2050" spans="1:27" x14ac:dyDescent="0.25">
      <c r="A2050" t="s">
        <v>65</v>
      </c>
      <c r="B2050" t="s">
        <v>22</v>
      </c>
      <c r="C2050" t="s">
        <v>83</v>
      </c>
      <c r="D2050">
        <v>9</v>
      </c>
      <c r="E2050">
        <v>0</v>
      </c>
      <c r="F2050">
        <v>0</v>
      </c>
      <c r="G2050">
        <v>0</v>
      </c>
      <c r="H2050">
        <v>0</v>
      </c>
      <c r="I2050">
        <v>0</v>
      </c>
      <c r="J2050">
        <v>0</v>
      </c>
      <c r="K2050">
        <v>0</v>
      </c>
      <c r="L2050">
        <v>0</v>
      </c>
      <c r="M2050">
        <v>0</v>
      </c>
      <c r="N2050">
        <v>0</v>
      </c>
      <c r="O2050">
        <v>0</v>
      </c>
      <c r="P2050">
        <v>0</v>
      </c>
      <c r="Q2050">
        <v>0</v>
      </c>
      <c r="R2050">
        <v>0</v>
      </c>
      <c r="S2050">
        <v>0</v>
      </c>
      <c r="T2050">
        <v>0</v>
      </c>
      <c r="U2050">
        <v>0</v>
      </c>
      <c r="V2050">
        <v>0</v>
      </c>
      <c r="W2050">
        <v>0</v>
      </c>
      <c r="X2050">
        <v>0</v>
      </c>
      <c r="Y2050">
        <v>19</v>
      </c>
      <c r="Z2050">
        <v>0.34671419858932495</v>
      </c>
      <c r="AA2050">
        <v>0</v>
      </c>
    </row>
    <row r="2051" spans="1:27" x14ac:dyDescent="0.25">
      <c r="A2051" t="s">
        <v>65</v>
      </c>
      <c r="B2051" t="s">
        <v>22</v>
      </c>
      <c r="C2051" t="s">
        <v>83</v>
      </c>
      <c r="D2051">
        <v>10</v>
      </c>
      <c r="E2051">
        <v>0</v>
      </c>
      <c r="F2051">
        <v>0</v>
      </c>
      <c r="G2051">
        <v>0</v>
      </c>
      <c r="H2051">
        <v>0</v>
      </c>
      <c r="I2051">
        <v>0</v>
      </c>
      <c r="J2051">
        <v>0</v>
      </c>
      <c r="K2051">
        <v>0</v>
      </c>
      <c r="L2051">
        <v>0</v>
      </c>
      <c r="M2051">
        <v>0</v>
      </c>
      <c r="N2051">
        <v>0</v>
      </c>
      <c r="O2051">
        <v>0</v>
      </c>
      <c r="P2051">
        <v>0</v>
      </c>
      <c r="Q2051">
        <v>0</v>
      </c>
      <c r="R2051">
        <v>0</v>
      </c>
      <c r="S2051">
        <v>0</v>
      </c>
      <c r="T2051">
        <v>0</v>
      </c>
      <c r="U2051">
        <v>0</v>
      </c>
      <c r="V2051">
        <v>0</v>
      </c>
      <c r="W2051">
        <v>0</v>
      </c>
      <c r="X2051">
        <v>0</v>
      </c>
      <c r="Y2051">
        <v>19</v>
      </c>
      <c r="Z2051">
        <v>0.34671419858932495</v>
      </c>
      <c r="AA2051">
        <v>0</v>
      </c>
    </row>
    <row r="2052" spans="1:27" x14ac:dyDescent="0.25">
      <c r="A2052" t="s">
        <v>65</v>
      </c>
      <c r="B2052" t="s">
        <v>22</v>
      </c>
      <c r="C2052" t="s">
        <v>83</v>
      </c>
      <c r="D2052">
        <v>11</v>
      </c>
      <c r="E2052">
        <v>0</v>
      </c>
      <c r="F2052">
        <v>0</v>
      </c>
      <c r="G2052">
        <v>0</v>
      </c>
      <c r="H2052">
        <v>0</v>
      </c>
      <c r="I2052">
        <v>0</v>
      </c>
      <c r="J2052">
        <v>0</v>
      </c>
      <c r="K2052">
        <v>0</v>
      </c>
      <c r="L2052">
        <v>0</v>
      </c>
      <c r="M2052">
        <v>0</v>
      </c>
      <c r="N2052">
        <v>0</v>
      </c>
      <c r="O2052">
        <v>0</v>
      </c>
      <c r="P2052">
        <v>0</v>
      </c>
      <c r="Q2052">
        <v>0</v>
      </c>
      <c r="R2052">
        <v>0</v>
      </c>
      <c r="S2052">
        <v>0</v>
      </c>
      <c r="T2052">
        <v>0</v>
      </c>
      <c r="U2052">
        <v>0</v>
      </c>
      <c r="V2052">
        <v>0</v>
      </c>
      <c r="W2052">
        <v>0</v>
      </c>
      <c r="X2052">
        <v>0</v>
      </c>
      <c r="Y2052">
        <v>19</v>
      </c>
      <c r="Z2052">
        <v>0.34671419858932495</v>
      </c>
      <c r="AA2052">
        <v>0</v>
      </c>
    </row>
    <row r="2053" spans="1:27" x14ac:dyDescent="0.25">
      <c r="A2053" t="s">
        <v>65</v>
      </c>
      <c r="B2053" t="s">
        <v>22</v>
      </c>
      <c r="C2053" t="s">
        <v>83</v>
      </c>
      <c r="D2053">
        <v>12</v>
      </c>
      <c r="E2053">
        <v>0</v>
      </c>
      <c r="F2053">
        <v>0</v>
      </c>
      <c r="G2053">
        <v>0</v>
      </c>
      <c r="H2053">
        <v>0</v>
      </c>
      <c r="I2053">
        <v>0</v>
      </c>
      <c r="J2053">
        <v>0</v>
      </c>
      <c r="K2053">
        <v>0</v>
      </c>
      <c r="L2053">
        <v>0</v>
      </c>
      <c r="M2053">
        <v>0</v>
      </c>
      <c r="N2053">
        <v>0</v>
      </c>
      <c r="O2053">
        <v>0</v>
      </c>
      <c r="P2053">
        <v>0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</v>
      </c>
      <c r="X2053">
        <v>0</v>
      </c>
      <c r="Y2053">
        <v>19</v>
      </c>
      <c r="Z2053">
        <v>0.34671419858932495</v>
      </c>
      <c r="AA2053">
        <v>0</v>
      </c>
    </row>
    <row r="2054" spans="1:27" x14ac:dyDescent="0.25">
      <c r="A2054" t="s">
        <v>65</v>
      </c>
      <c r="B2054" t="s">
        <v>22</v>
      </c>
      <c r="C2054" t="s">
        <v>83</v>
      </c>
      <c r="D2054">
        <v>13</v>
      </c>
      <c r="E2054">
        <v>0</v>
      </c>
      <c r="F2054">
        <v>0</v>
      </c>
      <c r="G2054">
        <v>0</v>
      </c>
      <c r="H2054">
        <v>0</v>
      </c>
      <c r="I2054">
        <v>0</v>
      </c>
      <c r="J2054">
        <v>0</v>
      </c>
      <c r="K2054">
        <v>0</v>
      </c>
      <c r="L2054">
        <v>0</v>
      </c>
      <c r="M2054">
        <v>0</v>
      </c>
      <c r="N2054">
        <v>0</v>
      </c>
      <c r="O2054">
        <v>0</v>
      </c>
      <c r="P2054">
        <v>0</v>
      </c>
      <c r="Q2054">
        <v>0</v>
      </c>
      <c r="R2054">
        <v>0</v>
      </c>
      <c r="S2054">
        <v>0</v>
      </c>
      <c r="T2054">
        <v>0</v>
      </c>
      <c r="U2054">
        <v>0</v>
      </c>
      <c r="V2054">
        <v>0</v>
      </c>
      <c r="W2054">
        <v>0</v>
      </c>
      <c r="X2054">
        <v>0</v>
      </c>
      <c r="Y2054">
        <v>19</v>
      </c>
      <c r="Z2054">
        <v>0.34671419858932495</v>
      </c>
      <c r="AA2054">
        <v>0</v>
      </c>
    </row>
    <row r="2055" spans="1:27" x14ac:dyDescent="0.25">
      <c r="A2055" t="s">
        <v>65</v>
      </c>
      <c r="B2055" t="s">
        <v>22</v>
      </c>
      <c r="C2055" t="s">
        <v>83</v>
      </c>
      <c r="D2055">
        <v>14</v>
      </c>
      <c r="E2055">
        <v>0</v>
      </c>
      <c r="F2055">
        <v>0</v>
      </c>
      <c r="G2055">
        <v>0</v>
      </c>
      <c r="H2055">
        <v>0</v>
      </c>
      <c r="I2055">
        <v>0</v>
      </c>
      <c r="J2055">
        <v>0</v>
      </c>
      <c r="K2055">
        <v>0</v>
      </c>
      <c r="L2055">
        <v>0</v>
      </c>
      <c r="M2055">
        <v>0</v>
      </c>
      <c r="N2055">
        <v>0</v>
      </c>
      <c r="O2055">
        <v>0</v>
      </c>
      <c r="P2055">
        <v>0</v>
      </c>
      <c r="Q2055">
        <v>0</v>
      </c>
      <c r="R2055">
        <v>0</v>
      </c>
      <c r="S2055">
        <v>0</v>
      </c>
      <c r="T2055">
        <v>0</v>
      </c>
      <c r="U2055">
        <v>0</v>
      </c>
      <c r="V2055">
        <v>0</v>
      </c>
      <c r="W2055">
        <v>0</v>
      </c>
      <c r="X2055">
        <v>0</v>
      </c>
      <c r="Y2055">
        <v>19</v>
      </c>
      <c r="Z2055">
        <v>0.34671419858932495</v>
      </c>
      <c r="AA2055">
        <v>0</v>
      </c>
    </row>
    <row r="2056" spans="1:27" x14ac:dyDescent="0.25">
      <c r="A2056" t="s">
        <v>65</v>
      </c>
      <c r="B2056" t="s">
        <v>22</v>
      </c>
      <c r="C2056" t="s">
        <v>83</v>
      </c>
      <c r="D2056">
        <v>15</v>
      </c>
      <c r="E2056">
        <v>0</v>
      </c>
      <c r="F2056">
        <v>0</v>
      </c>
      <c r="G2056">
        <v>0</v>
      </c>
      <c r="H2056">
        <v>0</v>
      </c>
      <c r="I2056">
        <v>0</v>
      </c>
      <c r="J2056">
        <v>0</v>
      </c>
      <c r="K2056">
        <v>0</v>
      </c>
      <c r="L2056">
        <v>0</v>
      </c>
      <c r="M2056">
        <v>0</v>
      </c>
      <c r="N2056">
        <v>0</v>
      </c>
      <c r="O2056">
        <v>0</v>
      </c>
      <c r="P2056">
        <v>0</v>
      </c>
      <c r="Q2056">
        <v>0</v>
      </c>
      <c r="R2056">
        <v>0</v>
      </c>
      <c r="S2056">
        <v>0</v>
      </c>
      <c r="T2056">
        <v>0</v>
      </c>
      <c r="U2056">
        <v>0</v>
      </c>
      <c r="V2056">
        <v>0</v>
      </c>
      <c r="W2056">
        <v>0</v>
      </c>
      <c r="X2056">
        <v>0</v>
      </c>
      <c r="Y2056">
        <v>19</v>
      </c>
      <c r="Z2056">
        <v>0.34671419858932495</v>
      </c>
      <c r="AA2056">
        <v>0</v>
      </c>
    </row>
    <row r="2057" spans="1:27" x14ac:dyDescent="0.25">
      <c r="A2057" t="s">
        <v>65</v>
      </c>
      <c r="B2057" t="s">
        <v>22</v>
      </c>
      <c r="C2057" t="s">
        <v>83</v>
      </c>
      <c r="D2057">
        <v>16</v>
      </c>
      <c r="E2057">
        <v>0</v>
      </c>
      <c r="F2057">
        <v>0</v>
      </c>
      <c r="G2057">
        <v>0</v>
      </c>
      <c r="H2057">
        <v>0</v>
      </c>
      <c r="I2057">
        <v>0</v>
      </c>
      <c r="J2057">
        <v>0</v>
      </c>
      <c r="K2057">
        <v>0</v>
      </c>
      <c r="L2057">
        <v>0</v>
      </c>
      <c r="M2057">
        <v>0</v>
      </c>
      <c r="N2057">
        <v>0</v>
      </c>
      <c r="O2057">
        <v>0</v>
      </c>
      <c r="P2057">
        <v>0</v>
      </c>
      <c r="Q2057">
        <v>0</v>
      </c>
      <c r="R2057">
        <v>0</v>
      </c>
      <c r="S2057">
        <v>0</v>
      </c>
      <c r="T2057">
        <v>0</v>
      </c>
      <c r="U2057">
        <v>0</v>
      </c>
      <c r="V2057">
        <v>0</v>
      </c>
      <c r="W2057">
        <v>0</v>
      </c>
      <c r="X2057">
        <v>0</v>
      </c>
      <c r="Y2057">
        <v>19</v>
      </c>
      <c r="Z2057">
        <v>0.34671419858932495</v>
      </c>
      <c r="AA2057">
        <v>0</v>
      </c>
    </row>
    <row r="2058" spans="1:27" x14ac:dyDescent="0.25">
      <c r="A2058" t="s">
        <v>65</v>
      </c>
      <c r="B2058" t="s">
        <v>22</v>
      </c>
      <c r="C2058" t="s">
        <v>83</v>
      </c>
      <c r="D2058">
        <v>17</v>
      </c>
      <c r="E2058">
        <v>0</v>
      </c>
      <c r="F2058">
        <v>0</v>
      </c>
      <c r="G2058">
        <v>0</v>
      </c>
      <c r="H2058">
        <v>0</v>
      </c>
      <c r="I2058">
        <v>0</v>
      </c>
      <c r="J2058">
        <v>0</v>
      </c>
      <c r="K2058">
        <v>0</v>
      </c>
      <c r="L2058">
        <v>0</v>
      </c>
      <c r="M2058">
        <v>0</v>
      </c>
      <c r="N2058">
        <v>0</v>
      </c>
      <c r="O2058">
        <v>0</v>
      </c>
      <c r="P2058">
        <v>0</v>
      </c>
      <c r="Q2058">
        <v>0</v>
      </c>
      <c r="R2058">
        <v>0</v>
      </c>
      <c r="S2058">
        <v>0</v>
      </c>
      <c r="T2058">
        <v>0</v>
      </c>
      <c r="U2058">
        <v>0</v>
      </c>
      <c r="V2058">
        <v>0</v>
      </c>
      <c r="W2058">
        <v>0</v>
      </c>
      <c r="X2058">
        <v>0</v>
      </c>
      <c r="Y2058">
        <v>19</v>
      </c>
      <c r="Z2058">
        <v>0.34671419858932495</v>
      </c>
      <c r="AA2058">
        <v>0</v>
      </c>
    </row>
    <row r="2059" spans="1:27" x14ac:dyDescent="0.25">
      <c r="A2059" t="s">
        <v>65</v>
      </c>
      <c r="B2059" t="s">
        <v>22</v>
      </c>
      <c r="C2059" t="s">
        <v>83</v>
      </c>
      <c r="D2059">
        <v>18</v>
      </c>
      <c r="E2059">
        <v>0</v>
      </c>
      <c r="F2059">
        <v>0</v>
      </c>
      <c r="G2059">
        <v>0</v>
      </c>
      <c r="H2059">
        <v>0</v>
      </c>
      <c r="I2059">
        <v>0</v>
      </c>
      <c r="J2059">
        <v>0</v>
      </c>
      <c r="K2059">
        <v>0</v>
      </c>
      <c r="L2059">
        <v>0</v>
      </c>
      <c r="M2059">
        <v>0</v>
      </c>
      <c r="N2059">
        <v>0</v>
      </c>
      <c r="O2059">
        <v>0</v>
      </c>
      <c r="P2059">
        <v>0</v>
      </c>
      <c r="Q2059">
        <v>0</v>
      </c>
      <c r="R2059">
        <v>0</v>
      </c>
      <c r="S2059">
        <v>0</v>
      </c>
      <c r="T2059">
        <v>0</v>
      </c>
      <c r="U2059">
        <v>0</v>
      </c>
      <c r="V2059">
        <v>0</v>
      </c>
      <c r="W2059">
        <v>0</v>
      </c>
      <c r="X2059">
        <v>0</v>
      </c>
      <c r="Y2059">
        <v>19</v>
      </c>
      <c r="Z2059">
        <v>0.34671419858932495</v>
      </c>
      <c r="AA2059">
        <v>0</v>
      </c>
    </row>
    <row r="2060" spans="1:27" x14ac:dyDescent="0.25">
      <c r="A2060" t="s">
        <v>65</v>
      </c>
      <c r="B2060" t="s">
        <v>22</v>
      </c>
      <c r="C2060" t="s">
        <v>83</v>
      </c>
      <c r="D2060">
        <v>19</v>
      </c>
      <c r="E2060">
        <v>0</v>
      </c>
      <c r="F2060">
        <v>0</v>
      </c>
      <c r="G2060">
        <v>0</v>
      </c>
      <c r="H2060">
        <v>0</v>
      </c>
      <c r="I2060">
        <v>0</v>
      </c>
      <c r="J2060">
        <v>0</v>
      </c>
      <c r="K2060">
        <v>0</v>
      </c>
      <c r="L2060">
        <v>0</v>
      </c>
      <c r="M2060">
        <v>0</v>
      </c>
      <c r="N2060">
        <v>0</v>
      </c>
      <c r="O2060">
        <v>0</v>
      </c>
      <c r="P2060">
        <v>0</v>
      </c>
      <c r="Q2060">
        <v>0</v>
      </c>
      <c r="R2060">
        <v>0</v>
      </c>
      <c r="S2060">
        <v>0</v>
      </c>
      <c r="T2060">
        <v>0</v>
      </c>
      <c r="U2060">
        <v>0</v>
      </c>
      <c r="V2060">
        <v>0</v>
      </c>
      <c r="W2060">
        <v>0</v>
      </c>
      <c r="X2060">
        <v>0</v>
      </c>
      <c r="Y2060">
        <v>19</v>
      </c>
      <c r="Z2060">
        <v>0.34671419858932495</v>
      </c>
      <c r="AA2060">
        <v>0</v>
      </c>
    </row>
    <row r="2061" spans="1:27" x14ac:dyDescent="0.25">
      <c r="A2061" t="s">
        <v>65</v>
      </c>
      <c r="B2061" t="s">
        <v>22</v>
      </c>
      <c r="C2061" t="s">
        <v>83</v>
      </c>
      <c r="D2061">
        <v>20</v>
      </c>
      <c r="E2061">
        <v>0</v>
      </c>
      <c r="F2061">
        <v>0</v>
      </c>
      <c r="G2061">
        <v>0</v>
      </c>
      <c r="H2061">
        <v>0</v>
      </c>
      <c r="I2061">
        <v>0</v>
      </c>
      <c r="J2061">
        <v>0</v>
      </c>
      <c r="K2061">
        <v>0</v>
      </c>
      <c r="L2061">
        <v>0</v>
      </c>
      <c r="M2061">
        <v>0</v>
      </c>
      <c r="N2061">
        <v>0</v>
      </c>
      <c r="O2061">
        <v>0</v>
      </c>
      <c r="P2061">
        <v>0</v>
      </c>
      <c r="Q2061">
        <v>0</v>
      </c>
      <c r="R2061">
        <v>0</v>
      </c>
      <c r="S2061">
        <v>0</v>
      </c>
      <c r="T2061">
        <v>0</v>
      </c>
      <c r="U2061">
        <v>0</v>
      </c>
      <c r="V2061">
        <v>0</v>
      </c>
      <c r="W2061">
        <v>0</v>
      </c>
      <c r="X2061">
        <v>0</v>
      </c>
      <c r="Y2061">
        <v>19</v>
      </c>
      <c r="Z2061">
        <v>0.34671419858932495</v>
      </c>
      <c r="AA2061">
        <v>0</v>
      </c>
    </row>
    <row r="2062" spans="1:27" x14ac:dyDescent="0.25">
      <c r="A2062" t="s">
        <v>65</v>
      </c>
      <c r="B2062" t="s">
        <v>22</v>
      </c>
      <c r="C2062" t="s">
        <v>83</v>
      </c>
      <c r="D2062">
        <v>21</v>
      </c>
      <c r="E2062">
        <v>0</v>
      </c>
      <c r="F2062">
        <v>0</v>
      </c>
      <c r="G2062">
        <v>0</v>
      </c>
      <c r="H2062">
        <v>0</v>
      </c>
      <c r="I2062">
        <v>0</v>
      </c>
      <c r="J2062">
        <v>0</v>
      </c>
      <c r="K2062">
        <v>0</v>
      </c>
      <c r="L2062">
        <v>0</v>
      </c>
      <c r="M2062">
        <v>0</v>
      </c>
      <c r="N2062">
        <v>0</v>
      </c>
      <c r="O2062">
        <v>0</v>
      </c>
      <c r="P2062">
        <v>0</v>
      </c>
      <c r="Q2062">
        <v>0</v>
      </c>
      <c r="R2062">
        <v>0</v>
      </c>
      <c r="S2062">
        <v>0</v>
      </c>
      <c r="T2062">
        <v>0</v>
      </c>
      <c r="U2062">
        <v>0</v>
      </c>
      <c r="V2062">
        <v>0</v>
      </c>
      <c r="W2062">
        <v>0</v>
      </c>
      <c r="X2062">
        <v>0</v>
      </c>
      <c r="Y2062">
        <v>19</v>
      </c>
      <c r="Z2062">
        <v>0.34671419858932495</v>
      </c>
      <c r="AA2062">
        <v>0</v>
      </c>
    </row>
    <row r="2063" spans="1:27" x14ac:dyDescent="0.25">
      <c r="A2063" t="s">
        <v>65</v>
      </c>
      <c r="B2063" t="s">
        <v>22</v>
      </c>
      <c r="C2063" t="s">
        <v>83</v>
      </c>
      <c r="D2063">
        <v>22</v>
      </c>
      <c r="E2063">
        <v>0</v>
      </c>
      <c r="F2063">
        <v>0</v>
      </c>
      <c r="G2063">
        <v>0</v>
      </c>
      <c r="H2063">
        <v>0</v>
      </c>
      <c r="I2063">
        <v>0</v>
      </c>
      <c r="J2063">
        <v>0</v>
      </c>
      <c r="K2063">
        <v>0</v>
      </c>
      <c r="L2063">
        <v>0</v>
      </c>
      <c r="M2063">
        <v>0</v>
      </c>
      <c r="N2063">
        <v>0</v>
      </c>
      <c r="O2063">
        <v>0</v>
      </c>
      <c r="P2063">
        <v>0</v>
      </c>
      <c r="Q2063">
        <v>0</v>
      </c>
      <c r="R2063">
        <v>0</v>
      </c>
      <c r="S2063">
        <v>0</v>
      </c>
      <c r="T2063">
        <v>0</v>
      </c>
      <c r="U2063">
        <v>0</v>
      </c>
      <c r="V2063">
        <v>0</v>
      </c>
      <c r="W2063">
        <v>0</v>
      </c>
      <c r="X2063">
        <v>0</v>
      </c>
      <c r="Y2063">
        <v>19</v>
      </c>
      <c r="Z2063">
        <v>0.34671419858932495</v>
      </c>
      <c r="AA2063">
        <v>0</v>
      </c>
    </row>
    <row r="2064" spans="1:27" x14ac:dyDescent="0.25">
      <c r="A2064" t="s">
        <v>65</v>
      </c>
      <c r="B2064" t="s">
        <v>22</v>
      </c>
      <c r="C2064" t="s">
        <v>83</v>
      </c>
      <c r="D2064">
        <v>23</v>
      </c>
      <c r="E2064">
        <v>0</v>
      </c>
      <c r="F2064">
        <v>0</v>
      </c>
      <c r="G2064">
        <v>0</v>
      </c>
      <c r="H2064">
        <v>0</v>
      </c>
      <c r="I2064">
        <v>0</v>
      </c>
      <c r="J2064">
        <v>0</v>
      </c>
      <c r="K2064">
        <v>0</v>
      </c>
      <c r="L2064">
        <v>0</v>
      </c>
      <c r="M2064">
        <v>0</v>
      </c>
      <c r="N2064">
        <v>0</v>
      </c>
      <c r="O2064">
        <v>0</v>
      </c>
      <c r="P2064">
        <v>0</v>
      </c>
      <c r="Q2064">
        <v>0</v>
      </c>
      <c r="R2064">
        <v>0</v>
      </c>
      <c r="S2064">
        <v>0</v>
      </c>
      <c r="T2064">
        <v>0</v>
      </c>
      <c r="U2064">
        <v>0</v>
      </c>
      <c r="V2064">
        <v>0</v>
      </c>
      <c r="W2064">
        <v>0</v>
      </c>
      <c r="X2064">
        <v>0</v>
      </c>
      <c r="Y2064">
        <v>19</v>
      </c>
      <c r="Z2064">
        <v>0.34671419858932495</v>
      </c>
      <c r="AA2064">
        <v>0</v>
      </c>
    </row>
    <row r="2065" spans="1:27" x14ac:dyDescent="0.25">
      <c r="A2065" t="s">
        <v>65</v>
      </c>
      <c r="B2065" t="s">
        <v>22</v>
      </c>
      <c r="C2065" t="s">
        <v>83</v>
      </c>
      <c r="D2065">
        <v>24</v>
      </c>
      <c r="E2065">
        <v>0</v>
      </c>
      <c r="F2065">
        <v>0</v>
      </c>
      <c r="G2065">
        <v>0</v>
      </c>
      <c r="H2065">
        <v>0</v>
      </c>
      <c r="I2065">
        <v>0</v>
      </c>
      <c r="J2065">
        <v>0</v>
      </c>
      <c r="K2065">
        <v>0</v>
      </c>
      <c r="L2065">
        <v>0</v>
      </c>
      <c r="M2065">
        <v>0</v>
      </c>
      <c r="N2065">
        <v>0</v>
      </c>
      <c r="O2065">
        <v>0</v>
      </c>
      <c r="P2065">
        <v>0</v>
      </c>
      <c r="Q2065">
        <v>0</v>
      </c>
      <c r="R2065">
        <v>0</v>
      </c>
      <c r="S2065">
        <v>0</v>
      </c>
      <c r="T2065">
        <v>0</v>
      </c>
      <c r="U2065">
        <v>0</v>
      </c>
      <c r="V2065">
        <v>0</v>
      </c>
      <c r="W2065">
        <v>0</v>
      </c>
      <c r="X2065">
        <v>0</v>
      </c>
      <c r="Y2065">
        <v>19</v>
      </c>
      <c r="Z2065">
        <v>0.34671419858932495</v>
      </c>
      <c r="AA2065">
        <v>0</v>
      </c>
    </row>
    <row r="2066" spans="1:27" x14ac:dyDescent="0.25">
      <c r="A2066" t="s">
        <v>65</v>
      </c>
      <c r="B2066" t="s">
        <v>22</v>
      </c>
      <c r="C2066" t="s">
        <v>84</v>
      </c>
      <c r="D2066">
        <v>1</v>
      </c>
      <c r="E2066">
        <v>0</v>
      </c>
      <c r="F2066">
        <v>0</v>
      </c>
      <c r="G2066">
        <v>0</v>
      </c>
      <c r="H2066">
        <v>0</v>
      </c>
      <c r="I2066">
        <v>0</v>
      </c>
      <c r="J2066">
        <v>0</v>
      </c>
      <c r="K2066">
        <v>0</v>
      </c>
      <c r="L2066">
        <v>0</v>
      </c>
      <c r="M2066">
        <v>0</v>
      </c>
      <c r="N2066">
        <v>0</v>
      </c>
      <c r="O2066">
        <v>0</v>
      </c>
      <c r="P2066">
        <v>0</v>
      </c>
      <c r="Q2066">
        <v>0</v>
      </c>
      <c r="R2066">
        <v>0</v>
      </c>
      <c r="S2066">
        <v>0</v>
      </c>
      <c r="T2066">
        <v>0</v>
      </c>
      <c r="U2066">
        <v>0</v>
      </c>
      <c r="V2066">
        <v>0</v>
      </c>
      <c r="W2066">
        <v>0</v>
      </c>
      <c r="X2066">
        <v>0</v>
      </c>
      <c r="Y2066">
        <v>19</v>
      </c>
      <c r="Z2066">
        <v>0.34671419858932495</v>
      </c>
      <c r="AA2066">
        <v>0</v>
      </c>
    </row>
    <row r="2067" spans="1:27" x14ac:dyDescent="0.25">
      <c r="A2067" t="s">
        <v>65</v>
      </c>
      <c r="B2067" t="s">
        <v>22</v>
      </c>
      <c r="C2067" t="s">
        <v>84</v>
      </c>
      <c r="D2067">
        <v>2</v>
      </c>
      <c r="E2067">
        <v>0</v>
      </c>
      <c r="F2067">
        <v>0</v>
      </c>
      <c r="G2067">
        <v>0</v>
      </c>
      <c r="H2067">
        <v>0</v>
      </c>
      <c r="I2067">
        <v>0</v>
      </c>
      <c r="J2067">
        <v>0</v>
      </c>
      <c r="K2067">
        <v>0</v>
      </c>
      <c r="L2067">
        <v>0</v>
      </c>
      <c r="M2067">
        <v>0</v>
      </c>
      <c r="N2067">
        <v>0</v>
      </c>
      <c r="O2067">
        <v>0</v>
      </c>
      <c r="P2067">
        <v>0</v>
      </c>
      <c r="Q2067">
        <v>0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0</v>
      </c>
      <c r="X2067">
        <v>0</v>
      </c>
      <c r="Y2067">
        <v>19</v>
      </c>
      <c r="Z2067">
        <v>0.34671419858932495</v>
      </c>
      <c r="AA2067">
        <v>0</v>
      </c>
    </row>
    <row r="2068" spans="1:27" x14ac:dyDescent="0.25">
      <c r="A2068" t="s">
        <v>65</v>
      </c>
      <c r="B2068" t="s">
        <v>22</v>
      </c>
      <c r="C2068" t="s">
        <v>84</v>
      </c>
      <c r="D2068">
        <v>3</v>
      </c>
      <c r="E2068">
        <v>0</v>
      </c>
      <c r="F2068">
        <v>0</v>
      </c>
      <c r="G2068">
        <v>0</v>
      </c>
      <c r="H2068">
        <v>0</v>
      </c>
      <c r="I2068">
        <v>0</v>
      </c>
      <c r="J2068">
        <v>0</v>
      </c>
      <c r="K2068">
        <v>0</v>
      </c>
      <c r="L2068">
        <v>0</v>
      </c>
      <c r="M2068">
        <v>0</v>
      </c>
      <c r="N2068">
        <v>0</v>
      </c>
      <c r="O2068">
        <v>0</v>
      </c>
      <c r="P2068">
        <v>0</v>
      </c>
      <c r="Q2068">
        <v>0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0</v>
      </c>
      <c r="X2068">
        <v>0</v>
      </c>
      <c r="Y2068">
        <v>19</v>
      </c>
      <c r="Z2068">
        <v>0.34671419858932495</v>
      </c>
      <c r="AA2068">
        <v>0</v>
      </c>
    </row>
    <row r="2069" spans="1:27" x14ac:dyDescent="0.25">
      <c r="A2069" t="s">
        <v>65</v>
      </c>
      <c r="B2069" t="s">
        <v>22</v>
      </c>
      <c r="C2069" t="s">
        <v>84</v>
      </c>
      <c r="D2069">
        <v>4</v>
      </c>
      <c r="E2069">
        <v>0</v>
      </c>
      <c r="F2069">
        <v>0</v>
      </c>
      <c r="G2069">
        <v>0</v>
      </c>
      <c r="H2069">
        <v>0</v>
      </c>
      <c r="I2069">
        <v>0</v>
      </c>
      <c r="J2069">
        <v>0</v>
      </c>
      <c r="K2069">
        <v>0</v>
      </c>
      <c r="L2069">
        <v>0</v>
      </c>
      <c r="M2069">
        <v>0</v>
      </c>
      <c r="N2069">
        <v>0</v>
      </c>
      <c r="O2069">
        <v>0</v>
      </c>
      <c r="P2069">
        <v>0</v>
      </c>
      <c r="Q2069">
        <v>0</v>
      </c>
      <c r="R2069">
        <v>0</v>
      </c>
      <c r="S2069">
        <v>0</v>
      </c>
      <c r="T2069">
        <v>0</v>
      </c>
      <c r="U2069">
        <v>0</v>
      </c>
      <c r="V2069">
        <v>0</v>
      </c>
      <c r="W2069">
        <v>0</v>
      </c>
      <c r="X2069">
        <v>0</v>
      </c>
      <c r="Y2069">
        <v>19</v>
      </c>
      <c r="Z2069">
        <v>0.34671419858932495</v>
      </c>
      <c r="AA2069">
        <v>0</v>
      </c>
    </row>
    <row r="2070" spans="1:27" x14ac:dyDescent="0.25">
      <c r="A2070" t="s">
        <v>65</v>
      </c>
      <c r="B2070" t="s">
        <v>22</v>
      </c>
      <c r="C2070" t="s">
        <v>84</v>
      </c>
      <c r="D2070">
        <v>5</v>
      </c>
      <c r="E2070">
        <v>0</v>
      </c>
      <c r="F2070">
        <v>0</v>
      </c>
      <c r="G2070">
        <v>0</v>
      </c>
      <c r="H2070">
        <v>0</v>
      </c>
      <c r="I2070">
        <v>0</v>
      </c>
      <c r="J2070">
        <v>0</v>
      </c>
      <c r="K2070">
        <v>0</v>
      </c>
      <c r="L2070">
        <v>0</v>
      </c>
      <c r="M2070">
        <v>0</v>
      </c>
      <c r="N2070">
        <v>0</v>
      </c>
      <c r="O2070">
        <v>0</v>
      </c>
      <c r="P2070">
        <v>0</v>
      </c>
      <c r="Q2070">
        <v>0</v>
      </c>
      <c r="R2070">
        <v>0</v>
      </c>
      <c r="S2070">
        <v>0</v>
      </c>
      <c r="T2070">
        <v>0</v>
      </c>
      <c r="U2070">
        <v>0</v>
      </c>
      <c r="V2070">
        <v>0</v>
      </c>
      <c r="W2070">
        <v>0</v>
      </c>
      <c r="X2070">
        <v>0</v>
      </c>
      <c r="Y2070">
        <v>19</v>
      </c>
      <c r="Z2070">
        <v>0.34671419858932495</v>
      </c>
      <c r="AA2070">
        <v>0</v>
      </c>
    </row>
    <row r="2071" spans="1:27" x14ac:dyDescent="0.25">
      <c r="A2071" t="s">
        <v>65</v>
      </c>
      <c r="B2071" t="s">
        <v>22</v>
      </c>
      <c r="C2071" t="s">
        <v>84</v>
      </c>
      <c r="D2071">
        <v>6</v>
      </c>
      <c r="E2071">
        <v>0</v>
      </c>
      <c r="F2071">
        <v>0</v>
      </c>
      <c r="G2071">
        <v>0</v>
      </c>
      <c r="H2071">
        <v>0</v>
      </c>
      <c r="I2071">
        <v>0</v>
      </c>
      <c r="J2071">
        <v>0</v>
      </c>
      <c r="K2071">
        <v>0</v>
      </c>
      <c r="L2071">
        <v>0</v>
      </c>
      <c r="M2071">
        <v>0</v>
      </c>
      <c r="N2071">
        <v>0</v>
      </c>
      <c r="O2071">
        <v>0</v>
      </c>
      <c r="P2071">
        <v>0</v>
      </c>
      <c r="Q2071">
        <v>0</v>
      </c>
      <c r="R2071">
        <v>0</v>
      </c>
      <c r="S2071">
        <v>0</v>
      </c>
      <c r="T2071">
        <v>0</v>
      </c>
      <c r="U2071">
        <v>0</v>
      </c>
      <c r="V2071">
        <v>0</v>
      </c>
      <c r="W2071">
        <v>0</v>
      </c>
      <c r="X2071">
        <v>0</v>
      </c>
      <c r="Y2071">
        <v>19</v>
      </c>
      <c r="Z2071">
        <v>0.34671419858932495</v>
      </c>
      <c r="AA2071">
        <v>0</v>
      </c>
    </row>
    <row r="2072" spans="1:27" x14ac:dyDescent="0.25">
      <c r="A2072" t="s">
        <v>65</v>
      </c>
      <c r="B2072" t="s">
        <v>22</v>
      </c>
      <c r="C2072" t="s">
        <v>84</v>
      </c>
      <c r="D2072">
        <v>7</v>
      </c>
      <c r="E2072">
        <v>0</v>
      </c>
      <c r="F2072">
        <v>0</v>
      </c>
      <c r="G2072">
        <v>0</v>
      </c>
      <c r="H2072">
        <v>0</v>
      </c>
      <c r="I2072">
        <v>0</v>
      </c>
      <c r="J2072">
        <v>0</v>
      </c>
      <c r="K2072">
        <v>0</v>
      </c>
      <c r="L2072">
        <v>0</v>
      </c>
      <c r="M2072">
        <v>0</v>
      </c>
      <c r="N2072">
        <v>0</v>
      </c>
      <c r="O2072">
        <v>0</v>
      </c>
      <c r="P2072">
        <v>0</v>
      </c>
      <c r="Q2072">
        <v>0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0</v>
      </c>
      <c r="X2072">
        <v>0</v>
      </c>
      <c r="Y2072">
        <v>19</v>
      </c>
      <c r="Z2072">
        <v>0.34671419858932495</v>
      </c>
      <c r="AA2072">
        <v>0</v>
      </c>
    </row>
    <row r="2073" spans="1:27" x14ac:dyDescent="0.25">
      <c r="A2073" t="s">
        <v>65</v>
      </c>
      <c r="B2073" t="s">
        <v>22</v>
      </c>
      <c r="C2073" t="s">
        <v>84</v>
      </c>
      <c r="D2073">
        <v>8</v>
      </c>
      <c r="E2073">
        <v>0</v>
      </c>
      <c r="F2073">
        <v>0</v>
      </c>
      <c r="G2073">
        <v>0</v>
      </c>
      <c r="H2073">
        <v>0</v>
      </c>
      <c r="I2073">
        <v>0</v>
      </c>
      <c r="J2073">
        <v>0</v>
      </c>
      <c r="K2073">
        <v>0</v>
      </c>
      <c r="L2073">
        <v>0</v>
      </c>
      <c r="M2073">
        <v>0</v>
      </c>
      <c r="N2073">
        <v>0</v>
      </c>
      <c r="O2073">
        <v>0</v>
      </c>
      <c r="P2073">
        <v>0</v>
      </c>
      <c r="Q2073">
        <v>0</v>
      </c>
      <c r="R2073">
        <v>0</v>
      </c>
      <c r="S2073">
        <v>0</v>
      </c>
      <c r="T2073">
        <v>0</v>
      </c>
      <c r="U2073">
        <v>0</v>
      </c>
      <c r="V2073">
        <v>0</v>
      </c>
      <c r="W2073">
        <v>0</v>
      </c>
      <c r="X2073">
        <v>0</v>
      </c>
      <c r="Y2073">
        <v>19</v>
      </c>
      <c r="Z2073">
        <v>0.34671419858932495</v>
      </c>
      <c r="AA2073">
        <v>0</v>
      </c>
    </row>
    <row r="2074" spans="1:27" x14ac:dyDescent="0.25">
      <c r="A2074" t="s">
        <v>65</v>
      </c>
      <c r="B2074" t="s">
        <v>22</v>
      </c>
      <c r="C2074" t="s">
        <v>84</v>
      </c>
      <c r="D2074">
        <v>9</v>
      </c>
      <c r="E2074">
        <v>0</v>
      </c>
      <c r="F2074">
        <v>0</v>
      </c>
      <c r="G2074">
        <v>0</v>
      </c>
      <c r="H2074">
        <v>0</v>
      </c>
      <c r="I2074">
        <v>0</v>
      </c>
      <c r="J2074">
        <v>0</v>
      </c>
      <c r="K2074">
        <v>0</v>
      </c>
      <c r="L2074">
        <v>0</v>
      </c>
      <c r="M2074">
        <v>0</v>
      </c>
      <c r="N2074">
        <v>0</v>
      </c>
      <c r="O2074">
        <v>0</v>
      </c>
      <c r="P2074">
        <v>0</v>
      </c>
      <c r="Q2074">
        <v>0</v>
      </c>
      <c r="R2074">
        <v>0</v>
      </c>
      <c r="S2074">
        <v>0</v>
      </c>
      <c r="T2074">
        <v>0</v>
      </c>
      <c r="U2074">
        <v>0</v>
      </c>
      <c r="V2074">
        <v>0</v>
      </c>
      <c r="W2074">
        <v>0</v>
      </c>
      <c r="X2074">
        <v>0</v>
      </c>
      <c r="Y2074">
        <v>19</v>
      </c>
      <c r="Z2074">
        <v>0.34671419858932495</v>
      </c>
      <c r="AA2074">
        <v>0</v>
      </c>
    </row>
    <row r="2075" spans="1:27" x14ac:dyDescent="0.25">
      <c r="A2075" t="s">
        <v>65</v>
      </c>
      <c r="B2075" t="s">
        <v>22</v>
      </c>
      <c r="C2075" t="s">
        <v>84</v>
      </c>
      <c r="D2075">
        <v>10</v>
      </c>
      <c r="E2075">
        <v>0</v>
      </c>
      <c r="F2075">
        <v>0</v>
      </c>
      <c r="G2075">
        <v>0</v>
      </c>
      <c r="H2075">
        <v>0</v>
      </c>
      <c r="I2075">
        <v>0</v>
      </c>
      <c r="J2075">
        <v>0</v>
      </c>
      <c r="K2075">
        <v>0</v>
      </c>
      <c r="L2075">
        <v>0</v>
      </c>
      <c r="M2075">
        <v>0</v>
      </c>
      <c r="N2075">
        <v>0</v>
      </c>
      <c r="O2075">
        <v>0</v>
      </c>
      <c r="P2075">
        <v>0</v>
      </c>
      <c r="Q2075">
        <v>0</v>
      </c>
      <c r="R2075">
        <v>0</v>
      </c>
      <c r="S2075">
        <v>0</v>
      </c>
      <c r="T2075">
        <v>0</v>
      </c>
      <c r="U2075">
        <v>0</v>
      </c>
      <c r="V2075">
        <v>0</v>
      </c>
      <c r="W2075">
        <v>0</v>
      </c>
      <c r="X2075">
        <v>0</v>
      </c>
      <c r="Y2075">
        <v>19</v>
      </c>
      <c r="Z2075">
        <v>0.34671419858932495</v>
      </c>
      <c r="AA2075">
        <v>0</v>
      </c>
    </row>
    <row r="2076" spans="1:27" x14ac:dyDescent="0.25">
      <c r="A2076" t="s">
        <v>65</v>
      </c>
      <c r="B2076" t="s">
        <v>22</v>
      </c>
      <c r="C2076" t="s">
        <v>84</v>
      </c>
      <c r="D2076">
        <v>11</v>
      </c>
      <c r="E2076">
        <v>0</v>
      </c>
      <c r="F2076">
        <v>0</v>
      </c>
      <c r="G2076">
        <v>0</v>
      </c>
      <c r="H2076">
        <v>0</v>
      </c>
      <c r="I2076">
        <v>0</v>
      </c>
      <c r="J2076">
        <v>0</v>
      </c>
      <c r="K2076">
        <v>0</v>
      </c>
      <c r="L2076">
        <v>0</v>
      </c>
      <c r="M2076">
        <v>0</v>
      </c>
      <c r="N2076">
        <v>0</v>
      </c>
      <c r="O2076">
        <v>0</v>
      </c>
      <c r="P2076">
        <v>0</v>
      </c>
      <c r="Q2076">
        <v>0</v>
      </c>
      <c r="R2076">
        <v>0</v>
      </c>
      <c r="S2076">
        <v>0</v>
      </c>
      <c r="T2076">
        <v>0</v>
      </c>
      <c r="U2076">
        <v>0</v>
      </c>
      <c r="V2076">
        <v>0</v>
      </c>
      <c r="W2076">
        <v>0</v>
      </c>
      <c r="X2076">
        <v>0</v>
      </c>
      <c r="Y2076">
        <v>19</v>
      </c>
      <c r="Z2076">
        <v>0.34671419858932495</v>
      </c>
      <c r="AA2076">
        <v>0</v>
      </c>
    </row>
    <row r="2077" spans="1:27" x14ac:dyDescent="0.25">
      <c r="A2077" t="s">
        <v>65</v>
      </c>
      <c r="B2077" t="s">
        <v>22</v>
      </c>
      <c r="C2077" t="s">
        <v>84</v>
      </c>
      <c r="D2077">
        <v>12</v>
      </c>
      <c r="E2077">
        <v>0</v>
      </c>
      <c r="F2077">
        <v>0</v>
      </c>
      <c r="G2077">
        <v>0</v>
      </c>
      <c r="H2077">
        <v>0</v>
      </c>
      <c r="I2077">
        <v>0</v>
      </c>
      <c r="J2077">
        <v>0</v>
      </c>
      <c r="K2077">
        <v>0</v>
      </c>
      <c r="L2077">
        <v>0</v>
      </c>
      <c r="M2077">
        <v>0</v>
      </c>
      <c r="N2077">
        <v>0</v>
      </c>
      <c r="O2077">
        <v>0</v>
      </c>
      <c r="P2077">
        <v>0</v>
      </c>
      <c r="Q2077">
        <v>0</v>
      </c>
      <c r="R2077">
        <v>0</v>
      </c>
      <c r="S2077">
        <v>0</v>
      </c>
      <c r="T2077">
        <v>0</v>
      </c>
      <c r="U2077">
        <v>0</v>
      </c>
      <c r="V2077">
        <v>0</v>
      </c>
      <c r="W2077">
        <v>0</v>
      </c>
      <c r="X2077">
        <v>0</v>
      </c>
      <c r="Y2077">
        <v>19</v>
      </c>
      <c r="Z2077">
        <v>0.34671419858932495</v>
      </c>
      <c r="AA2077">
        <v>0</v>
      </c>
    </row>
    <row r="2078" spans="1:27" x14ac:dyDescent="0.25">
      <c r="A2078" t="s">
        <v>65</v>
      </c>
      <c r="B2078" t="s">
        <v>22</v>
      </c>
      <c r="C2078" t="s">
        <v>84</v>
      </c>
      <c r="D2078">
        <v>13</v>
      </c>
      <c r="E2078">
        <v>0</v>
      </c>
      <c r="F2078">
        <v>0</v>
      </c>
      <c r="G2078">
        <v>0</v>
      </c>
      <c r="H2078">
        <v>0</v>
      </c>
      <c r="I2078">
        <v>0</v>
      </c>
      <c r="J2078">
        <v>0</v>
      </c>
      <c r="K2078">
        <v>0</v>
      </c>
      <c r="L2078">
        <v>0</v>
      </c>
      <c r="M2078">
        <v>0</v>
      </c>
      <c r="N2078">
        <v>0</v>
      </c>
      <c r="O2078">
        <v>0</v>
      </c>
      <c r="P2078">
        <v>0</v>
      </c>
      <c r="Q2078">
        <v>0</v>
      </c>
      <c r="R2078">
        <v>0</v>
      </c>
      <c r="S2078">
        <v>0</v>
      </c>
      <c r="T2078">
        <v>0</v>
      </c>
      <c r="U2078">
        <v>0</v>
      </c>
      <c r="V2078">
        <v>0</v>
      </c>
      <c r="W2078">
        <v>0</v>
      </c>
      <c r="X2078">
        <v>0</v>
      </c>
      <c r="Y2078">
        <v>19</v>
      </c>
      <c r="Z2078">
        <v>0.34671419858932495</v>
      </c>
      <c r="AA2078">
        <v>0</v>
      </c>
    </row>
    <row r="2079" spans="1:27" x14ac:dyDescent="0.25">
      <c r="A2079" t="s">
        <v>65</v>
      </c>
      <c r="B2079" t="s">
        <v>22</v>
      </c>
      <c r="C2079" t="s">
        <v>84</v>
      </c>
      <c r="D2079">
        <v>14</v>
      </c>
      <c r="E2079">
        <v>0</v>
      </c>
      <c r="F2079">
        <v>0</v>
      </c>
      <c r="G2079">
        <v>0</v>
      </c>
      <c r="H2079">
        <v>0</v>
      </c>
      <c r="I2079">
        <v>0</v>
      </c>
      <c r="J2079">
        <v>0</v>
      </c>
      <c r="K2079">
        <v>0</v>
      </c>
      <c r="L2079">
        <v>0</v>
      </c>
      <c r="M2079">
        <v>0</v>
      </c>
      <c r="N2079">
        <v>0</v>
      </c>
      <c r="O2079">
        <v>0</v>
      </c>
      <c r="P2079">
        <v>0</v>
      </c>
      <c r="Q2079">
        <v>0</v>
      </c>
      <c r="R2079">
        <v>0</v>
      </c>
      <c r="S2079">
        <v>0</v>
      </c>
      <c r="T2079">
        <v>0</v>
      </c>
      <c r="U2079">
        <v>0</v>
      </c>
      <c r="V2079">
        <v>0</v>
      </c>
      <c r="W2079">
        <v>0</v>
      </c>
      <c r="X2079">
        <v>0</v>
      </c>
      <c r="Y2079">
        <v>19</v>
      </c>
      <c r="Z2079">
        <v>0.34671419858932495</v>
      </c>
      <c r="AA2079">
        <v>0</v>
      </c>
    </row>
    <row r="2080" spans="1:27" x14ac:dyDescent="0.25">
      <c r="A2080" t="s">
        <v>65</v>
      </c>
      <c r="B2080" t="s">
        <v>22</v>
      </c>
      <c r="C2080" t="s">
        <v>84</v>
      </c>
      <c r="D2080">
        <v>15</v>
      </c>
      <c r="E2080">
        <v>0</v>
      </c>
      <c r="F2080">
        <v>0</v>
      </c>
      <c r="G2080">
        <v>0</v>
      </c>
      <c r="H2080">
        <v>0</v>
      </c>
      <c r="I2080">
        <v>0</v>
      </c>
      <c r="J2080">
        <v>0</v>
      </c>
      <c r="K2080">
        <v>0</v>
      </c>
      <c r="L2080">
        <v>0</v>
      </c>
      <c r="M2080">
        <v>0</v>
      </c>
      <c r="N2080">
        <v>0</v>
      </c>
      <c r="O2080">
        <v>0</v>
      </c>
      <c r="P2080">
        <v>0</v>
      </c>
      <c r="Q2080">
        <v>0</v>
      </c>
      <c r="R2080">
        <v>0</v>
      </c>
      <c r="S2080">
        <v>0</v>
      </c>
      <c r="T2080">
        <v>0</v>
      </c>
      <c r="U2080">
        <v>0</v>
      </c>
      <c r="V2080">
        <v>0</v>
      </c>
      <c r="W2080">
        <v>0</v>
      </c>
      <c r="X2080">
        <v>0</v>
      </c>
      <c r="Y2080">
        <v>19</v>
      </c>
      <c r="Z2080">
        <v>0.34671419858932495</v>
      </c>
      <c r="AA2080">
        <v>0</v>
      </c>
    </row>
    <row r="2081" spans="1:27" x14ac:dyDescent="0.25">
      <c r="A2081" t="s">
        <v>65</v>
      </c>
      <c r="B2081" t="s">
        <v>22</v>
      </c>
      <c r="C2081" t="s">
        <v>84</v>
      </c>
      <c r="D2081">
        <v>16</v>
      </c>
      <c r="E2081">
        <v>0</v>
      </c>
      <c r="F2081">
        <v>0</v>
      </c>
      <c r="G2081">
        <v>0</v>
      </c>
      <c r="H2081">
        <v>0</v>
      </c>
      <c r="I2081">
        <v>0</v>
      </c>
      <c r="J2081">
        <v>0</v>
      </c>
      <c r="K2081">
        <v>0</v>
      </c>
      <c r="L2081">
        <v>0</v>
      </c>
      <c r="M2081">
        <v>0</v>
      </c>
      <c r="N2081">
        <v>0</v>
      </c>
      <c r="O2081">
        <v>0</v>
      </c>
      <c r="P2081">
        <v>0</v>
      </c>
      <c r="Q2081">
        <v>0</v>
      </c>
      <c r="R2081">
        <v>0</v>
      </c>
      <c r="S2081">
        <v>0</v>
      </c>
      <c r="T2081">
        <v>0</v>
      </c>
      <c r="U2081">
        <v>0</v>
      </c>
      <c r="V2081">
        <v>0</v>
      </c>
      <c r="W2081">
        <v>0</v>
      </c>
      <c r="X2081">
        <v>0</v>
      </c>
      <c r="Y2081">
        <v>19</v>
      </c>
      <c r="Z2081">
        <v>0.34671419858932495</v>
      </c>
      <c r="AA2081">
        <v>0</v>
      </c>
    </row>
    <row r="2082" spans="1:27" x14ac:dyDescent="0.25">
      <c r="A2082" t="s">
        <v>65</v>
      </c>
      <c r="B2082" t="s">
        <v>22</v>
      </c>
      <c r="C2082" t="s">
        <v>84</v>
      </c>
      <c r="D2082">
        <v>17</v>
      </c>
      <c r="E2082">
        <v>0</v>
      </c>
      <c r="F2082">
        <v>0</v>
      </c>
      <c r="G2082">
        <v>0</v>
      </c>
      <c r="H2082">
        <v>0</v>
      </c>
      <c r="I2082">
        <v>0</v>
      </c>
      <c r="J2082">
        <v>0</v>
      </c>
      <c r="K2082">
        <v>0</v>
      </c>
      <c r="L2082">
        <v>0</v>
      </c>
      <c r="M2082">
        <v>0</v>
      </c>
      <c r="N2082">
        <v>0</v>
      </c>
      <c r="O2082">
        <v>0</v>
      </c>
      <c r="P2082">
        <v>0</v>
      </c>
      <c r="Q2082">
        <v>0</v>
      </c>
      <c r="R2082">
        <v>0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0</v>
      </c>
      <c r="Y2082">
        <v>19</v>
      </c>
      <c r="Z2082">
        <v>0.34671419858932495</v>
      </c>
      <c r="AA2082">
        <v>0</v>
      </c>
    </row>
    <row r="2083" spans="1:27" x14ac:dyDescent="0.25">
      <c r="A2083" t="s">
        <v>65</v>
      </c>
      <c r="B2083" t="s">
        <v>22</v>
      </c>
      <c r="C2083" t="s">
        <v>84</v>
      </c>
      <c r="D2083">
        <v>18</v>
      </c>
      <c r="E2083">
        <v>0</v>
      </c>
      <c r="F2083">
        <v>0</v>
      </c>
      <c r="G2083">
        <v>0</v>
      </c>
      <c r="H2083">
        <v>0</v>
      </c>
      <c r="I2083">
        <v>0</v>
      </c>
      <c r="J2083">
        <v>0</v>
      </c>
      <c r="K2083">
        <v>0</v>
      </c>
      <c r="L2083">
        <v>0</v>
      </c>
      <c r="M2083">
        <v>0</v>
      </c>
      <c r="N2083">
        <v>0</v>
      </c>
      <c r="O2083">
        <v>0</v>
      </c>
      <c r="P2083">
        <v>0</v>
      </c>
      <c r="Q2083">
        <v>0</v>
      </c>
      <c r="R2083">
        <v>0</v>
      </c>
      <c r="S2083">
        <v>0</v>
      </c>
      <c r="T2083">
        <v>0</v>
      </c>
      <c r="U2083">
        <v>0</v>
      </c>
      <c r="V2083">
        <v>0</v>
      </c>
      <c r="W2083">
        <v>0</v>
      </c>
      <c r="X2083">
        <v>0</v>
      </c>
      <c r="Y2083">
        <v>19</v>
      </c>
      <c r="Z2083">
        <v>0.34671419858932495</v>
      </c>
      <c r="AA2083">
        <v>0</v>
      </c>
    </row>
    <row r="2084" spans="1:27" x14ac:dyDescent="0.25">
      <c r="A2084" t="s">
        <v>65</v>
      </c>
      <c r="B2084" t="s">
        <v>22</v>
      </c>
      <c r="C2084" t="s">
        <v>84</v>
      </c>
      <c r="D2084">
        <v>19</v>
      </c>
      <c r="E2084">
        <v>0</v>
      </c>
      <c r="F2084">
        <v>0</v>
      </c>
      <c r="G2084">
        <v>0</v>
      </c>
      <c r="H2084">
        <v>0</v>
      </c>
      <c r="I2084">
        <v>0</v>
      </c>
      <c r="J2084">
        <v>0</v>
      </c>
      <c r="K2084">
        <v>0</v>
      </c>
      <c r="L2084">
        <v>0</v>
      </c>
      <c r="M2084">
        <v>0</v>
      </c>
      <c r="N2084">
        <v>0</v>
      </c>
      <c r="O2084">
        <v>0</v>
      </c>
      <c r="P2084">
        <v>0</v>
      </c>
      <c r="Q2084">
        <v>0</v>
      </c>
      <c r="R2084">
        <v>0</v>
      </c>
      <c r="S2084">
        <v>0</v>
      </c>
      <c r="T2084">
        <v>0</v>
      </c>
      <c r="U2084">
        <v>0</v>
      </c>
      <c r="V2084">
        <v>0</v>
      </c>
      <c r="W2084">
        <v>0</v>
      </c>
      <c r="X2084">
        <v>0</v>
      </c>
      <c r="Y2084">
        <v>19</v>
      </c>
      <c r="Z2084">
        <v>0.34671419858932495</v>
      </c>
      <c r="AA2084">
        <v>0</v>
      </c>
    </row>
    <row r="2085" spans="1:27" x14ac:dyDescent="0.25">
      <c r="A2085" t="s">
        <v>65</v>
      </c>
      <c r="B2085" t="s">
        <v>22</v>
      </c>
      <c r="C2085" t="s">
        <v>84</v>
      </c>
      <c r="D2085">
        <v>20</v>
      </c>
      <c r="E2085">
        <v>0</v>
      </c>
      <c r="F2085">
        <v>0</v>
      </c>
      <c r="G2085">
        <v>0</v>
      </c>
      <c r="H2085">
        <v>0</v>
      </c>
      <c r="I2085">
        <v>0</v>
      </c>
      <c r="J2085">
        <v>0</v>
      </c>
      <c r="K2085">
        <v>0</v>
      </c>
      <c r="L2085">
        <v>0</v>
      </c>
      <c r="M2085">
        <v>0</v>
      </c>
      <c r="N2085">
        <v>0</v>
      </c>
      <c r="O2085">
        <v>0</v>
      </c>
      <c r="P2085">
        <v>0</v>
      </c>
      <c r="Q2085">
        <v>0</v>
      </c>
      <c r="R2085">
        <v>0</v>
      </c>
      <c r="S2085">
        <v>0</v>
      </c>
      <c r="T2085">
        <v>0</v>
      </c>
      <c r="U2085">
        <v>0</v>
      </c>
      <c r="V2085">
        <v>0</v>
      </c>
      <c r="W2085">
        <v>0</v>
      </c>
      <c r="X2085">
        <v>0</v>
      </c>
      <c r="Y2085">
        <v>19</v>
      </c>
      <c r="Z2085">
        <v>0.34671419858932495</v>
      </c>
      <c r="AA2085">
        <v>0</v>
      </c>
    </row>
    <row r="2086" spans="1:27" x14ac:dyDescent="0.25">
      <c r="A2086" t="s">
        <v>65</v>
      </c>
      <c r="B2086" t="s">
        <v>22</v>
      </c>
      <c r="C2086" t="s">
        <v>84</v>
      </c>
      <c r="D2086">
        <v>21</v>
      </c>
      <c r="E2086">
        <v>0</v>
      </c>
      <c r="F2086">
        <v>0</v>
      </c>
      <c r="G2086">
        <v>0</v>
      </c>
      <c r="H2086">
        <v>0</v>
      </c>
      <c r="I2086">
        <v>0</v>
      </c>
      <c r="J2086">
        <v>0</v>
      </c>
      <c r="K2086">
        <v>0</v>
      </c>
      <c r="L2086">
        <v>0</v>
      </c>
      <c r="M2086">
        <v>0</v>
      </c>
      <c r="N2086">
        <v>0</v>
      </c>
      <c r="O2086">
        <v>0</v>
      </c>
      <c r="P2086">
        <v>0</v>
      </c>
      <c r="Q2086">
        <v>0</v>
      </c>
      <c r="R2086">
        <v>0</v>
      </c>
      <c r="S2086">
        <v>0</v>
      </c>
      <c r="T2086">
        <v>0</v>
      </c>
      <c r="U2086">
        <v>0</v>
      </c>
      <c r="V2086">
        <v>0</v>
      </c>
      <c r="W2086">
        <v>0</v>
      </c>
      <c r="X2086">
        <v>0</v>
      </c>
      <c r="Y2086">
        <v>19</v>
      </c>
      <c r="Z2086">
        <v>0.34671419858932495</v>
      </c>
      <c r="AA2086">
        <v>0</v>
      </c>
    </row>
    <row r="2087" spans="1:27" x14ac:dyDescent="0.25">
      <c r="A2087" t="s">
        <v>65</v>
      </c>
      <c r="B2087" t="s">
        <v>22</v>
      </c>
      <c r="C2087" t="s">
        <v>84</v>
      </c>
      <c r="D2087">
        <v>22</v>
      </c>
      <c r="E2087">
        <v>0</v>
      </c>
      <c r="F2087">
        <v>0</v>
      </c>
      <c r="G2087">
        <v>0</v>
      </c>
      <c r="H2087">
        <v>0</v>
      </c>
      <c r="I2087">
        <v>0</v>
      </c>
      <c r="J2087">
        <v>0</v>
      </c>
      <c r="K2087">
        <v>0</v>
      </c>
      <c r="L2087">
        <v>0</v>
      </c>
      <c r="M2087">
        <v>0</v>
      </c>
      <c r="N2087">
        <v>0</v>
      </c>
      <c r="O2087">
        <v>0</v>
      </c>
      <c r="P2087">
        <v>0</v>
      </c>
      <c r="Q2087">
        <v>0</v>
      </c>
      <c r="R2087">
        <v>0</v>
      </c>
      <c r="S2087">
        <v>0</v>
      </c>
      <c r="T2087">
        <v>0</v>
      </c>
      <c r="U2087">
        <v>0</v>
      </c>
      <c r="V2087">
        <v>0</v>
      </c>
      <c r="W2087">
        <v>0</v>
      </c>
      <c r="X2087">
        <v>0</v>
      </c>
      <c r="Y2087">
        <v>19</v>
      </c>
      <c r="Z2087">
        <v>0.34671419858932495</v>
      </c>
      <c r="AA2087">
        <v>0</v>
      </c>
    </row>
    <row r="2088" spans="1:27" x14ac:dyDescent="0.25">
      <c r="A2088" t="s">
        <v>65</v>
      </c>
      <c r="B2088" t="s">
        <v>22</v>
      </c>
      <c r="C2088" t="s">
        <v>84</v>
      </c>
      <c r="D2088">
        <v>23</v>
      </c>
      <c r="E2088">
        <v>0</v>
      </c>
      <c r="F2088">
        <v>0</v>
      </c>
      <c r="G2088">
        <v>0</v>
      </c>
      <c r="H2088">
        <v>0</v>
      </c>
      <c r="I2088">
        <v>0</v>
      </c>
      <c r="J2088">
        <v>0</v>
      </c>
      <c r="K2088">
        <v>0</v>
      </c>
      <c r="L2088">
        <v>0</v>
      </c>
      <c r="M2088">
        <v>0</v>
      </c>
      <c r="N2088">
        <v>0</v>
      </c>
      <c r="O2088">
        <v>0</v>
      </c>
      <c r="P2088">
        <v>0</v>
      </c>
      <c r="Q2088">
        <v>0</v>
      </c>
      <c r="R2088">
        <v>0</v>
      </c>
      <c r="S2088">
        <v>0</v>
      </c>
      <c r="T2088">
        <v>0</v>
      </c>
      <c r="U2088">
        <v>0</v>
      </c>
      <c r="V2088">
        <v>0</v>
      </c>
      <c r="W2088">
        <v>0</v>
      </c>
      <c r="X2088">
        <v>0</v>
      </c>
      <c r="Y2088">
        <v>19</v>
      </c>
      <c r="Z2088">
        <v>0.34671419858932495</v>
      </c>
      <c r="AA2088">
        <v>0</v>
      </c>
    </row>
    <row r="2089" spans="1:27" x14ac:dyDescent="0.25">
      <c r="A2089" t="s">
        <v>65</v>
      </c>
      <c r="B2089" t="s">
        <v>22</v>
      </c>
      <c r="C2089" t="s">
        <v>84</v>
      </c>
      <c r="D2089">
        <v>24</v>
      </c>
      <c r="E2089">
        <v>0</v>
      </c>
      <c r="F2089">
        <v>0</v>
      </c>
      <c r="G2089">
        <v>0</v>
      </c>
      <c r="H2089">
        <v>0</v>
      </c>
      <c r="I2089">
        <v>0</v>
      </c>
      <c r="J2089">
        <v>0</v>
      </c>
      <c r="K2089">
        <v>0</v>
      </c>
      <c r="L2089">
        <v>0</v>
      </c>
      <c r="M2089">
        <v>0</v>
      </c>
      <c r="N2089">
        <v>0</v>
      </c>
      <c r="O2089">
        <v>0</v>
      </c>
      <c r="P2089">
        <v>0</v>
      </c>
      <c r="Q2089">
        <v>0</v>
      </c>
      <c r="R2089">
        <v>0</v>
      </c>
      <c r="S2089">
        <v>0</v>
      </c>
      <c r="T2089">
        <v>0</v>
      </c>
      <c r="U2089">
        <v>0</v>
      </c>
      <c r="V2089">
        <v>0</v>
      </c>
      <c r="W2089">
        <v>0</v>
      </c>
      <c r="X2089">
        <v>0</v>
      </c>
      <c r="Y2089">
        <v>19</v>
      </c>
      <c r="Z2089">
        <v>0.34671419858932495</v>
      </c>
      <c r="AA2089">
        <v>0</v>
      </c>
    </row>
    <row r="2090" spans="1:27" x14ac:dyDescent="0.25">
      <c r="A2090" t="s">
        <v>65</v>
      </c>
      <c r="B2090" t="s">
        <v>22</v>
      </c>
      <c r="C2090" t="s">
        <v>85</v>
      </c>
      <c r="D2090">
        <v>1</v>
      </c>
      <c r="E2090">
        <v>0</v>
      </c>
      <c r="F2090">
        <v>0</v>
      </c>
      <c r="G2090">
        <v>0</v>
      </c>
      <c r="H2090">
        <v>0</v>
      </c>
      <c r="I2090">
        <v>0</v>
      </c>
      <c r="J2090">
        <v>0</v>
      </c>
      <c r="K2090">
        <v>0</v>
      </c>
      <c r="L2090">
        <v>0</v>
      </c>
      <c r="M2090">
        <v>0</v>
      </c>
      <c r="N2090">
        <v>0</v>
      </c>
      <c r="O2090">
        <v>0</v>
      </c>
      <c r="P2090">
        <v>0</v>
      </c>
      <c r="Q2090">
        <v>0</v>
      </c>
      <c r="R2090">
        <v>0</v>
      </c>
      <c r="S2090">
        <v>0</v>
      </c>
      <c r="T2090">
        <v>0</v>
      </c>
      <c r="U2090">
        <v>0</v>
      </c>
      <c r="V2090">
        <v>0</v>
      </c>
      <c r="W2090">
        <v>0</v>
      </c>
      <c r="X2090">
        <v>0</v>
      </c>
      <c r="Y2090">
        <v>19</v>
      </c>
      <c r="Z2090">
        <v>0.34671419858932495</v>
      </c>
      <c r="AA2090">
        <v>0</v>
      </c>
    </row>
    <row r="2091" spans="1:27" x14ac:dyDescent="0.25">
      <c r="A2091" t="s">
        <v>65</v>
      </c>
      <c r="B2091" t="s">
        <v>22</v>
      </c>
      <c r="C2091" t="s">
        <v>85</v>
      </c>
      <c r="D2091">
        <v>2</v>
      </c>
      <c r="E2091">
        <v>0</v>
      </c>
      <c r="F2091">
        <v>0</v>
      </c>
      <c r="G2091">
        <v>0</v>
      </c>
      <c r="H2091">
        <v>0</v>
      </c>
      <c r="I2091">
        <v>0</v>
      </c>
      <c r="J2091">
        <v>0</v>
      </c>
      <c r="K2091">
        <v>0</v>
      </c>
      <c r="L2091">
        <v>0</v>
      </c>
      <c r="M2091">
        <v>0</v>
      </c>
      <c r="N2091">
        <v>0</v>
      </c>
      <c r="O2091">
        <v>0</v>
      </c>
      <c r="P2091">
        <v>0</v>
      </c>
      <c r="Q2091">
        <v>0</v>
      </c>
      <c r="R2091">
        <v>0</v>
      </c>
      <c r="S2091">
        <v>0</v>
      </c>
      <c r="T2091">
        <v>0</v>
      </c>
      <c r="U2091">
        <v>0</v>
      </c>
      <c r="V2091">
        <v>0</v>
      </c>
      <c r="W2091">
        <v>0</v>
      </c>
      <c r="X2091">
        <v>0</v>
      </c>
      <c r="Y2091">
        <v>19</v>
      </c>
      <c r="Z2091">
        <v>0.34671419858932495</v>
      </c>
      <c r="AA2091">
        <v>0</v>
      </c>
    </row>
    <row r="2092" spans="1:27" x14ac:dyDescent="0.25">
      <c r="A2092" t="s">
        <v>65</v>
      </c>
      <c r="B2092" t="s">
        <v>22</v>
      </c>
      <c r="C2092" t="s">
        <v>85</v>
      </c>
      <c r="D2092">
        <v>3</v>
      </c>
      <c r="E2092">
        <v>0</v>
      </c>
      <c r="F2092">
        <v>0</v>
      </c>
      <c r="G2092">
        <v>0</v>
      </c>
      <c r="H2092">
        <v>0</v>
      </c>
      <c r="I2092">
        <v>0</v>
      </c>
      <c r="J2092">
        <v>0</v>
      </c>
      <c r="K2092">
        <v>0</v>
      </c>
      <c r="L2092">
        <v>0</v>
      </c>
      <c r="M2092">
        <v>0</v>
      </c>
      <c r="N2092">
        <v>0</v>
      </c>
      <c r="O2092">
        <v>0</v>
      </c>
      <c r="P2092">
        <v>0</v>
      </c>
      <c r="Q2092">
        <v>0</v>
      </c>
      <c r="R2092">
        <v>0</v>
      </c>
      <c r="S2092">
        <v>0</v>
      </c>
      <c r="T2092">
        <v>0</v>
      </c>
      <c r="U2092">
        <v>0</v>
      </c>
      <c r="V2092">
        <v>0</v>
      </c>
      <c r="W2092">
        <v>0</v>
      </c>
      <c r="X2092">
        <v>0</v>
      </c>
      <c r="Y2092">
        <v>19</v>
      </c>
      <c r="Z2092">
        <v>0.34671419858932495</v>
      </c>
      <c r="AA2092">
        <v>0</v>
      </c>
    </row>
    <row r="2093" spans="1:27" x14ac:dyDescent="0.25">
      <c r="A2093" t="s">
        <v>65</v>
      </c>
      <c r="B2093" t="s">
        <v>22</v>
      </c>
      <c r="C2093" t="s">
        <v>85</v>
      </c>
      <c r="D2093">
        <v>4</v>
      </c>
      <c r="E2093">
        <v>0</v>
      </c>
      <c r="F2093">
        <v>0</v>
      </c>
      <c r="G2093">
        <v>0</v>
      </c>
      <c r="H2093">
        <v>0</v>
      </c>
      <c r="I2093">
        <v>0</v>
      </c>
      <c r="J2093">
        <v>0</v>
      </c>
      <c r="K2093">
        <v>0</v>
      </c>
      <c r="L2093">
        <v>0</v>
      </c>
      <c r="M2093">
        <v>0</v>
      </c>
      <c r="N2093">
        <v>0</v>
      </c>
      <c r="O2093">
        <v>0</v>
      </c>
      <c r="P2093">
        <v>0</v>
      </c>
      <c r="Q2093">
        <v>0</v>
      </c>
      <c r="R2093">
        <v>0</v>
      </c>
      <c r="S2093">
        <v>0</v>
      </c>
      <c r="T2093">
        <v>0</v>
      </c>
      <c r="U2093">
        <v>0</v>
      </c>
      <c r="V2093">
        <v>0</v>
      </c>
      <c r="W2093">
        <v>0</v>
      </c>
      <c r="X2093">
        <v>0</v>
      </c>
      <c r="Y2093">
        <v>19</v>
      </c>
      <c r="Z2093">
        <v>0.34671419858932495</v>
      </c>
      <c r="AA2093">
        <v>0</v>
      </c>
    </row>
    <row r="2094" spans="1:27" x14ac:dyDescent="0.25">
      <c r="A2094" t="s">
        <v>65</v>
      </c>
      <c r="B2094" t="s">
        <v>22</v>
      </c>
      <c r="C2094" t="s">
        <v>85</v>
      </c>
      <c r="D2094">
        <v>5</v>
      </c>
      <c r="E2094">
        <v>0</v>
      </c>
      <c r="F2094">
        <v>0</v>
      </c>
      <c r="G2094">
        <v>0</v>
      </c>
      <c r="H2094">
        <v>0</v>
      </c>
      <c r="I2094">
        <v>0</v>
      </c>
      <c r="J2094">
        <v>0</v>
      </c>
      <c r="K2094">
        <v>0</v>
      </c>
      <c r="L2094">
        <v>0</v>
      </c>
      <c r="M2094">
        <v>0</v>
      </c>
      <c r="N2094">
        <v>0</v>
      </c>
      <c r="O2094">
        <v>0</v>
      </c>
      <c r="P2094">
        <v>0</v>
      </c>
      <c r="Q2094">
        <v>0</v>
      </c>
      <c r="R2094">
        <v>0</v>
      </c>
      <c r="S2094">
        <v>0</v>
      </c>
      <c r="T2094">
        <v>0</v>
      </c>
      <c r="U2094">
        <v>0</v>
      </c>
      <c r="V2094">
        <v>0</v>
      </c>
      <c r="W2094">
        <v>0</v>
      </c>
      <c r="X2094">
        <v>0</v>
      </c>
      <c r="Y2094">
        <v>19</v>
      </c>
      <c r="Z2094">
        <v>0.34671419858932495</v>
      </c>
      <c r="AA2094">
        <v>0</v>
      </c>
    </row>
    <row r="2095" spans="1:27" x14ac:dyDescent="0.25">
      <c r="A2095" t="s">
        <v>65</v>
      </c>
      <c r="B2095" t="s">
        <v>22</v>
      </c>
      <c r="C2095" t="s">
        <v>85</v>
      </c>
      <c r="D2095">
        <v>6</v>
      </c>
      <c r="E2095">
        <v>0</v>
      </c>
      <c r="F2095">
        <v>0</v>
      </c>
      <c r="G2095">
        <v>0</v>
      </c>
      <c r="H2095">
        <v>0</v>
      </c>
      <c r="I2095">
        <v>0</v>
      </c>
      <c r="J2095">
        <v>0</v>
      </c>
      <c r="K2095">
        <v>0</v>
      </c>
      <c r="L2095">
        <v>0</v>
      </c>
      <c r="M2095">
        <v>0</v>
      </c>
      <c r="N2095">
        <v>0</v>
      </c>
      <c r="O2095">
        <v>0</v>
      </c>
      <c r="P2095">
        <v>0</v>
      </c>
      <c r="Q2095">
        <v>0</v>
      </c>
      <c r="R2095">
        <v>0</v>
      </c>
      <c r="S2095">
        <v>0</v>
      </c>
      <c r="T2095">
        <v>0</v>
      </c>
      <c r="U2095">
        <v>0</v>
      </c>
      <c r="V2095">
        <v>0</v>
      </c>
      <c r="W2095">
        <v>0</v>
      </c>
      <c r="X2095">
        <v>0</v>
      </c>
      <c r="Y2095">
        <v>19</v>
      </c>
      <c r="Z2095">
        <v>0.34671419858932495</v>
      </c>
      <c r="AA2095">
        <v>0</v>
      </c>
    </row>
    <row r="2096" spans="1:27" x14ac:dyDescent="0.25">
      <c r="A2096" t="s">
        <v>65</v>
      </c>
      <c r="B2096" t="s">
        <v>22</v>
      </c>
      <c r="C2096" t="s">
        <v>85</v>
      </c>
      <c r="D2096">
        <v>7</v>
      </c>
      <c r="E2096">
        <v>0</v>
      </c>
      <c r="F2096">
        <v>0</v>
      </c>
      <c r="G2096">
        <v>0</v>
      </c>
      <c r="H2096">
        <v>0</v>
      </c>
      <c r="I2096">
        <v>0</v>
      </c>
      <c r="J2096">
        <v>0</v>
      </c>
      <c r="K2096">
        <v>0</v>
      </c>
      <c r="L2096">
        <v>0</v>
      </c>
      <c r="M2096">
        <v>0</v>
      </c>
      <c r="N2096">
        <v>0</v>
      </c>
      <c r="O2096">
        <v>0</v>
      </c>
      <c r="P2096">
        <v>0</v>
      </c>
      <c r="Q2096">
        <v>0</v>
      </c>
      <c r="R2096">
        <v>0</v>
      </c>
      <c r="S2096">
        <v>0</v>
      </c>
      <c r="T2096">
        <v>0</v>
      </c>
      <c r="U2096">
        <v>0</v>
      </c>
      <c r="V2096">
        <v>0</v>
      </c>
      <c r="W2096">
        <v>0</v>
      </c>
      <c r="X2096">
        <v>0</v>
      </c>
      <c r="Y2096">
        <v>19</v>
      </c>
      <c r="Z2096">
        <v>0.34671419858932495</v>
      </c>
      <c r="AA2096">
        <v>0</v>
      </c>
    </row>
    <row r="2097" spans="1:27" x14ac:dyDescent="0.25">
      <c r="A2097" t="s">
        <v>65</v>
      </c>
      <c r="B2097" t="s">
        <v>22</v>
      </c>
      <c r="C2097" t="s">
        <v>85</v>
      </c>
      <c r="D2097">
        <v>8</v>
      </c>
      <c r="E2097">
        <v>0</v>
      </c>
      <c r="F2097">
        <v>0</v>
      </c>
      <c r="G2097">
        <v>0</v>
      </c>
      <c r="H2097">
        <v>0</v>
      </c>
      <c r="I2097">
        <v>0</v>
      </c>
      <c r="J2097">
        <v>0</v>
      </c>
      <c r="K2097">
        <v>0</v>
      </c>
      <c r="L2097">
        <v>0</v>
      </c>
      <c r="M2097">
        <v>0</v>
      </c>
      <c r="N2097">
        <v>0</v>
      </c>
      <c r="O2097">
        <v>0</v>
      </c>
      <c r="P2097">
        <v>0</v>
      </c>
      <c r="Q2097">
        <v>0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0</v>
      </c>
      <c r="X2097">
        <v>0</v>
      </c>
      <c r="Y2097">
        <v>19</v>
      </c>
      <c r="Z2097">
        <v>0.34671419858932495</v>
      </c>
      <c r="AA2097">
        <v>0</v>
      </c>
    </row>
    <row r="2098" spans="1:27" x14ac:dyDescent="0.25">
      <c r="A2098" t="s">
        <v>65</v>
      </c>
      <c r="B2098" t="s">
        <v>22</v>
      </c>
      <c r="C2098" t="s">
        <v>85</v>
      </c>
      <c r="D2098">
        <v>9</v>
      </c>
      <c r="E2098">
        <v>0</v>
      </c>
      <c r="F2098">
        <v>0</v>
      </c>
      <c r="G2098">
        <v>0</v>
      </c>
      <c r="H2098">
        <v>0</v>
      </c>
      <c r="I2098">
        <v>0</v>
      </c>
      <c r="J2098">
        <v>0</v>
      </c>
      <c r="K2098">
        <v>0</v>
      </c>
      <c r="L2098">
        <v>0</v>
      </c>
      <c r="M2098">
        <v>0</v>
      </c>
      <c r="N2098">
        <v>0</v>
      </c>
      <c r="O2098">
        <v>0</v>
      </c>
      <c r="P2098">
        <v>0</v>
      </c>
      <c r="Q2098">
        <v>0</v>
      </c>
      <c r="R2098">
        <v>0</v>
      </c>
      <c r="S2098">
        <v>0</v>
      </c>
      <c r="T2098">
        <v>0</v>
      </c>
      <c r="U2098">
        <v>0</v>
      </c>
      <c r="V2098">
        <v>0</v>
      </c>
      <c r="W2098">
        <v>0</v>
      </c>
      <c r="X2098">
        <v>0</v>
      </c>
      <c r="Y2098">
        <v>19</v>
      </c>
      <c r="Z2098">
        <v>0.34671419858932495</v>
      </c>
      <c r="AA2098">
        <v>0</v>
      </c>
    </row>
    <row r="2099" spans="1:27" x14ac:dyDescent="0.25">
      <c r="A2099" t="s">
        <v>65</v>
      </c>
      <c r="B2099" t="s">
        <v>22</v>
      </c>
      <c r="C2099" t="s">
        <v>85</v>
      </c>
      <c r="D2099">
        <v>10</v>
      </c>
      <c r="E2099">
        <v>0</v>
      </c>
      <c r="F2099">
        <v>0</v>
      </c>
      <c r="G2099">
        <v>0</v>
      </c>
      <c r="H2099">
        <v>0</v>
      </c>
      <c r="I2099">
        <v>0</v>
      </c>
      <c r="J2099">
        <v>0</v>
      </c>
      <c r="K2099">
        <v>0</v>
      </c>
      <c r="L2099">
        <v>0</v>
      </c>
      <c r="M2099">
        <v>0</v>
      </c>
      <c r="N2099">
        <v>0</v>
      </c>
      <c r="O2099">
        <v>0</v>
      </c>
      <c r="P2099">
        <v>0</v>
      </c>
      <c r="Q2099">
        <v>0</v>
      </c>
      <c r="R2099">
        <v>0</v>
      </c>
      <c r="S2099">
        <v>0</v>
      </c>
      <c r="T2099">
        <v>0</v>
      </c>
      <c r="U2099">
        <v>0</v>
      </c>
      <c r="V2099">
        <v>0</v>
      </c>
      <c r="W2099">
        <v>0</v>
      </c>
      <c r="X2099">
        <v>0</v>
      </c>
      <c r="Y2099">
        <v>19</v>
      </c>
      <c r="Z2099">
        <v>0.34671419858932495</v>
      </c>
      <c r="AA2099">
        <v>0</v>
      </c>
    </row>
    <row r="2100" spans="1:27" x14ac:dyDescent="0.25">
      <c r="A2100" t="s">
        <v>65</v>
      </c>
      <c r="B2100" t="s">
        <v>22</v>
      </c>
      <c r="C2100" t="s">
        <v>85</v>
      </c>
      <c r="D2100">
        <v>11</v>
      </c>
      <c r="E2100">
        <v>0</v>
      </c>
      <c r="F2100">
        <v>0</v>
      </c>
      <c r="G2100">
        <v>0</v>
      </c>
      <c r="H2100">
        <v>0</v>
      </c>
      <c r="I2100">
        <v>0</v>
      </c>
      <c r="J2100">
        <v>0</v>
      </c>
      <c r="K2100">
        <v>0</v>
      </c>
      <c r="L2100">
        <v>0</v>
      </c>
      <c r="M2100">
        <v>0</v>
      </c>
      <c r="N2100">
        <v>0</v>
      </c>
      <c r="O2100">
        <v>0</v>
      </c>
      <c r="P2100">
        <v>0</v>
      </c>
      <c r="Q2100">
        <v>0</v>
      </c>
      <c r="R2100">
        <v>0</v>
      </c>
      <c r="S2100">
        <v>0</v>
      </c>
      <c r="T2100">
        <v>0</v>
      </c>
      <c r="U2100">
        <v>0</v>
      </c>
      <c r="V2100">
        <v>0</v>
      </c>
      <c r="W2100">
        <v>0</v>
      </c>
      <c r="X2100">
        <v>0</v>
      </c>
      <c r="Y2100">
        <v>19</v>
      </c>
      <c r="Z2100">
        <v>0.34671419858932495</v>
      </c>
      <c r="AA2100">
        <v>0</v>
      </c>
    </row>
    <row r="2101" spans="1:27" x14ac:dyDescent="0.25">
      <c r="A2101" t="s">
        <v>65</v>
      </c>
      <c r="B2101" t="s">
        <v>22</v>
      </c>
      <c r="C2101" t="s">
        <v>85</v>
      </c>
      <c r="D2101">
        <v>12</v>
      </c>
      <c r="E2101">
        <v>0</v>
      </c>
      <c r="F2101">
        <v>0</v>
      </c>
      <c r="G2101">
        <v>0</v>
      </c>
      <c r="H2101">
        <v>0</v>
      </c>
      <c r="I2101">
        <v>0</v>
      </c>
      <c r="J2101">
        <v>0</v>
      </c>
      <c r="K2101">
        <v>0</v>
      </c>
      <c r="L2101">
        <v>0</v>
      </c>
      <c r="M2101">
        <v>0</v>
      </c>
      <c r="N2101">
        <v>0</v>
      </c>
      <c r="O2101">
        <v>0</v>
      </c>
      <c r="P2101">
        <v>0</v>
      </c>
      <c r="Q2101">
        <v>0</v>
      </c>
      <c r="R2101">
        <v>0</v>
      </c>
      <c r="S2101">
        <v>0</v>
      </c>
      <c r="T2101">
        <v>0</v>
      </c>
      <c r="U2101">
        <v>0</v>
      </c>
      <c r="V2101">
        <v>0</v>
      </c>
      <c r="W2101">
        <v>0</v>
      </c>
      <c r="X2101">
        <v>0</v>
      </c>
      <c r="Y2101">
        <v>19</v>
      </c>
      <c r="Z2101">
        <v>0.34671419858932495</v>
      </c>
      <c r="AA2101">
        <v>0</v>
      </c>
    </row>
    <row r="2102" spans="1:27" x14ac:dyDescent="0.25">
      <c r="A2102" t="s">
        <v>65</v>
      </c>
      <c r="B2102" t="s">
        <v>22</v>
      </c>
      <c r="C2102" t="s">
        <v>85</v>
      </c>
      <c r="D2102">
        <v>13</v>
      </c>
      <c r="E2102">
        <v>0</v>
      </c>
      <c r="F2102">
        <v>0</v>
      </c>
      <c r="G2102">
        <v>0</v>
      </c>
      <c r="H2102">
        <v>0</v>
      </c>
      <c r="I2102">
        <v>0</v>
      </c>
      <c r="J2102">
        <v>0</v>
      </c>
      <c r="K2102">
        <v>0</v>
      </c>
      <c r="L2102">
        <v>0</v>
      </c>
      <c r="M2102">
        <v>0</v>
      </c>
      <c r="N2102">
        <v>0</v>
      </c>
      <c r="O2102">
        <v>0</v>
      </c>
      <c r="P2102">
        <v>0</v>
      </c>
      <c r="Q2102">
        <v>0</v>
      </c>
      <c r="R2102">
        <v>0</v>
      </c>
      <c r="S2102">
        <v>0</v>
      </c>
      <c r="T2102">
        <v>0</v>
      </c>
      <c r="U2102">
        <v>0</v>
      </c>
      <c r="V2102">
        <v>0</v>
      </c>
      <c r="W2102">
        <v>0</v>
      </c>
      <c r="X2102">
        <v>0</v>
      </c>
      <c r="Y2102">
        <v>19</v>
      </c>
      <c r="Z2102">
        <v>0.34671419858932495</v>
      </c>
      <c r="AA2102">
        <v>0</v>
      </c>
    </row>
    <row r="2103" spans="1:27" x14ac:dyDescent="0.25">
      <c r="A2103" t="s">
        <v>65</v>
      </c>
      <c r="B2103" t="s">
        <v>22</v>
      </c>
      <c r="C2103" t="s">
        <v>85</v>
      </c>
      <c r="D2103">
        <v>14</v>
      </c>
      <c r="E2103">
        <v>0</v>
      </c>
      <c r="F2103">
        <v>0</v>
      </c>
      <c r="G2103">
        <v>0</v>
      </c>
      <c r="H2103">
        <v>0</v>
      </c>
      <c r="I2103">
        <v>0</v>
      </c>
      <c r="J2103">
        <v>0</v>
      </c>
      <c r="K2103">
        <v>0</v>
      </c>
      <c r="L2103">
        <v>0</v>
      </c>
      <c r="M2103">
        <v>0</v>
      </c>
      <c r="N2103">
        <v>0</v>
      </c>
      <c r="O2103">
        <v>0</v>
      </c>
      <c r="P2103">
        <v>0</v>
      </c>
      <c r="Q2103">
        <v>0</v>
      </c>
      <c r="R2103">
        <v>0</v>
      </c>
      <c r="S2103">
        <v>0</v>
      </c>
      <c r="T2103">
        <v>0</v>
      </c>
      <c r="U2103">
        <v>0</v>
      </c>
      <c r="V2103">
        <v>0</v>
      </c>
      <c r="W2103">
        <v>0</v>
      </c>
      <c r="X2103">
        <v>0</v>
      </c>
      <c r="Y2103">
        <v>19</v>
      </c>
      <c r="Z2103">
        <v>0.34671419858932495</v>
      </c>
      <c r="AA2103">
        <v>0</v>
      </c>
    </row>
    <row r="2104" spans="1:27" x14ac:dyDescent="0.25">
      <c r="A2104" t="s">
        <v>65</v>
      </c>
      <c r="B2104" t="s">
        <v>22</v>
      </c>
      <c r="C2104" t="s">
        <v>85</v>
      </c>
      <c r="D2104">
        <v>15</v>
      </c>
      <c r="E2104">
        <v>0</v>
      </c>
      <c r="F2104">
        <v>0</v>
      </c>
      <c r="G2104">
        <v>0</v>
      </c>
      <c r="H2104">
        <v>0</v>
      </c>
      <c r="I2104">
        <v>0</v>
      </c>
      <c r="J2104">
        <v>0</v>
      </c>
      <c r="K2104">
        <v>0</v>
      </c>
      <c r="L2104">
        <v>0</v>
      </c>
      <c r="M2104">
        <v>0</v>
      </c>
      <c r="N2104">
        <v>0</v>
      </c>
      <c r="O2104">
        <v>0</v>
      </c>
      <c r="P2104">
        <v>0</v>
      </c>
      <c r="Q2104">
        <v>0</v>
      </c>
      <c r="R2104">
        <v>0</v>
      </c>
      <c r="S2104">
        <v>0</v>
      </c>
      <c r="T2104">
        <v>0</v>
      </c>
      <c r="U2104">
        <v>0</v>
      </c>
      <c r="V2104">
        <v>0</v>
      </c>
      <c r="W2104">
        <v>0</v>
      </c>
      <c r="X2104">
        <v>0</v>
      </c>
      <c r="Y2104">
        <v>19</v>
      </c>
      <c r="Z2104">
        <v>0.34671419858932495</v>
      </c>
      <c r="AA2104">
        <v>0</v>
      </c>
    </row>
    <row r="2105" spans="1:27" x14ac:dyDescent="0.25">
      <c r="A2105" t="s">
        <v>65</v>
      </c>
      <c r="B2105" t="s">
        <v>22</v>
      </c>
      <c r="C2105" t="s">
        <v>85</v>
      </c>
      <c r="D2105">
        <v>16</v>
      </c>
      <c r="E2105">
        <v>0</v>
      </c>
      <c r="F2105">
        <v>0</v>
      </c>
      <c r="G2105">
        <v>0</v>
      </c>
      <c r="H2105">
        <v>0</v>
      </c>
      <c r="I2105">
        <v>0</v>
      </c>
      <c r="J2105">
        <v>0</v>
      </c>
      <c r="K2105">
        <v>0</v>
      </c>
      <c r="L2105">
        <v>0</v>
      </c>
      <c r="M2105">
        <v>0</v>
      </c>
      <c r="N2105">
        <v>0</v>
      </c>
      <c r="O2105">
        <v>0</v>
      </c>
      <c r="P2105">
        <v>0</v>
      </c>
      <c r="Q2105">
        <v>0</v>
      </c>
      <c r="R2105">
        <v>0</v>
      </c>
      <c r="S2105">
        <v>0</v>
      </c>
      <c r="T2105">
        <v>0</v>
      </c>
      <c r="U2105">
        <v>0</v>
      </c>
      <c r="V2105">
        <v>0</v>
      </c>
      <c r="W2105">
        <v>0</v>
      </c>
      <c r="X2105">
        <v>0</v>
      </c>
      <c r="Y2105">
        <v>19</v>
      </c>
      <c r="Z2105">
        <v>0.34671419858932495</v>
      </c>
      <c r="AA2105">
        <v>0</v>
      </c>
    </row>
    <row r="2106" spans="1:27" x14ac:dyDescent="0.25">
      <c r="A2106" t="s">
        <v>65</v>
      </c>
      <c r="B2106" t="s">
        <v>22</v>
      </c>
      <c r="C2106" t="s">
        <v>85</v>
      </c>
      <c r="D2106">
        <v>17</v>
      </c>
      <c r="E2106">
        <v>0</v>
      </c>
      <c r="F2106">
        <v>0</v>
      </c>
      <c r="G2106">
        <v>0</v>
      </c>
      <c r="H2106">
        <v>0</v>
      </c>
      <c r="I2106">
        <v>0</v>
      </c>
      <c r="J2106">
        <v>0</v>
      </c>
      <c r="K2106">
        <v>0</v>
      </c>
      <c r="L2106">
        <v>0</v>
      </c>
      <c r="M2106">
        <v>0</v>
      </c>
      <c r="N2106">
        <v>0</v>
      </c>
      <c r="O2106">
        <v>0</v>
      </c>
      <c r="P2106">
        <v>0</v>
      </c>
      <c r="Q2106">
        <v>0</v>
      </c>
      <c r="R2106">
        <v>0</v>
      </c>
      <c r="S2106">
        <v>0</v>
      </c>
      <c r="T2106">
        <v>0</v>
      </c>
      <c r="U2106">
        <v>0</v>
      </c>
      <c r="V2106">
        <v>0</v>
      </c>
      <c r="W2106">
        <v>0</v>
      </c>
      <c r="X2106">
        <v>0</v>
      </c>
      <c r="Y2106">
        <v>19</v>
      </c>
      <c r="Z2106">
        <v>0.34671419858932495</v>
      </c>
      <c r="AA2106">
        <v>0</v>
      </c>
    </row>
    <row r="2107" spans="1:27" x14ac:dyDescent="0.25">
      <c r="A2107" t="s">
        <v>65</v>
      </c>
      <c r="B2107" t="s">
        <v>22</v>
      </c>
      <c r="C2107" t="s">
        <v>85</v>
      </c>
      <c r="D2107">
        <v>18</v>
      </c>
      <c r="E2107">
        <v>0</v>
      </c>
      <c r="F2107">
        <v>0</v>
      </c>
      <c r="G2107">
        <v>0</v>
      </c>
      <c r="H2107">
        <v>0</v>
      </c>
      <c r="I2107">
        <v>0</v>
      </c>
      <c r="J2107">
        <v>0</v>
      </c>
      <c r="K2107">
        <v>0</v>
      </c>
      <c r="L2107">
        <v>0</v>
      </c>
      <c r="M2107">
        <v>0</v>
      </c>
      <c r="N2107">
        <v>0</v>
      </c>
      <c r="O2107">
        <v>0</v>
      </c>
      <c r="P2107">
        <v>0</v>
      </c>
      <c r="Q2107">
        <v>0</v>
      </c>
      <c r="R2107">
        <v>0</v>
      </c>
      <c r="S2107">
        <v>0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19</v>
      </c>
      <c r="Z2107">
        <v>0.34671419858932495</v>
      </c>
      <c r="AA2107">
        <v>0</v>
      </c>
    </row>
    <row r="2108" spans="1:27" x14ac:dyDescent="0.25">
      <c r="A2108" t="s">
        <v>65</v>
      </c>
      <c r="B2108" t="s">
        <v>22</v>
      </c>
      <c r="C2108" t="s">
        <v>85</v>
      </c>
      <c r="D2108">
        <v>19</v>
      </c>
      <c r="E2108">
        <v>0</v>
      </c>
      <c r="F2108">
        <v>0</v>
      </c>
      <c r="G2108">
        <v>0</v>
      </c>
      <c r="H2108">
        <v>0</v>
      </c>
      <c r="I2108">
        <v>0</v>
      </c>
      <c r="J2108">
        <v>0</v>
      </c>
      <c r="K2108">
        <v>0</v>
      </c>
      <c r="L2108">
        <v>0</v>
      </c>
      <c r="M2108">
        <v>0</v>
      </c>
      <c r="N2108">
        <v>0</v>
      </c>
      <c r="O2108">
        <v>0</v>
      </c>
      <c r="P2108">
        <v>0</v>
      </c>
      <c r="Q2108">
        <v>0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0</v>
      </c>
      <c r="Y2108">
        <v>19</v>
      </c>
      <c r="Z2108">
        <v>0.34671419858932495</v>
      </c>
      <c r="AA2108">
        <v>0</v>
      </c>
    </row>
    <row r="2109" spans="1:27" x14ac:dyDescent="0.25">
      <c r="A2109" t="s">
        <v>65</v>
      </c>
      <c r="B2109" t="s">
        <v>22</v>
      </c>
      <c r="C2109" t="s">
        <v>85</v>
      </c>
      <c r="D2109">
        <v>20</v>
      </c>
      <c r="E2109">
        <v>0</v>
      </c>
      <c r="F2109">
        <v>0</v>
      </c>
      <c r="G2109">
        <v>0</v>
      </c>
      <c r="H2109">
        <v>0</v>
      </c>
      <c r="I2109">
        <v>0</v>
      </c>
      <c r="J2109">
        <v>0</v>
      </c>
      <c r="K2109">
        <v>0</v>
      </c>
      <c r="L2109">
        <v>0</v>
      </c>
      <c r="M2109">
        <v>0</v>
      </c>
      <c r="N2109">
        <v>0</v>
      </c>
      <c r="O2109">
        <v>0</v>
      </c>
      <c r="P2109">
        <v>0</v>
      </c>
      <c r="Q2109">
        <v>0</v>
      </c>
      <c r="R2109">
        <v>0</v>
      </c>
      <c r="S2109">
        <v>0</v>
      </c>
      <c r="T2109">
        <v>0</v>
      </c>
      <c r="U2109">
        <v>0</v>
      </c>
      <c r="V2109">
        <v>0</v>
      </c>
      <c r="W2109">
        <v>0</v>
      </c>
      <c r="X2109">
        <v>0</v>
      </c>
      <c r="Y2109">
        <v>19</v>
      </c>
      <c r="Z2109">
        <v>0.34671419858932495</v>
      </c>
      <c r="AA2109">
        <v>0</v>
      </c>
    </row>
    <row r="2110" spans="1:27" x14ac:dyDescent="0.25">
      <c r="A2110" t="s">
        <v>65</v>
      </c>
      <c r="B2110" t="s">
        <v>22</v>
      </c>
      <c r="C2110" t="s">
        <v>85</v>
      </c>
      <c r="D2110">
        <v>21</v>
      </c>
      <c r="E2110">
        <v>0</v>
      </c>
      <c r="F2110">
        <v>0</v>
      </c>
      <c r="G2110">
        <v>0</v>
      </c>
      <c r="H2110">
        <v>0</v>
      </c>
      <c r="I2110">
        <v>0</v>
      </c>
      <c r="J2110">
        <v>0</v>
      </c>
      <c r="K2110">
        <v>0</v>
      </c>
      <c r="L2110">
        <v>0</v>
      </c>
      <c r="M2110">
        <v>0</v>
      </c>
      <c r="N2110">
        <v>0</v>
      </c>
      <c r="O2110">
        <v>0</v>
      </c>
      <c r="P2110">
        <v>0</v>
      </c>
      <c r="Q2110">
        <v>0</v>
      </c>
      <c r="R2110">
        <v>0</v>
      </c>
      <c r="S2110">
        <v>0</v>
      </c>
      <c r="T2110">
        <v>0</v>
      </c>
      <c r="U2110">
        <v>0</v>
      </c>
      <c r="V2110">
        <v>0</v>
      </c>
      <c r="W2110">
        <v>0</v>
      </c>
      <c r="X2110">
        <v>0</v>
      </c>
      <c r="Y2110">
        <v>19</v>
      </c>
      <c r="Z2110">
        <v>0.34671419858932495</v>
      </c>
      <c r="AA2110">
        <v>0</v>
      </c>
    </row>
    <row r="2111" spans="1:27" x14ac:dyDescent="0.25">
      <c r="A2111" t="s">
        <v>65</v>
      </c>
      <c r="B2111" t="s">
        <v>22</v>
      </c>
      <c r="C2111" t="s">
        <v>85</v>
      </c>
      <c r="D2111">
        <v>22</v>
      </c>
      <c r="E2111">
        <v>0</v>
      </c>
      <c r="F2111">
        <v>0</v>
      </c>
      <c r="G2111">
        <v>0</v>
      </c>
      <c r="H2111">
        <v>0</v>
      </c>
      <c r="I2111">
        <v>0</v>
      </c>
      <c r="J2111">
        <v>0</v>
      </c>
      <c r="K2111">
        <v>0</v>
      </c>
      <c r="L2111">
        <v>0</v>
      </c>
      <c r="M2111">
        <v>0</v>
      </c>
      <c r="N2111">
        <v>0</v>
      </c>
      <c r="O2111">
        <v>0</v>
      </c>
      <c r="P2111">
        <v>0</v>
      </c>
      <c r="Q2111">
        <v>0</v>
      </c>
      <c r="R2111">
        <v>0</v>
      </c>
      <c r="S2111">
        <v>0</v>
      </c>
      <c r="T2111">
        <v>0</v>
      </c>
      <c r="U2111">
        <v>0</v>
      </c>
      <c r="V2111">
        <v>0</v>
      </c>
      <c r="W2111">
        <v>0</v>
      </c>
      <c r="X2111">
        <v>0</v>
      </c>
      <c r="Y2111">
        <v>19</v>
      </c>
      <c r="Z2111">
        <v>0.34671419858932495</v>
      </c>
      <c r="AA2111">
        <v>0</v>
      </c>
    </row>
    <row r="2112" spans="1:27" x14ac:dyDescent="0.25">
      <c r="A2112" t="s">
        <v>65</v>
      </c>
      <c r="B2112" t="s">
        <v>22</v>
      </c>
      <c r="C2112" t="s">
        <v>85</v>
      </c>
      <c r="D2112">
        <v>23</v>
      </c>
      <c r="E2112">
        <v>0</v>
      </c>
      <c r="F2112">
        <v>0</v>
      </c>
      <c r="G2112">
        <v>0</v>
      </c>
      <c r="H2112">
        <v>0</v>
      </c>
      <c r="I2112">
        <v>0</v>
      </c>
      <c r="J2112">
        <v>0</v>
      </c>
      <c r="K2112">
        <v>0</v>
      </c>
      <c r="L2112">
        <v>0</v>
      </c>
      <c r="M2112">
        <v>0</v>
      </c>
      <c r="N2112">
        <v>0</v>
      </c>
      <c r="O2112">
        <v>0</v>
      </c>
      <c r="P2112">
        <v>0</v>
      </c>
      <c r="Q2112">
        <v>0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0</v>
      </c>
      <c r="X2112">
        <v>0</v>
      </c>
      <c r="Y2112">
        <v>19</v>
      </c>
      <c r="Z2112">
        <v>0.34671419858932495</v>
      </c>
      <c r="AA2112">
        <v>0</v>
      </c>
    </row>
    <row r="2113" spans="1:27" x14ac:dyDescent="0.25">
      <c r="A2113" t="s">
        <v>65</v>
      </c>
      <c r="B2113" t="s">
        <v>22</v>
      </c>
      <c r="C2113" t="s">
        <v>85</v>
      </c>
      <c r="D2113">
        <v>24</v>
      </c>
      <c r="E2113">
        <v>0</v>
      </c>
      <c r="F2113">
        <v>0</v>
      </c>
      <c r="G2113">
        <v>0</v>
      </c>
      <c r="H2113">
        <v>0</v>
      </c>
      <c r="I2113">
        <v>0</v>
      </c>
      <c r="J2113">
        <v>0</v>
      </c>
      <c r="K2113">
        <v>0</v>
      </c>
      <c r="L2113">
        <v>0</v>
      </c>
      <c r="M2113">
        <v>0</v>
      </c>
      <c r="N2113">
        <v>0</v>
      </c>
      <c r="O2113">
        <v>0</v>
      </c>
      <c r="P2113">
        <v>0</v>
      </c>
      <c r="Q2113">
        <v>0</v>
      </c>
      <c r="R2113">
        <v>0</v>
      </c>
      <c r="S2113">
        <v>0</v>
      </c>
      <c r="T2113">
        <v>0</v>
      </c>
      <c r="U2113">
        <v>0</v>
      </c>
      <c r="V2113">
        <v>0</v>
      </c>
      <c r="W2113">
        <v>0</v>
      </c>
      <c r="X2113">
        <v>0</v>
      </c>
      <c r="Y2113">
        <v>19</v>
      </c>
      <c r="Z2113">
        <v>0.34671419858932495</v>
      </c>
      <c r="AA2113">
        <v>0</v>
      </c>
    </row>
    <row r="2114" spans="1:27" x14ac:dyDescent="0.25">
      <c r="A2114" t="s">
        <v>65</v>
      </c>
      <c r="B2114" t="s">
        <v>22</v>
      </c>
      <c r="C2114" t="s">
        <v>86</v>
      </c>
      <c r="D2114">
        <v>1</v>
      </c>
      <c r="E2114">
        <v>0</v>
      </c>
      <c r="F2114">
        <v>0</v>
      </c>
      <c r="G2114">
        <v>0</v>
      </c>
      <c r="H2114">
        <v>0</v>
      </c>
      <c r="I2114">
        <v>0</v>
      </c>
      <c r="J2114">
        <v>0</v>
      </c>
      <c r="K2114">
        <v>0</v>
      </c>
      <c r="L2114">
        <v>0</v>
      </c>
      <c r="M2114">
        <v>0</v>
      </c>
      <c r="N2114">
        <v>0</v>
      </c>
      <c r="O2114">
        <v>0</v>
      </c>
      <c r="P2114">
        <v>0</v>
      </c>
      <c r="Q2114">
        <v>0</v>
      </c>
      <c r="R2114">
        <v>0</v>
      </c>
      <c r="S2114">
        <v>0</v>
      </c>
      <c r="T2114">
        <v>0</v>
      </c>
      <c r="U2114">
        <v>0</v>
      </c>
      <c r="V2114">
        <v>0</v>
      </c>
      <c r="W2114">
        <v>0</v>
      </c>
      <c r="X2114">
        <v>0</v>
      </c>
      <c r="Y2114">
        <v>19</v>
      </c>
      <c r="Z2114">
        <v>0.34671419858932495</v>
      </c>
      <c r="AA2114">
        <v>0</v>
      </c>
    </row>
    <row r="2115" spans="1:27" x14ac:dyDescent="0.25">
      <c r="A2115" t="s">
        <v>65</v>
      </c>
      <c r="B2115" t="s">
        <v>22</v>
      </c>
      <c r="C2115" t="s">
        <v>86</v>
      </c>
      <c r="D2115">
        <v>2</v>
      </c>
      <c r="E2115">
        <v>0</v>
      </c>
      <c r="F2115">
        <v>0</v>
      </c>
      <c r="G2115">
        <v>0</v>
      </c>
      <c r="H2115">
        <v>0</v>
      </c>
      <c r="I2115">
        <v>0</v>
      </c>
      <c r="J2115">
        <v>0</v>
      </c>
      <c r="K2115">
        <v>0</v>
      </c>
      <c r="L2115">
        <v>0</v>
      </c>
      <c r="M2115">
        <v>0</v>
      </c>
      <c r="N2115">
        <v>0</v>
      </c>
      <c r="O2115">
        <v>0</v>
      </c>
      <c r="P2115">
        <v>0</v>
      </c>
      <c r="Q2115">
        <v>0</v>
      </c>
      <c r="R2115">
        <v>0</v>
      </c>
      <c r="S2115">
        <v>0</v>
      </c>
      <c r="T2115">
        <v>0</v>
      </c>
      <c r="U2115">
        <v>0</v>
      </c>
      <c r="V2115">
        <v>0</v>
      </c>
      <c r="W2115">
        <v>0</v>
      </c>
      <c r="X2115">
        <v>0</v>
      </c>
      <c r="Y2115">
        <v>19</v>
      </c>
      <c r="Z2115">
        <v>0.34671419858932495</v>
      </c>
      <c r="AA2115">
        <v>0</v>
      </c>
    </row>
    <row r="2116" spans="1:27" x14ac:dyDescent="0.25">
      <c r="A2116" t="s">
        <v>65</v>
      </c>
      <c r="B2116" t="s">
        <v>22</v>
      </c>
      <c r="C2116" t="s">
        <v>86</v>
      </c>
      <c r="D2116">
        <v>3</v>
      </c>
      <c r="E2116">
        <v>0</v>
      </c>
      <c r="F2116">
        <v>0</v>
      </c>
      <c r="G2116">
        <v>0</v>
      </c>
      <c r="H2116">
        <v>0</v>
      </c>
      <c r="I2116">
        <v>0</v>
      </c>
      <c r="J2116">
        <v>0</v>
      </c>
      <c r="K2116">
        <v>0</v>
      </c>
      <c r="L2116">
        <v>0</v>
      </c>
      <c r="M2116">
        <v>0</v>
      </c>
      <c r="N2116">
        <v>0</v>
      </c>
      <c r="O2116">
        <v>0</v>
      </c>
      <c r="P2116">
        <v>0</v>
      </c>
      <c r="Q2116">
        <v>0</v>
      </c>
      <c r="R2116">
        <v>0</v>
      </c>
      <c r="S2116">
        <v>0</v>
      </c>
      <c r="T2116">
        <v>0</v>
      </c>
      <c r="U2116">
        <v>0</v>
      </c>
      <c r="V2116">
        <v>0</v>
      </c>
      <c r="W2116">
        <v>0</v>
      </c>
      <c r="X2116">
        <v>0</v>
      </c>
      <c r="Y2116">
        <v>19</v>
      </c>
      <c r="Z2116">
        <v>0.34671419858932495</v>
      </c>
      <c r="AA2116">
        <v>0</v>
      </c>
    </row>
    <row r="2117" spans="1:27" x14ac:dyDescent="0.25">
      <c r="A2117" t="s">
        <v>65</v>
      </c>
      <c r="B2117" t="s">
        <v>22</v>
      </c>
      <c r="C2117" t="s">
        <v>86</v>
      </c>
      <c r="D2117">
        <v>4</v>
      </c>
      <c r="E2117">
        <v>0</v>
      </c>
      <c r="F2117">
        <v>0</v>
      </c>
      <c r="G2117">
        <v>0</v>
      </c>
      <c r="H2117">
        <v>0</v>
      </c>
      <c r="I2117">
        <v>0</v>
      </c>
      <c r="J2117">
        <v>0</v>
      </c>
      <c r="K2117">
        <v>0</v>
      </c>
      <c r="L2117">
        <v>0</v>
      </c>
      <c r="M2117">
        <v>0</v>
      </c>
      <c r="N2117">
        <v>0</v>
      </c>
      <c r="O2117">
        <v>0</v>
      </c>
      <c r="P2117">
        <v>0</v>
      </c>
      <c r="Q2117">
        <v>0</v>
      </c>
      <c r="R2117">
        <v>0</v>
      </c>
      <c r="S2117">
        <v>0</v>
      </c>
      <c r="T2117">
        <v>0</v>
      </c>
      <c r="U2117">
        <v>0</v>
      </c>
      <c r="V2117">
        <v>0</v>
      </c>
      <c r="W2117">
        <v>0</v>
      </c>
      <c r="X2117">
        <v>0</v>
      </c>
      <c r="Y2117">
        <v>19</v>
      </c>
      <c r="Z2117">
        <v>0.34671419858932495</v>
      </c>
      <c r="AA2117">
        <v>0</v>
      </c>
    </row>
    <row r="2118" spans="1:27" x14ac:dyDescent="0.25">
      <c r="A2118" t="s">
        <v>65</v>
      </c>
      <c r="B2118" t="s">
        <v>22</v>
      </c>
      <c r="C2118" t="s">
        <v>86</v>
      </c>
      <c r="D2118">
        <v>5</v>
      </c>
      <c r="E2118">
        <v>0</v>
      </c>
      <c r="F2118">
        <v>0</v>
      </c>
      <c r="G2118">
        <v>0</v>
      </c>
      <c r="H2118">
        <v>0</v>
      </c>
      <c r="I2118">
        <v>0</v>
      </c>
      <c r="J2118">
        <v>0</v>
      </c>
      <c r="K2118">
        <v>0</v>
      </c>
      <c r="L2118">
        <v>0</v>
      </c>
      <c r="M2118">
        <v>0</v>
      </c>
      <c r="N2118">
        <v>0</v>
      </c>
      <c r="O2118">
        <v>0</v>
      </c>
      <c r="P2118">
        <v>0</v>
      </c>
      <c r="Q2118">
        <v>0</v>
      </c>
      <c r="R2118">
        <v>0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19</v>
      </c>
      <c r="Z2118">
        <v>0.34671419858932495</v>
      </c>
      <c r="AA2118">
        <v>0</v>
      </c>
    </row>
    <row r="2119" spans="1:27" x14ac:dyDescent="0.25">
      <c r="A2119" t="s">
        <v>65</v>
      </c>
      <c r="B2119" t="s">
        <v>22</v>
      </c>
      <c r="C2119" t="s">
        <v>86</v>
      </c>
      <c r="D2119">
        <v>6</v>
      </c>
      <c r="E2119">
        <v>0</v>
      </c>
      <c r="F2119">
        <v>0</v>
      </c>
      <c r="G2119">
        <v>0</v>
      </c>
      <c r="H2119">
        <v>0</v>
      </c>
      <c r="I2119">
        <v>0</v>
      </c>
      <c r="J2119">
        <v>0</v>
      </c>
      <c r="K2119">
        <v>0</v>
      </c>
      <c r="L2119">
        <v>0</v>
      </c>
      <c r="M2119">
        <v>0</v>
      </c>
      <c r="N2119">
        <v>0</v>
      </c>
      <c r="O2119">
        <v>0</v>
      </c>
      <c r="P2119">
        <v>0</v>
      </c>
      <c r="Q2119">
        <v>0</v>
      </c>
      <c r="R2119">
        <v>0</v>
      </c>
      <c r="S2119">
        <v>0</v>
      </c>
      <c r="T2119">
        <v>0</v>
      </c>
      <c r="U2119">
        <v>0</v>
      </c>
      <c r="V2119">
        <v>0</v>
      </c>
      <c r="W2119">
        <v>0</v>
      </c>
      <c r="X2119">
        <v>0</v>
      </c>
      <c r="Y2119">
        <v>19</v>
      </c>
      <c r="Z2119">
        <v>0.34671419858932495</v>
      </c>
      <c r="AA2119">
        <v>0</v>
      </c>
    </row>
    <row r="2120" spans="1:27" x14ac:dyDescent="0.25">
      <c r="A2120" t="s">
        <v>65</v>
      </c>
      <c r="B2120" t="s">
        <v>22</v>
      </c>
      <c r="C2120" t="s">
        <v>86</v>
      </c>
      <c r="D2120">
        <v>7</v>
      </c>
      <c r="E2120">
        <v>0</v>
      </c>
      <c r="F2120">
        <v>0</v>
      </c>
      <c r="G2120">
        <v>0</v>
      </c>
      <c r="H2120">
        <v>0</v>
      </c>
      <c r="I2120">
        <v>0</v>
      </c>
      <c r="J2120">
        <v>0</v>
      </c>
      <c r="K2120">
        <v>0</v>
      </c>
      <c r="L2120">
        <v>0</v>
      </c>
      <c r="M2120">
        <v>0</v>
      </c>
      <c r="N2120">
        <v>0</v>
      </c>
      <c r="O2120">
        <v>0</v>
      </c>
      <c r="P2120">
        <v>0</v>
      </c>
      <c r="Q2120">
        <v>0</v>
      </c>
      <c r="R2120">
        <v>0</v>
      </c>
      <c r="S2120">
        <v>0</v>
      </c>
      <c r="T2120">
        <v>0</v>
      </c>
      <c r="U2120">
        <v>0</v>
      </c>
      <c r="V2120">
        <v>0</v>
      </c>
      <c r="W2120">
        <v>0</v>
      </c>
      <c r="X2120">
        <v>0</v>
      </c>
      <c r="Y2120">
        <v>19</v>
      </c>
      <c r="Z2120">
        <v>0.34671419858932495</v>
      </c>
      <c r="AA2120">
        <v>0</v>
      </c>
    </row>
    <row r="2121" spans="1:27" x14ac:dyDescent="0.25">
      <c r="A2121" t="s">
        <v>65</v>
      </c>
      <c r="B2121" t="s">
        <v>22</v>
      </c>
      <c r="C2121" t="s">
        <v>86</v>
      </c>
      <c r="D2121">
        <v>8</v>
      </c>
      <c r="E2121">
        <v>0</v>
      </c>
      <c r="F2121">
        <v>0</v>
      </c>
      <c r="G2121">
        <v>0</v>
      </c>
      <c r="H2121">
        <v>0</v>
      </c>
      <c r="I2121">
        <v>0</v>
      </c>
      <c r="J2121">
        <v>0</v>
      </c>
      <c r="K2121">
        <v>0</v>
      </c>
      <c r="L2121">
        <v>0</v>
      </c>
      <c r="M2121">
        <v>0</v>
      </c>
      <c r="N2121">
        <v>0</v>
      </c>
      <c r="O2121">
        <v>0</v>
      </c>
      <c r="P2121">
        <v>0</v>
      </c>
      <c r="Q2121">
        <v>0</v>
      </c>
      <c r="R2121">
        <v>0</v>
      </c>
      <c r="S2121">
        <v>0</v>
      </c>
      <c r="T2121">
        <v>0</v>
      </c>
      <c r="U2121">
        <v>0</v>
      </c>
      <c r="V2121">
        <v>0</v>
      </c>
      <c r="W2121">
        <v>0</v>
      </c>
      <c r="X2121">
        <v>0</v>
      </c>
      <c r="Y2121">
        <v>19</v>
      </c>
      <c r="Z2121">
        <v>0.34671419858932495</v>
      </c>
      <c r="AA2121">
        <v>0</v>
      </c>
    </row>
    <row r="2122" spans="1:27" x14ac:dyDescent="0.25">
      <c r="A2122" t="s">
        <v>65</v>
      </c>
      <c r="B2122" t="s">
        <v>22</v>
      </c>
      <c r="C2122" t="s">
        <v>86</v>
      </c>
      <c r="D2122">
        <v>9</v>
      </c>
      <c r="E2122">
        <v>0</v>
      </c>
      <c r="F2122">
        <v>0</v>
      </c>
      <c r="G2122">
        <v>0</v>
      </c>
      <c r="H2122">
        <v>0</v>
      </c>
      <c r="I2122">
        <v>0</v>
      </c>
      <c r="J2122">
        <v>0</v>
      </c>
      <c r="K2122">
        <v>0</v>
      </c>
      <c r="L2122">
        <v>0</v>
      </c>
      <c r="M2122">
        <v>0</v>
      </c>
      <c r="N2122">
        <v>0</v>
      </c>
      <c r="O2122">
        <v>0</v>
      </c>
      <c r="P2122">
        <v>0</v>
      </c>
      <c r="Q2122">
        <v>0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  <c r="Y2122">
        <v>19</v>
      </c>
      <c r="Z2122">
        <v>0.34671419858932495</v>
      </c>
      <c r="AA2122">
        <v>0</v>
      </c>
    </row>
    <row r="2123" spans="1:27" x14ac:dyDescent="0.25">
      <c r="A2123" t="s">
        <v>65</v>
      </c>
      <c r="B2123" t="s">
        <v>22</v>
      </c>
      <c r="C2123" t="s">
        <v>86</v>
      </c>
      <c r="D2123">
        <v>10</v>
      </c>
      <c r="E2123">
        <v>0</v>
      </c>
      <c r="F2123">
        <v>0</v>
      </c>
      <c r="G2123">
        <v>0</v>
      </c>
      <c r="H2123">
        <v>0</v>
      </c>
      <c r="I2123">
        <v>0</v>
      </c>
      <c r="J2123">
        <v>0</v>
      </c>
      <c r="K2123">
        <v>0</v>
      </c>
      <c r="L2123">
        <v>0</v>
      </c>
      <c r="M2123">
        <v>0</v>
      </c>
      <c r="N2123">
        <v>0</v>
      </c>
      <c r="O2123">
        <v>0</v>
      </c>
      <c r="P2123">
        <v>0</v>
      </c>
      <c r="Q2123">
        <v>0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19</v>
      </c>
      <c r="Z2123">
        <v>0.34671419858932495</v>
      </c>
      <c r="AA2123">
        <v>0</v>
      </c>
    </row>
    <row r="2124" spans="1:27" x14ac:dyDescent="0.25">
      <c r="A2124" t="s">
        <v>65</v>
      </c>
      <c r="B2124" t="s">
        <v>22</v>
      </c>
      <c r="C2124" t="s">
        <v>86</v>
      </c>
      <c r="D2124">
        <v>11</v>
      </c>
      <c r="E2124">
        <v>0</v>
      </c>
      <c r="F2124">
        <v>0</v>
      </c>
      <c r="G2124">
        <v>0</v>
      </c>
      <c r="H2124">
        <v>0</v>
      </c>
      <c r="I2124">
        <v>0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0</v>
      </c>
      <c r="P2124">
        <v>0</v>
      </c>
      <c r="Q2124">
        <v>0</v>
      </c>
      <c r="R2124">
        <v>0</v>
      </c>
      <c r="S2124">
        <v>0</v>
      </c>
      <c r="T2124">
        <v>0</v>
      </c>
      <c r="U2124">
        <v>0</v>
      </c>
      <c r="V2124">
        <v>0</v>
      </c>
      <c r="W2124">
        <v>0</v>
      </c>
      <c r="X2124">
        <v>0</v>
      </c>
      <c r="Y2124">
        <v>19</v>
      </c>
      <c r="Z2124">
        <v>0.34671419858932495</v>
      </c>
      <c r="AA2124">
        <v>0</v>
      </c>
    </row>
    <row r="2125" spans="1:27" x14ac:dyDescent="0.25">
      <c r="A2125" t="s">
        <v>65</v>
      </c>
      <c r="B2125" t="s">
        <v>22</v>
      </c>
      <c r="C2125" t="s">
        <v>86</v>
      </c>
      <c r="D2125">
        <v>12</v>
      </c>
      <c r="E2125">
        <v>0</v>
      </c>
      <c r="F2125">
        <v>0</v>
      </c>
      <c r="G2125">
        <v>0</v>
      </c>
      <c r="H2125">
        <v>0</v>
      </c>
      <c r="I2125">
        <v>0</v>
      </c>
      <c r="J2125">
        <v>0</v>
      </c>
      <c r="K2125">
        <v>0</v>
      </c>
      <c r="L2125">
        <v>0</v>
      </c>
      <c r="M2125">
        <v>0</v>
      </c>
      <c r="N2125">
        <v>0</v>
      </c>
      <c r="O2125">
        <v>0</v>
      </c>
      <c r="P2125">
        <v>0</v>
      </c>
      <c r="Q2125">
        <v>0</v>
      </c>
      <c r="R2125">
        <v>0</v>
      </c>
      <c r="S2125">
        <v>0</v>
      </c>
      <c r="T2125">
        <v>0</v>
      </c>
      <c r="U2125">
        <v>0</v>
      </c>
      <c r="V2125">
        <v>0</v>
      </c>
      <c r="W2125">
        <v>0</v>
      </c>
      <c r="X2125">
        <v>0</v>
      </c>
      <c r="Y2125">
        <v>19</v>
      </c>
      <c r="Z2125">
        <v>0.34671419858932495</v>
      </c>
      <c r="AA2125">
        <v>0</v>
      </c>
    </row>
    <row r="2126" spans="1:27" x14ac:dyDescent="0.25">
      <c r="A2126" t="s">
        <v>65</v>
      </c>
      <c r="B2126" t="s">
        <v>22</v>
      </c>
      <c r="C2126" t="s">
        <v>86</v>
      </c>
      <c r="D2126">
        <v>13</v>
      </c>
      <c r="E2126">
        <v>0</v>
      </c>
      <c r="F2126">
        <v>0</v>
      </c>
      <c r="G2126">
        <v>0</v>
      </c>
      <c r="H2126">
        <v>0</v>
      </c>
      <c r="I2126">
        <v>0</v>
      </c>
      <c r="J2126">
        <v>0</v>
      </c>
      <c r="K2126">
        <v>0</v>
      </c>
      <c r="L2126">
        <v>0</v>
      </c>
      <c r="M2126">
        <v>0</v>
      </c>
      <c r="N2126">
        <v>0</v>
      </c>
      <c r="O2126">
        <v>0</v>
      </c>
      <c r="P2126">
        <v>0</v>
      </c>
      <c r="Q2126">
        <v>0</v>
      </c>
      <c r="R2126">
        <v>0</v>
      </c>
      <c r="S2126">
        <v>0</v>
      </c>
      <c r="T2126">
        <v>0</v>
      </c>
      <c r="U2126">
        <v>0</v>
      </c>
      <c r="V2126">
        <v>0</v>
      </c>
      <c r="W2126">
        <v>0</v>
      </c>
      <c r="X2126">
        <v>0</v>
      </c>
      <c r="Y2126">
        <v>19</v>
      </c>
      <c r="Z2126">
        <v>0.34671419858932495</v>
      </c>
      <c r="AA2126">
        <v>0</v>
      </c>
    </row>
    <row r="2127" spans="1:27" x14ac:dyDescent="0.25">
      <c r="A2127" t="s">
        <v>65</v>
      </c>
      <c r="B2127" t="s">
        <v>22</v>
      </c>
      <c r="C2127" t="s">
        <v>86</v>
      </c>
      <c r="D2127">
        <v>14</v>
      </c>
      <c r="E2127">
        <v>0</v>
      </c>
      <c r="F2127">
        <v>0</v>
      </c>
      <c r="G2127">
        <v>0</v>
      </c>
      <c r="H2127">
        <v>0</v>
      </c>
      <c r="I2127">
        <v>0</v>
      </c>
      <c r="J2127">
        <v>0</v>
      </c>
      <c r="K2127">
        <v>0</v>
      </c>
      <c r="L2127">
        <v>0</v>
      </c>
      <c r="M2127">
        <v>0</v>
      </c>
      <c r="N2127">
        <v>0</v>
      </c>
      <c r="O2127">
        <v>0</v>
      </c>
      <c r="P2127">
        <v>0</v>
      </c>
      <c r="Q2127">
        <v>0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19</v>
      </c>
      <c r="Z2127">
        <v>0.34671419858932495</v>
      </c>
      <c r="AA2127">
        <v>0</v>
      </c>
    </row>
    <row r="2128" spans="1:27" x14ac:dyDescent="0.25">
      <c r="A2128" t="s">
        <v>65</v>
      </c>
      <c r="B2128" t="s">
        <v>22</v>
      </c>
      <c r="C2128" t="s">
        <v>86</v>
      </c>
      <c r="D2128">
        <v>15</v>
      </c>
      <c r="E2128">
        <v>0</v>
      </c>
      <c r="F2128">
        <v>0</v>
      </c>
      <c r="G2128">
        <v>0</v>
      </c>
      <c r="H2128">
        <v>0</v>
      </c>
      <c r="I2128">
        <v>0</v>
      </c>
      <c r="J2128">
        <v>0</v>
      </c>
      <c r="K2128">
        <v>0</v>
      </c>
      <c r="L2128">
        <v>0</v>
      </c>
      <c r="M2128">
        <v>0</v>
      </c>
      <c r="N2128">
        <v>0</v>
      </c>
      <c r="O2128">
        <v>0</v>
      </c>
      <c r="P2128">
        <v>0</v>
      </c>
      <c r="Q2128">
        <v>0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0</v>
      </c>
      <c r="Y2128">
        <v>19</v>
      </c>
      <c r="Z2128">
        <v>0.34671419858932495</v>
      </c>
      <c r="AA2128">
        <v>0</v>
      </c>
    </row>
    <row r="2129" spans="1:27" x14ac:dyDescent="0.25">
      <c r="A2129" t="s">
        <v>65</v>
      </c>
      <c r="B2129" t="s">
        <v>22</v>
      </c>
      <c r="C2129" t="s">
        <v>86</v>
      </c>
      <c r="D2129">
        <v>16</v>
      </c>
      <c r="E2129">
        <v>0</v>
      </c>
      <c r="F2129">
        <v>0</v>
      </c>
      <c r="G2129">
        <v>0</v>
      </c>
      <c r="H2129">
        <v>0</v>
      </c>
      <c r="I2129">
        <v>0</v>
      </c>
      <c r="J2129">
        <v>0</v>
      </c>
      <c r="K2129">
        <v>0</v>
      </c>
      <c r="L2129">
        <v>0</v>
      </c>
      <c r="M2129">
        <v>0</v>
      </c>
      <c r="N2129">
        <v>0</v>
      </c>
      <c r="O2129">
        <v>0</v>
      </c>
      <c r="P2129">
        <v>0</v>
      </c>
      <c r="Q2129">
        <v>0</v>
      </c>
      <c r="R2129">
        <v>0</v>
      </c>
      <c r="S2129">
        <v>0</v>
      </c>
      <c r="T2129">
        <v>0</v>
      </c>
      <c r="U2129">
        <v>0</v>
      </c>
      <c r="V2129">
        <v>0</v>
      </c>
      <c r="W2129">
        <v>0</v>
      </c>
      <c r="X2129">
        <v>0</v>
      </c>
      <c r="Y2129">
        <v>19</v>
      </c>
      <c r="Z2129">
        <v>0.34671419858932495</v>
      </c>
      <c r="AA2129">
        <v>0</v>
      </c>
    </row>
    <row r="2130" spans="1:27" x14ac:dyDescent="0.25">
      <c r="A2130" t="s">
        <v>65</v>
      </c>
      <c r="B2130" t="s">
        <v>22</v>
      </c>
      <c r="C2130" t="s">
        <v>86</v>
      </c>
      <c r="D2130">
        <v>17</v>
      </c>
      <c r="E2130">
        <v>0</v>
      </c>
      <c r="F2130">
        <v>0</v>
      </c>
      <c r="G2130">
        <v>0</v>
      </c>
      <c r="H2130">
        <v>0</v>
      </c>
      <c r="I2130">
        <v>0</v>
      </c>
      <c r="J2130">
        <v>0</v>
      </c>
      <c r="K2130">
        <v>0</v>
      </c>
      <c r="L2130">
        <v>0</v>
      </c>
      <c r="M2130">
        <v>0</v>
      </c>
      <c r="N2130">
        <v>0</v>
      </c>
      <c r="O2130">
        <v>0</v>
      </c>
      <c r="P2130">
        <v>0</v>
      </c>
      <c r="Q2130">
        <v>0</v>
      </c>
      <c r="R2130">
        <v>0</v>
      </c>
      <c r="S2130">
        <v>0</v>
      </c>
      <c r="T2130">
        <v>0</v>
      </c>
      <c r="U2130">
        <v>0</v>
      </c>
      <c r="V2130">
        <v>0</v>
      </c>
      <c r="W2130">
        <v>0</v>
      </c>
      <c r="X2130">
        <v>0</v>
      </c>
      <c r="Y2130">
        <v>19</v>
      </c>
      <c r="Z2130">
        <v>0.34671419858932495</v>
      </c>
      <c r="AA2130">
        <v>0</v>
      </c>
    </row>
    <row r="2131" spans="1:27" x14ac:dyDescent="0.25">
      <c r="A2131" t="s">
        <v>65</v>
      </c>
      <c r="B2131" t="s">
        <v>22</v>
      </c>
      <c r="C2131" t="s">
        <v>86</v>
      </c>
      <c r="D2131">
        <v>18</v>
      </c>
      <c r="E2131">
        <v>0</v>
      </c>
      <c r="F2131">
        <v>0</v>
      </c>
      <c r="G2131">
        <v>0</v>
      </c>
      <c r="H2131">
        <v>0</v>
      </c>
      <c r="I2131">
        <v>0</v>
      </c>
      <c r="J2131">
        <v>0</v>
      </c>
      <c r="K2131">
        <v>0</v>
      </c>
      <c r="L2131">
        <v>0</v>
      </c>
      <c r="M2131">
        <v>0</v>
      </c>
      <c r="N2131">
        <v>0</v>
      </c>
      <c r="O2131">
        <v>0</v>
      </c>
      <c r="P2131">
        <v>0</v>
      </c>
      <c r="Q2131">
        <v>0</v>
      </c>
      <c r="R2131">
        <v>0</v>
      </c>
      <c r="S2131">
        <v>0</v>
      </c>
      <c r="T2131">
        <v>0</v>
      </c>
      <c r="U2131">
        <v>0</v>
      </c>
      <c r="V2131">
        <v>0</v>
      </c>
      <c r="W2131">
        <v>0</v>
      </c>
      <c r="X2131">
        <v>0</v>
      </c>
      <c r="Y2131">
        <v>19</v>
      </c>
      <c r="Z2131">
        <v>0.34671419858932495</v>
      </c>
      <c r="AA2131">
        <v>0</v>
      </c>
    </row>
    <row r="2132" spans="1:27" x14ac:dyDescent="0.25">
      <c r="A2132" t="s">
        <v>65</v>
      </c>
      <c r="B2132" t="s">
        <v>22</v>
      </c>
      <c r="C2132" t="s">
        <v>86</v>
      </c>
      <c r="D2132">
        <v>19</v>
      </c>
      <c r="E2132">
        <v>0</v>
      </c>
      <c r="F2132">
        <v>0</v>
      </c>
      <c r="G2132">
        <v>0</v>
      </c>
      <c r="H2132">
        <v>0</v>
      </c>
      <c r="I2132">
        <v>0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0</v>
      </c>
      <c r="P2132">
        <v>0</v>
      </c>
      <c r="Q2132">
        <v>0</v>
      </c>
      <c r="R2132">
        <v>0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  <c r="Y2132">
        <v>19</v>
      </c>
      <c r="Z2132">
        <v>0.34671419858932495</v>
      </c>
      <c r="AA2132">
        <v>0</v>
      </c>
    </row>
    <row r="2133" spans="1:27" x14ac:dyDescent="0.25">
      <c r="A2133" t="s">
        <v>65</v>
      </c>
      <c r="B2133" t="s">
        <v>22</v>
      </c>
      <c r="C2133" t="s">
        <v>86</v>
      </c>
      <c r="D2133">
        <v>20</v>
      </c>
      <c r="E2133">
        <v>0</v>
      </c>
      <c r="F2133">
        <v>0</v>
      </c>
      <c r="G2133">
        <v>0</v>
      </c>
      <c r="H2133">
        <v>0</v>
      </c>
      <c r="I2133">
        <v>0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0</v>
      </c>
      <c r="P2133">
        <v>0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v>0</v>
      </c>
      <c r="W2133">
        <v>0</v>
      </c>
      <c r="X2133">
        <v>0</v>
      </c>
      <c r="Y2133">
        <v>19</v>
      </c>
      <c r="Z2133">
        <v>0.34671419858932495</v>
      </c>
      <c r="AA2133">
        <v>0</v>
      </c>
    </row>
    <row r="2134" spans="1:27" x14ac:dyDescent="0.25">
      <c r="A2134" t="s">
        <v>65</v>
      </c>
      <c r="B2134" t="s">
        <v>22</v>
      </c>
      <c r="C2134" t="s">
        <v>86</v>
      </c>
      <c r="D2134">
        <v>21</v>
      </c>
      <c r="E2134">
        <v>0</v>
      </c>
      <c r="F2134">
        <v>0</v>
      </c>
      <c r="G2134">
        <v>0</v>
      </c>
      <c r="H2134">
        <v>0</v>
      </c>
      <c r="I2134">
        <v>0</v>
      </c>
      <c r="J2134">
        <v>0</v>
      </c>
      <c r="K2134">
        <v>0</v>
      </c>
      <c r="L2134">
        <v>0</v>
      </c>
      <c r="M2134">
        <v>0</v>
      </c>
      <c r="N2134">
        <v>0</v>
      </c>
      <c r="O2134">
        <v>0</v>
      </c>
      <c r="P2134">
        <v>0</v>
      </c>
      <c r="Q2134">
        <v>0</v>
      </c>
      <c r="R2134">
        <v>0</v>
      </c>
      <c r="S2134">
        <v>0</v>
      </c>
      <c r="T2134">
        <v>0</v>
      </c>
      <c r="U2134">
        <v>0</v>
      </c>
      <c r="V2134">
        <v>0</v>
      </c>
      <c r="W2134">
        <v>0</v>
      </c>
      <c r="X2134">
        <v>0</v>
      </c>
      <c r="Y2134">
        <v>19</v>
      </c>
      <c r="Z2134">
        <v>0.34671419858932495</v>
      </c>
      <c r="AA2134">
        <v>0</v>
      </c>
    </row>
    <row r="2135" spans="1:27" x14ac:dyDescent="0.25">
      <c r="A2135" t="s">
        <v>65</v>
      </c>
      <c r="B2135" t="s">
        <v>22</v>
      </c>
      <c r="C2135" t="s">
        <v>86</v>
      </c>
      <c r="D2135">
        <v>22</v>
      </c>
      <c r="E2135">
        <v>0</v>
      </c>
      <c r="F2135">
        <v>0</v>
      </c>
      <c r="G2135">
        <v>0</v>
      </c>
      <c r="H2135">
        <v>0</v>
      </c>
      <c r="I2135">
        <v>0</v>
      </c>
      <c r="J2135">
        <v>0</v>
      </c>
      <c r="K2135">
        <v>0</v>
      </c>
      <c r="L2135">
        <v>0</v>
      </c>
      <c r="M2135">
        <v>0</v>
      </c>
      <c r="N2135">
        <v>0</v>
      </c>
      <c r="O2135">
        <v>0</v>
      </c>
      <c r="P2135">
        <v>0</v>
      </c>
      <c r="Q2135">
        <v>0</v>
      </c>
      <c r="R2135">
        <v>0</v>
      </c>
      <c r="S2135">
        <v>0</v>
      </c>
      <c r="T2135">
        <v>0</v>
      </c>
      <c r="U2135">
        <v>0</v>
      </c>
      <c r="V2135">
        <v>0</v>
      </c>
      <c r="W2135">
        <v>0</v>
      </c>
      <c r="X2135">
        <v>0</v>
      </c>
      <c r="Y2135">
        <v>19</v>
      </c>
      <c r="Z2135">
        <v>0.34671419858932495</v>
      </c>
      <c r="AA2135">
        <v>0</v>
      </c>
    </row>
    <row r="2136" spans="1:27" x14ac:dyDescent="0.25">
      <c r="A2136" t="s">
        <v>65</v>
      </c>
      <c r="B2136" t="s">
        <v>22</v>
      </c>
      <c r="C2136" t="s">
        <v>86</v>
      </c>
      <c r="D2136">
        <v>23</v>
      </c>
      <c r="E2136">
        <v>0</v>
      </c>
      <c r="F2136">
        <v>0</v>
      </c>
      <c r="G2136">
        <v>0</v>
      </c>
      <c r="H2136">
        <v>0</v>
      </c>
      <c r="I2136">
        <v>0</v>
      </c>
      <c r="J2136">
        <v>0</v>
      </c>
      <c r="K2136">
        <v>0</v>
      </c>
      <c r="L2136">
        <v>0</v>
      </c>
      <c r="M2136">
        <v>0</v>
      </c>
      <c r="N2136">
        <v>0</v>
      </c>
      <c r="O2136">
        <v>0</v>
      </c>
      <c r="P2136">
        <v>0</v>
      </c>
      <c r="Q2136">
        <v>0</v>
      </c>
      <c r="R2136">
        <v>0</v>
      </c>
      <c r="S2136">
        <v>0</v>
      </c>
      <c r="T2136">
        <v>0</v>
      </c>
      <c r="U2136">
        <v>0</v>
      </c>
      <c r="V2136">
        <v>0</v>
      </c>
      <c r="W2136">
        <v>0</v>
      </c>
      <c r="X2136">
        <v>0</v>
      </c>
      <c r="Y2136">
        <v>19</v>
      </c>
      <c r="Z2136">
        <v>0.34671419858932495</v>
      </c>
      <c r="AA2136">
        <v>0</v>
      </c>
    </row>
    <row r="2137" spans="1:27" x14ac:dyDescent="0.25">
      <c r="A2137" t="s">
        <v>65</v>
      </c>
      <c r="B2137" t="s">
        <v>22</v>
      </c>
      <c r="C2137" t="s">
        <v>86</v>
      </c>
      <c r="D2137">
        <v>24</v>
      </c>
      <c r="E2137">
        <v>0</v>
      </c>
      <c r="F2137">
        <v>0</v>
      </c>
      <c r="G2137">
        <v>0</v>
      </c>
      <c r="H2137">
        <v>0</v>
      </c>
      <c r="I2137">
        <v>0</v>
      </c>
      <c r="J2137">
        <v>0</v>
      </c>
      <c r="K2137">
        <v>0</v>
      </c>
      <c r="L2137">
        <v>0</v>
      </c>
      <c r="M2137">
        <v>0</v>
      </c>
      <c r="N2137">
        <v>0</v>
      </c>
      <c r="O2137">
        <v>0</v>
      </c>
      <c r="P2137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19</v>
      </c>
      <c r="Z2137">
        <v>0.34671419858932495</v>
      </c>
      <c r="AA2137">
        <v>0</v>
      </c>
    </row>
    <row r="2138" spans="1:27" x14ac:dyDescent="0.25">
      <c r="A2138" t="s">
        <v>65</v>
      </c>
      <c r="B2138" t="s">
        <v>22</v>
      </c>
      <c r="C2138" t="s">
        <v>87</v>
      </c>
      <c r="D2138">
        <v>1</v>
      </c>
      <c r="E2138">
        <v>0</v>
      </c>
      <c r="F2138">
        <v>0</v>
      </c>
      <c r="G2138">
        <v>0</v>
      </c>
      <c r="H2138">
        <v>0</v>
      </c>
      <c r="I2138">
        <v>0</v>
      </c>
      <c r="J2138">
        <v>0</v>
      </c>
      <c r="K2138">
        <v>0</v>
      </c>
      <c r="L2138">
        <v>0</v>
      </c>
      <c r="M2138">
        <v>0</v>
      </c>
      <c r="N2138">
        <v>0</v>
      </c>
      <c r="O2138">
        <v>0</v>
      </c>
      <c r="P2138">
        <v>0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  <c r="W2138">
        <v>0</v>
      </c>
      <c r="X2138">
        <v>0</v>
      </c>
      <c r="Y2138">
        <v>19</v>
      </c>
      <c r="Z2138">
        <v>0.34671419858932495</v>
      </c>
      <c r="AA2138">
        <v>0</v>
      </c>
    </row>
    <row r="2139" spans="1:27" x14ac:dyDescent="0.25">
      <c r="A2139" t="s">
        <v>65</v>
      </c>
      <c r="B2139" t="s">
        <v>22</v>
      </c>
      <c r="C2139" t="s">
        <v>87</v>
      </c>
      <c r="D2139">
        <v>2</v>
      </c>
      <c r="E2139">
        <v>0</v>
      </c>
      <c r="F2139">
        <v>0</v>
      </c>
      <c r="G2139">
        <v>0</v>
      </c>
      <c r="H2139">
        <v>0</v>
      </c>
      <c r="I2139">
        <v>0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0</v>
      </c>
      <c r="P2139">
        <v>0</v>
      </c>
      <c r="Q2139">
        <v>0</v>
      </c>
      <c r="R2139">
        <v>0</v>
      </c>
      <c r="S2139">
        <v>0</v>
      </c>
      <c r="T2139">
        <v>0</v>
      </c>
      <c r="U2139">
        <v>0</v>
      </c>
      <c r="V2139">
        <v>0</v>
      </c>
      <c r="W2139">
        <v>0</v>
      </c>
      <c r="X2139">
        <v>0</v>
      </c>
      <c r="Y2139">
        <v>19</v>
      </c>
      <c r="Z2139">
        <v>0.34671419858932495</v>
      </c>
      <c r="AA2139">
        <v>0</v>
      </c>
    </row>
    <row r="2140" spans="1:27" x14ac:dyDescent="0.25">
      <c r="A2140" t="s">
        <v>65</v>
      </c>
      <c r="B2140" t="s">
        <v>22</v>
      </c>
      <c r="C2140" t="s">
        <v>87</v>
      </c>
      <c r="D2140">
        <v>3</v>
      </c>
      <c r="E2140">
        <v>0</v>
      </c>
      <c r="F2140">
        <v>0</v>
      </c>
      <c r="G2140">
        <v>0</v>
      </c>
      <c r="H2140">
        <v>0</v>
      </c>
      <c r="I2140">
        <v>0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0</v>
      </c>
      <c r="P2140">
        <v>0</v>
      </c>
      <c r="Q2140">
        <v>0</v>
      </c>
      <c r="R2140">
        <v>0</v>
      </c>
      <c r="S2140">
        <v>0</v>
      </c>
      <c r="T2140">
        <v>0</v>
      </c>
      <c r="U2140">
        <v>0</v>
      </c>
      <c r="V2140">
        <v>0</v>
      </c>
      <c r="W2140">
        <v>0</v>
      </c>
      <c r="X2140">
        <v>0</v>
      </c>
      <c r="Y2140">
        <v>19</v>
      </c>
      <c r="Z2140">
        <v>0.34671419858932495</v>
      </c>
      <c r="AA2140">
        <v>0</v>
      </c>
    </row>
    <row r="2141" spans="1:27" x14ac:dyDescent="0.25">
      <c r="A2141" t="s">
        <v>65</v>
      </c>
      <c r="B2141" t="s">
        <v>22</v>
      </c>
      <c r="C2141" t="s">
        <v>87</v>
      </c>
      <c r="D2141">
        <v>4</v>
      </c>
      <c r="E2141">
        <v>0</v>
      </c>
      <c r="F2141">
        <v>0</v>
      </c>
      <c r="G2141">
        <v>0</v>
      </c>
      <c r="H2141">
        <v>0</v>
      </c>
      <c r="I2141">
        <v>0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0</v>
      </c>
      <c r="P2141">
        <v>0</v>
      </c>
      <c r="Q2141">
        <v>0</v>
      </c>
      <c r="R2141">
        <v>0</v>
      </c>
      <c r="S2141">
        <v>0</v>
      </c>
      <c r="T2141">
        <v>0</v>
      </c>
      <c r="U2141">
        <v>0</v>
      </c>
      <c r="V2141">
        <v>0</v>
      </c>
      <c r="W2141">
        <v>0</v>
      </c>
      <c r="X2141">
        <v>0</v>
      </c>
      <c r="Y2141">
        <v>19</v>
      </c>
      <c r="Z2141">
        <v>0.34671419858932495</v>
      </c>
      <c r="AA2141">
        <v>0</v>
      </c>
    </row>
    <row r="2142" spans="1:27" x14ac:dyDescent="0.25">
      <c r="A2142" t="s">
        <v>65</v>
      </c>
      <c r="B2142" t="s">
        <v>22</v>
      </c>
      <c r="C2142" t="s">
        <v>87</v>
      </c>
      <c r="D2142">
        <v>5</v>
      </c>
      <c r="E2142">
        <v>0</v>
      </c>
      <c r="F2142">
        <v>0</v>
      </c>
      <c r="G2142">
        <v>0</v>
      </c>
      <c r="H2142">
        <v>0</v>
      </c>
      <c r="I2142">
        <v>0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0</v>
      </c>
      <c r="P2142">
        <v>0</v>
      </c>
      <c r="Q2142">
        <v>0</v>
      </c>
      <c r="R2142">
        <v>0</v>
      </c>
      <c r="S2142">
        <v>0</v>
      </c>
      <c r="T2142">
        <v>0</v>
      </c>
      <c r="U2142">
        <v>0</v>
      </c>
      <c r="V2142">
        <v>0</v>
      </c>
      <c r="W2142">
        <v>0</v>
      </c>
      <c r="X2142">
        <v>0</v>
      </c>
      <c r="Y2142">
        <v>19</v>
      </c>
      <c r="Z2142">
        <v>0.34671419858932495</v>
      </c>
      <c r="AA2142">
        <v>0</v>
      </c>
    </row>
    <row r="2143" spans="1:27" x14ac:dyDescent="0.25">
      <c r="A2143" t="s">
        <v>65</v>
      </c>
      <c r="B2143" t="s">
        <v>22</v>
      </c>
      <c r="C2143" t="s">
        <v>87</v>
      </c>
      <c r="D2143">
        <v>6</v>
      </c>
      <c r="E2143">
        <v>0</v>
      </c>
      <c r="F2143">
        <v>0</v>
      </c>
      <c r="G2143">
        <v>0</v>
      </c>
      <c r="H2143">
        <v>0</v>
      </c>
      <c r="I2143">
        <v>0</v>
      </c>
      <c r="J2143">
        <v>0</v>
      </c>
      <c r="K2143">
        <v>0</v>
      </c>
      <c r="L2143">
        <v>0</v>
      </c>
      <c r="M2143">
        <v>0</v>
      </c>
      <c r="N2143">
        <v>0</v>
      </c>
      <c r="O2143">
        <v>0</v>
      </c>
      <c r="P2143">
        <v>0</v>
      </c>
      <c r="Q2143">
        <v>0</v>
      </c>
      <c r="R2143">
        <v>0</v>
      </c>
      <c r="S2143">
        <v>0</v>
      </c>
      <c r="T2143">
        <v>0</v>
      </c>
      <c r="U2143">
        <v>0</v>
      </c>
      <c r="V2143">
        <v>0</v>
      </c>
      <c r="W2143">
        <v>0</v>
      </c>
      <c r="X2143">
        <v>0</v>
      </c>
      <c r="Y2143">
        <v>19</v>
      </c>
      <c r="Z2143">
        <v>0.34671419858932495</v>
      </c>
      <c r="AA2143">
        <v>0</v>
      </c>
    </row>
    <row r="2144" spans="1:27" x14ac:dyDescent="0.25">
      <c r="A2144" t="s">
        <v>65</v>
      </c>
      <c r="B2144" t="s">
        <v>22</v>
      </c>
      <c r="C2144" t="s">
        <v>87</v>
      </c>
      <c r="D2144">
        <v>7</v>
      </c>
      <c r="E2144">
        <v>0</v>
      </c>
      <c r="F2144">
        <v>0</v>
      </c>
      <c r="G2144">
        <v>0</v>
      </c>
      <c r="H2144">
        <v>0</v>
      </c>
      <c r="I2144">
        <v>0</v>
      </c>
      <c r="J2144">
        <v>0</v>
      </c>
      <c r="K2144">
        <v>0</v>
      </c>
      <c r="L2144">
        <v>0</v>
      </c>
      <c r="M2144">
        <v>0</v>
      </c>
      <c r="N2144">
        <v>0</v>
      </c>
      <c r="O2144">
        <v>0</v>
      </c>
      <c r="P2144">
        <v>0</v>
      </c>
      <c r="Q2144">
        <v>0</v>
      </c>
      <c r="R2144">
        <v>0</v>
      </c>
      <c r="S2144">
        <v>0</v>
      </c>
      <c r="T2144">
        <v>0</v>
      </c>
      <c r="U2144">
        <v>0</v>
      </c>
      <c r="V2144">
        <v>0</v>
      </c>
      <c r="W2144">
        <v>0</v>
      </c>
      <c r="X2144">
        <v>0</v>
      </c>
      <c r="Y2144">
        <v>19</v>
      </c>
      <c r="Z2144">
        <v>0.34671419858932495</v>
      </c>
      <c r="AA2144">
        <v>0</v>
      </c>
    </row>
    <row r="2145" spans="1:27" x14ac:dyDescent="0.25">
      <c r="A2145" t="s">
        <v>65</v>
      </c>
      <c r="B2145" t="s">
        <v>22</v>
      </c>
      <c r="C2145" t="s">
        <v>87</v>
      </c>
      <c r="D2145">
        <v>8</v>
      </c>
      <c r="E2145">
        <v>0</v>
      </c>
      <c r="F2145">
        <v>0</v>
      </c>
      <c r="G2145">
        <v>0</v>
      </c>
      <c r="H2145">
        <v>0</v>
      </c>
      <c r="I2145">
        <v>0</v>
      </c>
      <c r="J2145">
        <v>0</v>
      </c>
      <c r="K2145">
        <v>0</v>
      </c>
      <c r="L2145">
        <v>0</v>
      </c>
      <c r="M2145">
        <v>0</v>
      </c>
      <c r="N2145">
        <v>0</v>
      </c>
      <c r="O2145">
        <v>0</v>
      </c>
      <c r="P2145">
        <v>0</v>
      </c>
      <c r="Q2145">
        <v>0</v>
      </c>
      <c r="R2145">
        <v>0</v>
      </c>
      <c r="S2145">
        <v>0</v>
      </c>
      <c r="T2145">
        <v>0</v>
      </c>
      <c r="U2145">
        <v>0</v>
      </c>
      <c r="V2145">
        <v>0</v>
      </c>
      <c r="W2145">
        <v>0</v>
      </c>
      <c r="X2145">
        <v>0</v>
      </c>
      <c r="Y2145">
        <v>19</v>
      </c>
      <c r="Z2145">
        <v>0.34671419858932495</v>
      </c>
      <c r="AA2145">
        <v>0</v>
      </c>
    </row>
    <row r="2146" spans="1:27" x14ac:dyDescent="0.25">
      <c r="A2146" t="s">
        <v>65</v>
      </c>
      <c r="B2146" t="s">
        <v>22</v>
      </c>
      <c r="C2146" t="s">
        <v>87</v>
      </c>
      <c r="D2146">
        <v>9</v>
      </c>
      <c r="E2146">
        <v>0</v>
      </c>
      <c r="F2146">
        <v>0</v>
      </c>
      <c r="G2146">
        <v>0</v>
      </c>
      <c r="H2146">
        <v>0</v>
      </c>
      <c r="I2146">
        <v>0</v>
      </c>
      <c r="J2146">
        <v>0</v>
      </c>
      <c r="K2146">
        <v>0</v>
      </c>
      <c r="L2146">
        <v>0</v>
      </c>
      <c r="M2146">
        <v>0</v>
      </c>
      <c r="N2146">
        <v>0</v>
      </c>
      <c r="O2146">
        <v>0</v>
      </c>
      <c r="P2146">
        <v>0</v>
      </c>
      <c r="Q2146">
        <v>0</v>
      </c>
      <c r="R2146">
        <v>0</v>
      </c>
      <c r="S2146">
        <v>0</v>
      </c>
      <c r="T2146">
        <v>0</v>
      </c>
      <c r="U2146">
        <v>0</v>
      </c>
      <c r="V2146">
        <v>0</v>
      </c>
      <c r="W2146">
        <v>0</v>
      </c>
      <c r="X2146">
        <v>0</v>
      </c>
      <c r="Y2146">
        <v>19</v>
      </c>
      <c r="Z2146">
        <v>0.34671419858932495</v>
      </c>
      <c r="AA2146">
        <v>0</v>
      </c>
    </row>
    <row r="2147" spans="1:27" x14ac:dyDescent="0.25">
      <c r="A2147" t="s">
        <v>65</v>
      </c>
      <c r="B2147" t="s">
        <v>22</v>
      </c>
      <c r="C2147" t="s">
        <v>87</v>
      </c>
      <c r="D2147">
        <v>10</v>
      </c>
      <c r="E2147">
        <v>0</v>
      </c>
      <c r="F2147">
        <v>0</v>
      </c>
      <c r="G2147">
        <v>0</v>
      </c>
      <c r="H2147">
        <v>0</v>
      </c>
      <c r="I2147">
        <v>0</v>
      </c>
      <c r="J2147">
        <v>0</v>
      </c>
      <c r="K2147">
        <v>0</v>
      </c>
      <c r="L2147">
        <v>0</v>
      </c>
      <c r="M2147">
        <v>0</v>
      </c>
      <c r="N2147">
        <v>0</v>
      </c>
      <c r="O2147">
        <v>0</v>
      </c>
      <c r="P2147">
        <v>0</v>
      </c>
      <c r="Q2147">
        <v>0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0</v>
      </c>
      <c r="X2147">
        <v>0</v>
      </c>
      <c r="Y2147">
        <v>19</v>
      </c>
      <c r="Z2147">
        <v>0.34671419858932495</v>
      </c>
      <c r="AA2147">
        <v>0</v>
      </c>
    </row>
    <row r="2148" spans="1:27" x14ac:dyDescent="0.25">
      <c r="A2148" t="s">
        <v>65</v>
      </c>
      <c r="B2148" t="s">
        <v>22</v>
      </c>
      <c r="C2148" t="s">
        <v>87</v>
      </c>
      <c r="D2148">
        <v>11</v>
      </c>
      <c r="E2148">
        <v>0</v>
      </c>
      <c r="F2148">
        <v>0</v>
      </c>
      <c r="G2148">
        <v>0</v>
      </c>
      <c r="H2148">
        <v>0</v>
      </c>
      <c r="I2148">
        <v>0</v>
      </c>
      <c r="J2148">
        <v>0</v>
      </c>
      <c r="K2148">
        <v>0</v>
      </c>
      <c r="L2148">
        <v>0</v>
      </c>
      <c r="M2148">
        <v>0</v>
      </c>
      <c r="N2148">
        <v>0</v>
      </c>
      <c r="O2148">
        <v>0</v>
      </c>
      <c r="P2148">
        <v>0</v>
      </c>
      <c r="Q2148">
        <v>0</v>
      </c>
      <c r="R2148">
        <v>0</v>
      </c>
      <c r="S2148">
        <v>0</v>
      </c>
      <c r="T2148">
        <v>0</v>
      </c>
      <c r="U2148">
        <v>0</v>
      </c>
      <c r="V2148">
        <v>0</v>
      </c>
      <c r="W2148">
        <v>0</v>
      </c>
      <c r="X2148">
        <v>0</v>
      </c>
      <c r="Y2148">
        <v>19</v>
      </c>
      <c r="Z2148">
        <v>0.34671419858932495</v>
      </c>
      <c r="AA2148">
        <v>0</v>
      </c>
    </row>
    <row r="2149" spans="1:27" x14ac:dyDescent="0.25">
      <c r="A2149" t="s">
        <v>65</v>
      </c>
      <c r="B2149" t="s">
        <v>22</v>
      </c>
      <c r="C2149" t="s">
        <v>87</v>
      </c>
      <c r="D2149">
        <v>12</v>
      </c>
      <c r="E2149">
        <v>0</v>
      </c>
      <c r="F2149">
        <v>0</v>
      </c>
      <c r="G2149">
        <v>0</v>
      </c>
      <c r="H2149">
        <v>0</v>
      </c>
      <c r="I2149">
        <v>0</v>
      </c>
      <c r="J2149">
        <v>0</v>
      </c>
      <c r="K2149">
        <v>0</v>
      </c>
      <c r="L2149">
        <v>0</v>
      </c>
      <c r="M2149">
        <v>0</v>
      </c>
      <c r="N2149">
        <v>0</v>
      </c>
      <c r="O2149">
        <v>0</v>
      </c>
      <c r="P2149">
        <v>0</v>
      </c>
      <c r="Q2149">
        <v>0</v>
      </c>
      <c r="R2149">
        <v>0</v>
      </c>
      <c r="S2149">
        <v>0</v>
      </c>
      <c r="T2149">
        <v>0</v>
      </c>
      <c r="U2149">
        <v>0</v>
      </c>
      <c r="V2149">
        <v>0</v>
      </c>
      <c r="W2149">
        <v>0</v>
      </c>
      <c r="X2149">
        <v>0</v>
      </c>
      <c r="Y2149">
        <v>19</v>
      </c>
      <c r="Z2149">
        <v>0.34671419858932495</v>
      </c>
      <c r="AA2149">
        <v>0</v>
      </c>
    </row>
    <row r="2150" spans="1:27" x14ac:dyDescent="0.25">
      <c r="A2150" t="s">
        <v>65</v>
      </c>
      <c r="B2150" t="s">
        <v>22</v>
      </c>
      <c r="C2150" t="s">
        <v>87</v>
      </c>
      <c r="D2150">
        <v>13</v>
      </c>
      <c r="E2150">
        <v>0</v>
      </c>
      <c r="F2150">
        <v>0</v>
      </c>
      <c r="G2150">
        <v>0</v>
      </c>
      <c r="H2150">
        <v>0</v>
      </c>
      <c r="I2150">
        <v>0</v>
      </c>
      <c r="J2150">
        <v>0</v>
      </c>
      <c r="K2150">
        <v>0</v>
      </c>
      <c r="L2150">
        <v>0</v>
      </c>
      <c r="M2150">
        <v>0</v>
      </c>
      <c r="N2150">
        <v>0</v>
      </c>
      <c r="O2150">
        <v>0</v>
      </c>
      <c r="P2150">
        <v>0</v>
      </c>
      <c r="Q2150">
        <v>0</v>
      </c>
      <c r="R2150">
        <v>0</v>
      </c>
      <c r="S2150">
        <v>0</v>
      </c>
      <c r="T2150">
        <v>0</v>
      </c>
      <c r="U2150">
        <v>0</v>
      </c>
      <c r="V2150">
        <v>0</v>
      </c>
      <c r="W2150">
        <v>0</v>
      </c>
      <c r="X2150">
        <v>0</v>
      </c>
      <c r="Y2150">
        <v>19</v>
      </c>
      <c r="Z2150">
        <v>0.34671419858932495</v>
      </c>
      <c r="AA2150">
        <v>0</v>
      </c>
    </row>
    <row r="2151" spans="1:27" x14ac:dyDescent="0.25">
      <c r="A2151" t="s">
        <v>65</v>
      </c>
      <c r="B2151" t="s">
        <v>22</v>
      </c>
      <c r="C2151" t="s">
        <v>87</v>
      </c>
      <c r="D2151">
        <v>14</v>
      </c>
      <c r="E2151">
        <v>0</v>
      </c>
      <c r="F2151">
        <v>0</v>
      </c>
      <c r="G2151">
        <v>0</v>
      </c>
      <c r="H2151">
        <v>0</v>
      </c>
      <c r="I2151">
        <v>0</v>
      </c>
      <c r="J2151">
        <v>0</v>
      </c>
      <c r="K2151">
        <v>0</v>
      </c>
      <c r="L2151">
        <v>0</v>
      </c>
      <c r="M2151">
        <v>0</v>
      </c>
      <c r="N2151">
        <v>0</v>
      </c>
      <c r="O2151">
        <v>0</v>
      </c>
      <c r="P2151">
        <v>0</v>
      </c>
      <c r="Q2151">
        <v>0</v>
      </c>
      <c r="R2151">
        <v>0</v>
      </c>
      <c r="S2151">
        <v>0</v>
      </c>
      <c r="T2151">
        <v>0</v>
      </c>
      <c r="U2151">
        <v>0</v>
      </c>
      <c r="V2151">
        <v>0</v>
      </c>
      <c r="W2151">
        <v>0</v>
      </c>
      <c r="X2151">
        <v>0</v>
      </c>
      <c r="Y2151">
        <v>19</v>
      </c>
      <c r="Z2151">
        <v>0.34671419858932495</v>
      </c>
      <c r="AA2151">
        <v>0</v>
      </c>
    </row>
    <row r="2152" spans="1:27" x14ac:dyDescent="0.25">
      <c r="A2152" t="s">
        <v>65</v>
      </c>
      <c r="B2152" t="s">
        <v>22</v>
      </c>
      <c r="C2152" t="s">
        <v>87</v>
      </c>
      <c r="D2152">
        <v>15</v>
      </c>
      <c r="E2152">
        <v>0</v>
      </c>
      <c r="F2152">
        <v>0</v>
      </c>
      <c r="G2152">
        <v>0</v>
      </c>
      <c r="H2152">
        <v>0</v>
      </c>
      <c r="I2152">
        <v>0</v>
      </c>
      <c r="J2152">
        <v>0</v>
      </c>
      <c r="K2152">
        <v>0</v>
      </c>
      <c r="L2152">
        <v>0</v>
      </c>
      <c r="M2152">
        <v>0</v>
      </c>
      <c r="N2152">
        <v>0</v>
      </c>
      <c r="O2152">
        <v>0</v>
      </c>
      <c r="P2152">
        <v>0</v>
      </c>
      <c r="Q2152">
        <v>0</v>
      </c>
      <c r="R2152">
        <v>0</v>
      </c>
      <c r="S2152">
        <v>0</v>
      </c>
      <c r="T2152">
        <v>0</v>
      </c>
      <c r="U2152">
        <v>0</v>
      </c>
      <c r="V2152">
        <v>0</v>
      </c>
      <c r="W2152">
        <v>0</v>
      </c>
      <c r="X2152">
        <v>0</v>
      </c>
      <c r="Y2152">
        <v>19</v>
      </c>
      <c r="Z2152">
        <v>0.34671419858932495</v>
      </c>
      <c r="AA2152">
        <v>0</v>
      </c>
    </row>
    <row r="2153" spans="1:27" x14ac:dyDescent="0.25">
      <c r="A2153" t="s">
        <v>65</v>
      </c>
      <c r="B2153" t="s">
        <v>22</v>
      </c>
      <c r="C2153" t="s">
        <v>87</v>
      </c>
      <c r="D2153">
        <v>16</v>
      </c>
      <c r="E2153">
        <v>0</v>
      </c>
      <c r="F2153">
        <v>0</v>
      </c>
      <c r="G2153">
        <v>0</v>
      </c>
      <c r="H2153">
        <v>0</v>
      </c>
      <c r="I2153">
        <v>0</v>
      </c>
      <c r="J2153">
        <v>0</v>
      </c>
      <c r="K2153">
        <v>0</v>
      </c>
      <c r="L2153">
        <v>0</v>
      </c>
      <c r="M2153">
        <v>0</v>
      </c>
      <c r="N2153">
        <v>0</v>
      </c>
      <c r="O2153">
        <v>0</v>
      </c>
      <c r="P2153">
        <v>0</v>
      </c>
      <c r="Q2153">
        <v>0</v>
      </c>
      <c r="R2153">
        <v>0</v>
      </c>
      <c r="S2153">
        <v>0</v>
      </c>
      <c r="T2153">
        <v>0</v>
      </c>
      <c r="U2153">
        <v>0</v>
      </c>
      <c r="V2153">
        <v>0</v>
      </c>
      <c r="W2153">
        <v>0</v>
      </c>
      <c r="X2153">
        <v>0</v>
      </c>
      <c r="Y2153">
        <v>19</v>
      </c>
      <c r="Z2153">
        <v>0.34671419858932495</v>
      </c>
      <c r="AA2153">
        <v>0</v>
      </c>
    </row>
    <row r="2154" spans="1:27" x14ac:dyDescent="0.25">
      <c r="A2154" t="s">
        <v>65</v>
      </c>
      <c r="B2154" t="s">
        <v>22</v>
      </c>
      <c r="C2154" t="s">
        <v>87</v>
      </c>
      <c r="D2154">
        <v>17</v>
      </c>
      <c r="E2154">
        <v>0</v>
      </c>
      <c r="F2154">
        <v>0</v>
      </c>
      <c r="G2154">
        <v>0</v>
      </c>
      <c r="H2154">
        <v>0</v>
      </c>
      <c r="I2154">
        <v>0</v>
      </c>
      <c r="J2154">
        <v>0</v>
      </c>
      <c r="K2154">
        <v>0</v>
      </c>
      <c r="L2154">
        <v>0</v>
      </c>
      <c r="M2154">
        <v>0</v>
      </c>
      <c r="N2154">
        <v>0</v>
      </c>
      <c r="O2154">
        <v>0</v>
      </c>
      <c r="P2154">
        <v>0</v>
      </c>
      <c r="Q2154">
        <v>0</v>
      </c>
      <c r="R2154">
        <v>0</v>
      </c>
      <c r="S2154">
        <v>0</v>
      </c>
      <c r="T2154">
        <v>0</v>
      </c>
      <c r="U2154">
        <v>0</v>
      </c>
      <c r="V2154">
        <v>0</v>
      </c>
      <c r="W2154">
        <v>0</v>
      </c>
      <c r="X2154">
        <v>0</v>
      </c>
      <c r="Y2154">
        <v>19</v>
      </c>
      <c r="Z2154">
        <v>0.34671419858932495</v>
      </c>
      <c r="AA2154">
        <v>0</v>
      </c>
    </row>
    <row r="2155" spans="1:27" x14ac:dyDescent="0.25">
      <c r="A2155" t="s">
        <v>65</v>
      </c>
      <c r="B2155" t="s">
        <v>22</v>
      </c>
      <c r="C2155" t="s">
        <v>87</v>
      </c>
      <c r="D2155">
        <v>18</v>
      </c>
      <c r="E2155">
        <v>0</v>
      </c>
      <c r="F2155">
        <v>0</v>
      </c>
      <c r="G2155">
        <v>0</v>
      </c>
      <c r="H2155">
        <v>0</v>
      </c>
      <c r="I2155">
        <v>0</v>
      </c>
      <c r="J2155">
        <v>0</v>
      </c>
      <c r="K2155">
        <v>0</v>
      </c>
      <c r="L2155">
        <v>0</v>
      </c>
      <c r="M2155">
        <v>0</v>
      </c>
      <c r="N2155">
        <v>0</v>
      </c>
      <c r="O2155">
        <v>0</v>
      </c>
      <c r="P2155">
        <v>0</v>
      </c>
      <c r="Q2155">
        <v>0</v>
      </c>
      <c r="R2155">
        <v>0</v>
      </c>
      <c r="S2155">
        <v>0</v>
      </c>
      <c r="T2155">
        <v>0</v>
      </c>
      <c r="U2155">
        <v>0</v>
      </c>
      <c r="V2155">
        <v>0</v>
      </c>
      <c r="W2155">
        <v>0</v>
      </c>
      <c r="X2155">
        <v>0</v>
      </c>
      <c r="Y2155">
        <v>19</v>
      </c>
      <c r="Z2155">
        <v>0.34671419858932495</v>
      </c>
      <c r="AA2155">
        <v>0</v>
      </c>
    </row>
    <row r="2156" spans="1:27" x14ac:dyDescent="0.25">
      <c r="A2156" t="s">
        <v>65</v>
      </c>
      <c r="B2156" t="s">
        <v>22</v>
      </c>
      <c r="C2156" t="s">
        <v>87</v>
      </c>
      <c r="D2156">
        <v>19</v>
      </c>
      <c r="E2156">
        <v>0</v>
      </c>
      <c r="F2156">
        <v>0</v>
      </c>
      <c r="G2156">
        <v>0</v>
      </c>
      <c r="H2156">
        <v>0</v>
      </c>
      <c r="I2156">
        <v>0</v>
      </c>
      <c r="J2156">
        <v>0</v>
      </c>
      <c r="K2156">
        <v>0</v>
      </c>
      <c r="L2156">
        <v>0</v>
      </c>
      <c r="M2156">
        <v>0</v>
      </c>
      <c r="N2156">
        <v>0</v>
      </c>
      <c r="O2156">
        <v>0</v>
      </c>
      <c r="P2156">
        <v>0</v>
      </c>
      <c r="Q2156">
        <v>0</v>
      </c>
      <c r="R2156">
        <v>0</v>
      </c>
      <c r="S2156">
        <v>0</v>
      </c>
      <c r="T2156">
        <v>0</v>
      </c>
      <c r="U2156">
        <v>0</v>
      </c>
      <c r="V2156">
        <v>0</v>
      </c>
      <c r="W2156">
        <v>0</v>
      </c>
      <c r="X2156">
        <v>0</v>
      </c>
      <c r="Y2156">
        <v>19</v>
      </c>
      <c r="Z2156">
        <v>0.34671419858932495</v>
      </c>
      <c r="AA2156">
        <v>0</v>
      </c>
    </row>
    <row r="2157" spans="1:27" x14ac:dyDescent="0.25">
      <c r="A2157" t="s">
        <v>65</v>
      </c>
      <c r="B2157" t="s">
        <v>22</v>
      </c>
      <c r="C2157" t="s">
        <v>87</v>
      </c>
      <c r="D2157">
        <v>20</v>
      </c>
      <c r="E2157">
        <v>0</v>
      </c>
      <c r="F2157">
        <v>0</v>
      </c>
      <c r="G2157">
        <v>0</v>
      </c>
      <c r="H2157">
        <v>0</v>
      </c>
      <c r="I2157">
        <v>0</v>
      </c>
      <c r="J2157">
        <v>0</v>
      </c>
      <c r="K2157">
        <v>0</v>
      </c>
      <c r="L2157">
        <v>0</v>
      </c>
      <c r="M2157">
        <v>0</v>
      </c>
      <c r="N2157">
        <v>0</v>
      </c>
      <c r="O2157">
        <v>0</v>
      </c>
      <c r="P2157">
        <v>0</v>
      </c>
      <c r="Q2157">
        <v>0</v>
      </c>
      <c r="R2157">
        <v>0</v>
      </c>
      <c r="S2157">
        <v>0</v>
      </c>
      <c r="T2157">
        <v>0</v>
      </c>
      <c r="U2157">
        <v>0</v>
      </c>
      <c r="V2157">
        <v>0</v>
      </c>
      <c r="W2157">
        <v>0</v>
      </c>
      <c r="X2157">
        <v>0</v>
      </c>
      <c r="Y2157">
        <v>19</v>
      </c>
      <c r="Z2157">
        <v>0.34671419858932495</v>
      </c>
      <c r="AA2157">
        <v>0</v>
      </c>
    </row>
    <row r="2158" spans="1:27" x14ac:dyDescent="0.25">
      <c r="A2158" t="s">
        <v>65</v>
      </c>
      <c r="B2158" t="s">
        <v>22</v>
      </c>
      <c r="C2158" t="s">
        <v>87</v>
      </c>
      <c r="D2158">
        <v>21</v>
      </c>
      <c r="E2158">
        <v>0</v>
      </c>
      <c r="F2158">
        <v>0</v>
      </c>
      <c r="G2158">
        <v>0</v>
      </c>
      <c r="H2158">
        <v>0</v>
      </c>
      <c r="I2158">
        <v>0</v>
      </c>
      <c r="J2158">
        <v>0</v>
      </c>
      <c r="K2158">
        <v>0</v>
      </c>
      <c r="L2158">
        <v>0</v>
      </c>
      <c r="M2158">
        <v>0</v>
      </c>
      <c r="N2158">
        <v>0</v>
      </c>
      <c r="O2158">
        <v>0</v>
      </c>
      <c r="P2158">
        <v>0</v>
      </c>
      <c r="Q2158">
        <v>0</v>
      </c>
      <c r="R2158">
        <v>0</v>
      </c>
      <c r="S2158">
        <v>0</v>
      </c>
      <c r="T2158">
        <v>0</v>
      </c>
      <c r="U2158">
        <v>0</v>
      </c>
      <c r="V2158">
        <v>0</v>
      </c>
      <c r="W2158">
        <v>0</v>
      </c>
      <c r="X2158">
        <v>0</v>
      </c>
      <c r="Y2158">
        <v>19</v>
      </c>
      <c r="Z2158">
        <v>0.34671419858932495</v>
      </c>
      <c r="AA2158">
        <v>0</v>
      </c>
    </row>
    <row r="2159" spans="1:27" x14ac:dyDescent="0.25">
      <c r="A2159" t="s">
        <v>65</v>
      </c>
      <c r="B2159" t="s">
        <v>22</v>
      </c>
      <c r="C2159" t="s">
        <v>87</v>
      </c>
      <c r="D2159">
        <v>22</v>
      </c>
      <c r="E2159">
        <v>0</v>
      </c>
      <c r="F2159">
        <v>0</v>
      </c>
      <c r="G2159">
        <v>0</v>
      </c>
      <c r="H2159">
        <v>0</v>
      </c>
      <c r="I2159">
        <v>0</v>
      </c>
      <c r="J2159">
        <v>0</v>
      </c>
      <c r="K2159">
        <v>0</v>
      </c>
      <c r="L2159">
        <v>0</v>
      </c>
      <c r="M2159">
        <v>0</v>
      </c>
      <c r="N2159">
        <v>0</v>
      </c>
      <c r="O2159">
        <v>0</v>
      </c>
      <c r="P2159">
        <v>0</v>
      </c>
      <c r="Q2159">
        <v>0</v>
      </c>
      <c r="R2159">
        <v>0</v>
      </c>
      <c r="S2159">
        <v>0</v>
      </c>
      <c r="T2159">
        <v>0</v>
      </c>
      <c r="U2159">
        <v>0</v>
      </c>
      <c r="V2159">
        <v>0</v>
      </c>
      <c r="W2159">
        <v>0</v>
      </c>
      <c r="X2159">
        <v>0</v>
      </c>
      <c r="Y2159">
        <v>19</v>
      </c>
      <c r="Z2159">
        <v>0.34671419858932495</v>
      </c>
      <c r="AA2159">
        <v>0</v>
      </c>
    </row>
    <row r="2160" spans="1:27" x14ac:dyDescent="0.25">
      <c r="A2160" t="s">
        <v>65</v>
      </c>
      <c r="B2160" t="s">
        <v>22</v>
      </c>
      <c r="C2160" t="s">
        <v>87</v>
      </c>
      <c r="D2160">
        <v>23</v>
      </c>
      <c r="E2160">
        <v>0</v>
      </c>
      <c r="F2160">
        <v>0</v>
      </c>
      <c r="G2160">
        <v>0</v>
      </c>
      <c r="H2160">
        <v>0</v>
      </c>
      <c r="I2160">
        <v>0</v>
      </c>
      <c r="J2160">
        <v>0</v>
      </c>
      <c r="K2160">
        <v>0</v>
      </c>
      <c r="L2160">
        <v>0</v>
      </c>
      <c r="M2160">
        <v>0</v>
      </c>
      <c r="N2160">
        <v>0</v>
      </c>
      <c r="O2160">
        <v>0</v>
      </c>
      <c r="P2160">
        <v>0</v>
      </c>
      <c r="Q2160">
        <v>0</v>
      </c>
      <c r="R2160">
        <v>0</v>
      </c>
      <c r="S2160">
        <v>0</v>
      </c>
      <c r="T2160">
        <v>0</v>
      </c>
      <c r="U2160">
        <v>0</v>
      </c>
      <c r="V2160">
        <v>0</v>
      </c>
      <c r="W2160">
        <v>0</v>
      </c>
      <c r="X2160">
        <v>0</v>
      </c>
      <c r="Y2160">
        <v>19</v>
      </c>
      <c r="Z2160">
        <v>0.34671419858932495</v>
      </c>
      <c r="AA2160">
        <v>0</v>
      </c>
    </row>
    <row r="2161" spans="1:27" x14ac:dyDescent="0.25">
      <c r="A2161" t="s">
        <v>65</v>
      </c>
      <c r="B2161" t="s">
        <v>22</v>
      </c>
      <c r="C2161" t="s">
        <v>87</v>
      </c>
      <c r="D2161">
        <v>24</v>
      </c>
      <c r="E2161">
        <v>0</v>
      </c>
      <c r="F2161">
        <v>0</v>
      </c>
      <c r="G2161">
        <v>0</v>
      </c>
      <c r="H2161">
        <v>0</v>
      </c>
      <c r="I2161">
        <v>0</v>
      </c>
      <c r="J2161">
        <v>0</v>
      </c>
      <c r="K2161">
        <v>0</v>
      </c>
      <c r="L2161">
        <v>0</v>
      </c>
      <c r="M2161">
        <v>0</v>
      </c>
      <c r="N2161">
        <v>0</v>
      </c>
      <c r="O2161">
        <v>0</v>
      </c>
      <c r="P2161">
        <v>0</v>
      </c>
      <c r="Q2161">
        <v>0</v>
      </c>
      <c r="R2161">
        <v>0</v>
      </c>
      <c r="S2161">
        <v>0</v>
      </c>
      <c r="T2161">
        <v>0</v>
      </c>
      <c r="U2161">
        <v>0</v>
      </c>
      <c r="V2161">
        <v>0</v>
      </c>
      <c r="W2161">
        <v>0</v>
      </c>
      <c r="X2161">
        <v>0</v>
      </c>
      <c r="Y2161">
        <v>19</v>
      </c>
      <c r="Z2161">
        <v>0.34671419858932495</v>
      </c>
      <c r="AA2161">
        <v>0</v>
      </c>
    </row>
    <row r="2162" spans="1:27" x14ac:dyDescent="0.25">
      <c r="A2162" t="s">
        <v>65</v>
      </c>
      <c r="B2162" t="s">
        <v>22</v>
      </c>
      <c r="C2162" t="s">
        <v>88</v>
      </c>
      <c r="D2162">
        <v>1</v>
      </c>
      <c r="E2162">
        <v>0</v>
      </c>
      <c r="F2162">
        <v>0</v>
      </c>
      <c r="G2162">
        <v>0</v>
      </c>
      <c r="H2162">
        <v>0</v>
      </c>
      <c r="I2162">
        <v>0</v>
      </c>
      <c r="J2162">
        <v>0</v>
      </c>
      <c r="K2162">
        <v>0</v>
      </c>
      <c r="L2162">
        <v>0</v>
      </c>
      <c r="M2162">
        <v>0</v>
      </c>
      <c r="N2162">
        <v>0</v>
      </c>
      <c r="O2162">
        <v>0</v>
      </c>
      <c r="P2162">
        <v>0</v>
      </c>
      <c r="Q2162">
        <v>0</v>
      </c>
      <c r="R2162">
        <v>0</v>
      </c>
      <c r="S2162">
        <v>0</v>
      </c>
      <c r="T2162">
        <v>0</v>
      </c>
      <c r="U2162">
        <v>0</v>
      </c>
      <c r="V2162">
        <v>0</v>
      </c>
      <c r="W2162">
        <v>0</v>
      </c>
      <c r="X2162">
        <v>0</v>
      </c>
      <c r="Y2162">
        <v>19</v>
      </c>
      <c r="Z2162">
        <v>0.34671419858932495</v>
      </c>
      <c r="AA2162">
        <v>0</v>
      </c>
    </row>
    <row r="2163" spans="1:27" x14ac:dyDescent="0.25">
      <c r="A2163" t="s">
        <v>65</v>
      </c>
      <c r="B2163" t="s">
        <v>22</v>
      </c>
      <c r="C2163" t="s">
        <v>88</v>
      </c>
      <c r="D2163">
        <v>2</v>
      </c>
      <c r="E2163">
        <v>0</v>
      </c>
      <c r="F2163">
        <v>0</v>
      </c>
      <c r="G2163">
        <v>0</v>
      </c>
      <c r="H2163">
        <v>0</v>
      </c>
      <c r="I2163">
        <v>0</v>
      </c>
      <c r="J2163">
        <v>0</v>
      </c>
      <c r="K2163">
        <v>0</v>
      </c>
      <c r="L2163">
        <v>0</v>
      </c>
      <c r="M2163">
        <v>0</v>
      </c>
      <c r="N2163">
        <v>0</v>
      </c>
      <c r="O2163">
        <v>0</v>
      </c>
      <c r="P2163">
        <v>0</v>
      </c>
      <c r="Q2163">
        <v>0</v>
      </c>
      <c r="R2163">
        <v>0</v>
      </c>
      <c r="S2163">
        <v>0</v>
      </c>
      <c r="T2163">
        <v>0</v>
      </c>
      <c r="U2163">
        <v>0</v>
      </c>
      <c r="V2163">
        <v>0</v>
      </c>
      <c r="W2163">
        <v>0</v>
      </c>
      <c r="X2163">
        <v>0</v>
      </c>
      <c r="Y2163">
        <v>19</v>
      </c>
      <c r="Z2163">
        <v>0.34671419858932495</v>
      </c>
      <c r="AA2163">
        <v>0</v>
      </c>
    </row>
    <row r="2164" spans="1:27" x14ac:dyDescent="0.25">
      <c r="A2164" t="s">
        <v>65</v>
      </c>
      <c r="B2164" t="s">
        <v>22</v>
      </c>
      <c r="C2164" t="s">
        <v>88</v>
      </c>
      <c r="D2164">
        <v>3</v>
      </c>
      <c r="E2164">
        <v>0</v>
      </c>
      <c r="F2164">
        <v>0</v>
      </c>
      <c r="G2164">
        <v>0</v>
      </c>
      <c r="H2164">
        <v>0</v>
      </c>
      <c r="I2164">
        <v>0</v>
      </c>
      <c r="J2164">
        <v>0</v>
      </c>
      <c r="K2164">
        <v>0</v>
      </c>
      <c r="L2164">
        <v>0</v>
      </c>
      <c r="M2164">
        <v>0</v>
      </c>
      <c r="N2164">
        <v>0</v>
      </c>
      <c r="O2164">
        <v>0</v>
      </c>
      <c r="P2164">
        <v>0</v>
      </c>
      <c r="Q2164">
        <v>0</v>
      </c>
      <c r="R2164">
        <v>0</v>
      </c>
      <c r="S2164">
        <v>0</v>
      </c>
      <c r="T2164">
        <v>0</v>
      </c>
      <c r="U2164">
        <v>0</v>
      </c>
      <c r="V2164">
        <v>0</v>
      </c>
      <c r="W2164">
        <v>0</v>
      </c>
      <c r="X2164">
        <v>0</v>
      </c>
      <c r="Y2164">
        <v>19</v>
      </c>
      <c r="Z2164">
        <v>0.34671419858932495</v>
      </c>
      <c r="AA2164">
        <v>0</v>
      </c>
    </row>
    <row r="2165" spans="1:27" x14ac:dyDescent="0.25">
      <c r="A2165" t="s">
        <v>65</v>
      </c>
      <c r="B2165" t="s">
        <v>22</v>
      </c>
      <c r="C2165" t="s">
        <v>88</v>
      </c>
      <c r="D2165">
        <v>4</v>
      </c>
      <c r="E2165">
        <v>0</v>
      </c>
      <c r="F2165">
        <v>0</v>
      </c>
      <c r="G2165">
        <v>0</v>
      </c>
      <c r="H2165">
        <v>0</v>
      </c>
      <c r="I2165">
        <v>0</v>
      </c>
      <c r="J2165">
        <v>0</v>
      </c>
      <c r="K2165">
        <v>0</v>
      </c>
      <c r="L2165">
        <v>0</v>
      </c>
      <c r="M2165">
        <v>0</v>
      </c>
      <c r="N2165">
        <v>0</v>
      </c>
      <c r="O2165">
        <v>0</v>
      </c>
      <c r="P2165">
        <v>0</v>
      </c>
      <c r="Q2165">
        <v>0</v>
      </c>
      <c r="R2165">
        <v>0</v>
      </c>
      <c r="S2165">
        <v>0</v>
      </c>
      <c r="T2165">
        <v>0</v>
      </c>
      <c r="U2165">
        <v>0</v>
      </c>
      <c r="V2165">
        <v>0</v>
      </c>
      <c r="W2165">
        <v>0</v>
      </c>
      <c r="X2165">
        <v>0</v>
      </c>
      <c r="Y2165">
        <v>19</v>
      </c>
      <c r="Z2165">
        <v>0.34671419858932495</v>
      </c>
      <c r="AA2165">
        <v>0</v>
      </c>
    </row>
    <row r="2166" spans="1:27" x14ac:dyDescent="0.25">
      <c r="A2166" t="s">
        <v>65</v>
      </c>
      <c r="B2166" t="s">
        <v>22</v>
      </c>
      <c r="C2166" t="s">
        <v>88</v>
      </c>
      <c r="D2166">
        <v>5</v>
      </c>
      <c r="E2166">
        <v>0</v>
      </c>
      <c r="F2166">
        <v>0</v>
      </c>
      <c r="G2166">
        <v>0</v>
      </c>
      <c r="H2166">
        <v>0</v>
      </c>
      <c r="I2166">
        <v>0</v>
      </c>
      <c r="J2166">
        <v>0</v>
      </c>
      <c r="K2166">
        <v>0</v>
      </c>
      <c r="L2166">
        <v>0</v>
      </c>
      <c r="M2166">
        <v>0</v>
      </c>
      <c r="N2166">
        <v>0</v>
      </c>
      <c r="O2166">
        <v>0</v>
      </c>
      <c r="P2166">
        <v>0</v>
      </c>
      <c r="Q2166">
        <v>0</v>
      </c>
      <c r="R2166">
        <v>0</v>
      </c>
      <c r="S2166">
        <v>0</v>
      </c>
      <c r="T2166">
        <v>0</v>
      </c>
      <c r="U2166">
        <v>0</v>
      </c>
      <c r="V2166">
        <v>0</v>
      </c>
      <c r="W2166">
        <v>0</v>
      </c>
      <c r="X2166">
        <v>0</v>
      </c>
      <c r="Y2166">
        <v>19</v>
      </c>
      <c r="Z2166">
        <v>0.34671419858932495</v>
      </c>
      <c r="AA2166">
        <v>0</v>
      </c>
    </row>
    <row r="2167" spans="1:27" x14ac:dyDescent="0.25">
      <c r="A2167" t="s">
        <v>65</v>
      </c>
      <c r="B2167" t="s">
        <v>22</v>
      </c>
      <c r="C2167" t="s">
        <v>88</v>
      </c>
      <c r="D2167">
        <v>6</v>
      </c>
      <c r="E2167">
        <v>0</v>
      </c>
      <c r="F2167">
        <v>0</v>
      </c>
      <c r="G2167">
        <v>0</v>
      </c>
      <c r="H2167">
        <v>0</v>
      </c>
      <c r="I2167">
        <v>0</v>
      </c>
      <c r="J2167">
        <v>0</v>
      </c>
      <c r="K2167">
        <v>0</v>
      </c>
      <c r="L2167">
        <v>0</v>
      </c>
      <c r="M2167">
        <v>0</v>
      </c>
      <c r="N2167">
        <v>0</v>
      </c>
      <c r="O2167">
        <v>0</v>
      </c>
      <c r="P2167">
        <v>0</v>
      </c>
      <c r="Q2167">
        <v>0</v>
      </c>
      <c r="R2167">
        <v>0</v>
      </c>
      <c r="S2167">
        <v>0</v>
      </c>
      <c r="T2167">
        <v>0</v>
      </c>
      <c r="U2167">
        <v>0</v>
      </c>
      <c r="V2167">
        <v>0</v>
      </c>
      <c r="W2167">
        <v>0</v>
      </c>
      <c r="X2167">
        <v>0</v>
      </c>
      <c r="Y2167">
        <v>19</v>
      </c>
      <c r="Z2167">
        <v>0.34671419858932495</v>
      </c>
      <c r="AA2167">
        <v>0</v>
      </c>
    </row>
    <row r="2168" spans="1:27" x14ac:dyDescent="0.25">
      <c r="A2168" t="s">
        <v>65</v>
      </c>
      <c r="B2168" t="s">
        <v>22</v>
      </c>
      <c r="C2168" t="s">
        <v>88</v>
      </c>
      <c r="D2168">
        <v>7</v>
      </c>
      <c r="E2168">
        <v>0</v>
      </c>
      <c r="F2168">
        <v>0</v>
      </c>
      <c r="G2168">
        <v>0</v>
      </c>
      <c r="H2168">
        <v>0</v>
      </c>
      <c r="I2168">
        <v>0</v>
      </c>
      <c r="J2168">
        <v>0</v>
      </c>
      <c r="K2168">
        <v>0</v>
      </c>
      <c r="L2168">
        <v>0</v>
      </c>
      <c r="M2168">
        <v>0</v>
      </c>
      <c r="N2168">
        <v>0</v>
      </c>
      <c r="O2168">
        <v>0</v>
      </c>
      <c r="P2168">
        <v>0</v>
      </c>
      <c r="Q2168">
        <v>0</v>
      </c>
      <c r="R2168">
        <v>0</v>
      </c>
      <c r="S2168">
        <v>0</v>
      </c>
      <c r="T2168">
        <v>0</v>
      </c>
      <c r="U2168">
        <v>0</v>
      </c>
      <c r="V2168">
        <v>0</v>
      </c>
      <c r="W2168">
        <v>0</v>
      </c>
      <c r="X2168">
        <v>0</v>
      </c>
      <c r="Y2168">
        <v>19</v>
      </c>
      <c r="Z2168">
        <v>0.34671419858932495</v>
      </c>
      <c r="AA2168">
        <v>0</v>
      </c>
    </row>
    <row r="2169" spans="1:27" x14ac:dyDescent="0.25">
      <c r="A2169" t="s">
        <v>65</v>
      </c>
      <c r="B2169" t="s">
        <v>22</v>
      </c>
      <c r="C2169" t="s">
        <v>88</v>
      </c>
      <c r="D2169">
        <v>8</v>
      </c>
      <c r="E2169">
        <v>0</v>
      </c>
      <c r="F2169">
        <v>0</v>
      </c>
      <c r="G2169">
        <v>0</v>
      </c>
      <c r="H2169">
        <v>0</v>
      </c>
      <c r="I2169">
        <v>0</v>
      </c>
      <c r="J2169">
        <v>0</v>
      </c>
      <c r="K2169">
        <v>0</v>
      </c>
      <c r="L2169">
        <v>0</v>
      </c>
      <c r="M2169">
        <v>0</v>
      </c>
      <c r="N2169">
        <v>0</v>
      </c>
      <c r="O2169">
        <v>0</v>
      </c>
      <c r="P2169">
        <v>0</v>
      </c>
      <c r="Q2169">
        <v>0</v>
      </c>
      <c r="R2169">
        <v>0</v>
      </c>
      <c r="S2169">
        <v>0</v>
      </c>
      <c r="T2169">
        <v>0</v>
      </c>
      <c r="U2169">
        <v>0</v>
      </c>
      <c r="V2169">
        <v>0</v>
      </c>
      <c r="W2169">
        <v>0</v>
      </c>
      <c r="X2169">
        <v>0</v>
      </c>
      <c r="Y2169">
        <v>19</v>
      </c>
      <c r="Z2169">
        <v>0.34671419858932495</v>
      </c>
      <c r="AA2169">
        <v>0</v>
      </c>
    </row>
    <row r="2170" spans="1:27" x14ac:dyDescent="0.25">
      <c r="A2170" t="s">
        <v>65</v>
      </c>
      <c r="B2170" t="s">
        <v>22</v>
      </c>
      <c r="C2170" t="s">
        <v>88</v>
      </c>
      <c r="D2170">
        <v>9</v>
      </c>
      <c r="E2170">
        <v>0</v>
      </c>
      <c r="F2170">
        <v>0</v>
      </c>
      <c r="G2170">
        <v>0</v>
      </c>
      <c r="H2170">
        <v>0</v>
      </c>
      <c r="I2170">
        <v>0</v>
      </c>
      <c r="J2170">
        <v>0</v>
      </c>
      <c r="K2170">
        <v>0</v>
      </c>
      <c r="L2170">
        <v>0</v>
      </c>
      <c r="M2170">
        <v>0</v>
      </c>
      <c r="N2170">
        <v>0</v>
      </c>
      <c r="O2170">
        <v>0</v>
      </c>
      <c r="P2170">
        <v>0</v>
      </c>
      <c r="Q2170">
        <v>0</v>
      </c>
      <c r="R2170">
        <v>0</v>
      </c>
      <c r="S2170">
        <v>0</v>
      </c>
      <c r="T2170">
        <v>0</v>
      </c>
      <c r="U2170">
        <v>0</v>
      </c>
      <c r="V2170">
        <v>0</v>
      </c>
      <c r="W2170">
        <v>0</v>
      </c>
      <c r="X2170">
        <v>0</v>
      </c>
      <c r="Y2170">
        <v>19</v>
      </c>
      <c r="Z2170">
        <v>0.34671419858932495</v>
      </c>
      <c r="AA2170">
        <v>0</v>
      </c>
    </row>
    <row r="2171" spans="1:27" x14ac:dyDescent="0.25">
      <c r="A2171" t="s">
        <v>65</v>
      </c>
      <c r="B2171" t="s">
        <v>22</v>
      </c>
      <c r="C2171" t="s">
        <v>88</v>
      </c>
      <c r="D2171">
        <v>10</v>
      </c>
      <c r="E2171">
        <v>0</v>
      </c>
      <c r="F2171">
        <v>0</v>
      </c>
      <c r="G2171">
        <v>0</v>
      </c>
      <c r="H2171">
        <v>0</v>
      </c>
      <c r="I2171">
        <v>0</v>
      </c>
      <c r="J2171">
        <v>0</v>
      </c>
      <c r="K2171">
        <v>0</v>
      </c>
      <c r="L2171">
        <v>0</v>
      </c>
      <c r="M2171">
        <v>0</v>
      </c>
      <c r="N2171">
        <v>0</v>
      </c>
      <c r="O2171">
        <v>0</v>
      </c>
      <c r="P2171">
        <v>0</v>
      </c>
      <c r="Q2171">
        <v>0</v>
      </c>
      <c r="R2171">
        <v>0</v>
      </c>
      <c r="S2171">
        <v>0</v>
      </c>
      <c r="T2171">
        <v>0</v>
      </c>
      <c r="U2171">
        <v>0</v>
      </c>
      <c r="V2171">
        <v>0</v>
      </c>
      <c r="W2171">
        <v>0</v>
      </c>
      <c r="X2171">
        <v>0</v>
      </c>
      <c r="Y2171">
        <v>19</v>
      </c>
      <c r="Z2171">
        <v>0.34671419858932495</v>
      </c>
      <c r="AA2171">
        <v>0</v>
      </c>
    </row>
    <row r="2172" spans="1:27" x14ac:dyDescent="0.25">
      <c r="A2172" t="s">
        <v>65</v>
      </c>
      <c r="B2172" t="s">
        <v>22</v>
      </c>
      <c r="C2172" t="s">
        <v>88</v>
      </c>
      <c r="D2172">
        <v>11</v>
      </c>
      <c r="E2172">
        <v>0</v>
      </c>
      <c r="F2172">
        <v>0</v>
      </c>
      <c r="G2172">
        <v>0</v>
      </c>
      <c r="H2172">
        <v>0</v>
      </c>
      <c r="I2172">
        <v>0</v>
      </c>
      <c r="J2172">
        <v>0</v>
      </c>
      <c r="K2172">
        <v>0</v>
      </c>
      <c r="L2172">
        <v>0</v>
      </c>
      <c r="M2172">
        <v>0</v>
      </c>
      <c r="N2172">
        <v>0</v>
      </c>
      <c r="O2172">
        <v>0</v>
      </c>
      <c r="P2172">
        <v>0</v>
      </c>
      <c r="Q2172">
        <v>0</v>
      </c>
      <c r="R2172">
        <v>0</v>
      </c>
      <c r="S2172">
        <v>0</v>
      </c>
      <c r="T2172">
        <v>0</v>
      </c>
      <c r="U2172">
        <v>0</v>
      </c>
      <c r="V2172">
        <v>0</v>
      </c>
      <c r="W2172">
        <v>0</v>
      </c>
      <c r="X2172">
        <v>0</v>
      </c>
      <c r="Y2172">
        <v>19</v>
      </c>
      <c r="Z2172">
        <v>0.34671419858932495</v>
      </c>
      <c r="AA2172">
        <v>0</v>
      </c>
    </row>
    <row r="2173" spans="1:27" x14ac:dyDescent="0.25">
      <c r="A2173" t="s">
        <v>65</v>
      </c>
      <c r="B2173" t="s">
        <v>22</v>
      </c>
      <c r="C2173" t="s">
        <v>88</v>
      </c>
      <c r="D2173">
        <v>12</v>
      </c>
      <c r="E2173">
        <v>0</v>
      </c>
      <c r="F2173">
        <v>0</v>
      </c>
      <c r="G2173">
        <v>0</v>
      </c>
      <c r="H2173">
        <v>0</v>
      </c>
      <c r="I2173">
        <v>0</v>
      </c>
      <c r="J2173">
        <v>0</v>
      </c>
      <c r="K2173">
        <v>0</v>
      </c>
      <c r="L2173">
        <v>0</v>
      </c>
      <c r="M2173">
        <v>0</v>
      </c>
      <c r="N2173">
        <v>0</v>
      </c>
      <c r="O2173">
        <v>0</v>
      </c>
      <c r="P2173">
        <v>0</v>
      </c>
      <c r="Q2173">
        <v>0</v>
      </c>
      <c r="R2173">
        <v>0</v>
      </c>
      <c r="S2173">
        <v>0</v>
      </c>
      <c r="T2173">
        <v>0</v>
      </c>
      <c r="U2173">
        <v>0</v>
      </c>
      <c r="V2173">
        <v>0</v>
      </c>
      <c r="W2173">
        <v>0</v>
      </c>
      <c r="X2173">
        <v>0</v>
      </c>
      <c r="Y2173">
        <v>19</v>
      </c>
      <c r="Z2173">
        <v>0.34671419858932495</v>
      </c>
      <c r="AA2173">
        <v>0</v>
      </c>
    </row>
    <row r="2174" spans="1:27" x14ac:dyDescent="0.25">
      <c r="A2174" t="s">
        <v>65</v>
      </c>
      <c r="B2174" t="s">
        <v>22</v>
      </c>
      <c r="C2174" t="s">
        <v>88</v>
      </c>
      <c r="D2174">
        <v>13</v>
      </c>
      <c r="E2174">
        <v>0</v>
      </c>
      <c r="F2174">
        <v>0</v>
      </c>
      <c r="G2174">
        <v>0</v>
      </c>
      <c r="H2174">
        <v>0</v>
      </c>
      <c r="I2174">
        <v>0</v>
      </c>
      <c r="J2174">
        <v>0</v>
      </c>
      <c r="K2174">
        <v>0</v>
      </c>
      <c r="L2174">
        <v>0</v>
      </c>
      <c r="M2174">
        <v>0</v>
      </c>
      <c r="N2174">
        <v>0</v>
      </c>
      <c r="O2174">
        <v>0</v>
      </c>
      <c r="P2174">
        <v>0</v>
      </c>
      <c r="Q2174">
        <v>0</v>
      </c>
      <c r="R2174">
        <v>0</v>
      </c>
      <c r="S2174">
        <v>0</v>
      </c>
      <c r="T2174">
        <v>0</v>
      </c>
      <c r="U2174">
        <v>0</v>
      </c>
      <c r="V2174">
        <v>0</v>
      </c>
      <c r="W2174">
        <v>0</v>
      </c>
      <c r="X2174">
        <v>0</v>
      </c>
      <c r="Y2174">
        <v>19</v>
      </c>
      <c r="Z2174">
        <v>0.34671419858932495</v>
      </c>
      <c r="AA2174">
        <v>0</v>
      </c>
    </row>
    <row r="2175" spans="1:27" x14ac:dyDescent="0.25">
      <c r="A2175" t="s">
        <v>65</v>
      </c>
      <c r="B2175" t="s">
        <v>22</v>
      </c>
      <c r="C2175" t="s">
        <v>88</v>
      </c>
      <c r="D2175">
        <v>14</v>
      </c>
      <c r="E2175">
        <v>0</v>
      </c>
      <c r="F2175">
        <v>0</v>
      </c>
      <c r="G2175">
        <v>0</v>
      </c>
      <c r="H2175">
        <v>0</v>
      </c>
      <c r="I2175">
        <v>0</v>
      </c>
      <c r="J2175">
        <v>0</v>
      </c>
      <c r="K2175">
        <v>0</v>
      </c>
      <c r="L2175">
        <v>0</v>
      </c>
      <c r="M2175">
        <v>0</v>
      </c>
      <c r="N2175">
        <v>0</v>
      </c>
      <c r="O2175">
        <v>0</v>
      </c>
      <c r="P2175">
        <v>0</v>
      </c>
      <c r="Q2175">
        <v>0</v>
      </c>
      <c r="R2175">
        <v>0</v>
      </c>
      <c r="S2175">
        <v>0</v>
      </c>
      <c r="T2175">
        <v>0</v>
      </c>
      <c r="U2175">
        <v>0</v>
      </c>
      <c r="V2175">
        <v>0</v>
      </c>
      <c r="W2175">
        <v>0</v>
      </c>
      <c r="X2175">
        <v>0</v>
      </c>
      <c r="Y2175">
        <v>19</v>
      </c>
      <c r="Z2175">
        <v>0.34671419858932495</v>
      </c>
      <c r="AA2175">
        <v>0</v>
      </c>
    </row>
    <row r="2176" spans="1:27" x14ac:dyDescent="0.25">
      <c r="A2176" t="s">
        <v>65</v>
      </c>
      <c r="B2176" t="s">
        <v>22</v>
      </c>
      <c r="C2176" t="s">
        <v>88</v>
      </c>
      <c r="D2176">
        <v>15</v>
      </c>
      <c r="E2176">
        <v>0</v>
      </c>
      <c r="F2176">
        <v>0</v>
      </c>
      <c r="G2176">
        <v>0</v>
      </c>
      <c r="H2176">
        <v>0</v>
      </c>
      <c r="I2176">
        <v>0</v>
      </c>
      <c r="J2176">
        <v>0</v>
      </c>
      <c r="K2176">
        <v>0</v>
      </c>
      <c r="L2176">
        <v>0</v>
      </c>
      <c r="M2176">
        <v>0</v>
      </c>
      <c r="N2176">
        <v>0</v>
      </c>
      <c r="O2176">
        <v>0</v>
      </c>
      <c r="P2176">
        <v>0</v>
      </c>
      <c r="Q2176">
        <v>0</v>
      </c>
      <c r="R2176">
        <v>0</v>
      </c>
      <c r="S2176">
        <v>0</v>
      </c>
      <c r="T2176">
        <v>0</v>
      </c>
      <c r="U2176">
        <v>0</v>
      </c>
      <c r="V2176">
        <v>0</v>
      </c>
      <c r="W2176">
        <v>0</v>
      </c>
      <c r="X2176">
        <v>0</v>
      </c>
      <c r="Y2176">
        <v>19</v>
      </c>
      <c r="Z2176">
        <v>0.34671419858932495</v>
      </c>
      <c r="AA2176">
        <v>0</v>
      </c>
    </row>
    <row r="2177" spans="1:27" x14ac:dyDescent="0.25">
      <c r="A2177" t="s">
        <v>65</v>
      </c>
      <c r="B2177" t="s">
        <v>22</v>
      </c>
      <c r="C2177" t="s">
        <v>88</v>
      </c>
      <c r="D2177">
        <v>16</v>
      </c>
      <c r="E2177">
        <v>0</v>
      </c>
      <c r="F2177">
        <v>0</v>
      </c>
      <c r="G2177">
        <v>0</v>
      </c>
      <c r="H2177">
        <v>0</v>
      </c>
      <c r="I2177">
        <v>0</v>
      </c>
      <c r="J2177">
        <v>0</v>
      </c>
      <c r="K2177">
        <v>0</v>
      </c>
      <c r="L2177">
        <v>0</v>
      </c>
      <c r="M2177">
        <v>0</v>
      </c>
      <c r="N2177">
        <v>0</v>
      </c>
      <c r="O2177">
        <v>0</v>
      </c>
      <c r="P2177">
        <v>0</v>
      </c>
      <c r="Q2177">
        <v>0</v>
      </c>
      <c r="R2177">
        <v>0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0</v>
      </c>
      <c r="Y2177">
        <v>19</v>
      </c>
      <c r="Z2177">
        <v>0.34671419858932495</v>
      </c>
      <c r="AA2177">
        <v>0</v>
      </c>
    </row>
    <row r="2178" spans="1:27" x14ac:dyDescent="0.25">
      <c r="A2178" t="s">
        <v>65</v>
      </c>
      <c r="B2178" t="s">
        <v>22</v>
      </c>
      <c r="C2178" t="s">
        <v>88</v>
      </c>
      <c r="D2178">
        <v>17</v>
      </c>
      <c r="E2178">
        <v>0</v>
      </c>
      <c r="F2178">
        <v>0</v>
      </c>
      <c r="G2178">
        <v>0</v>
      </c>
      <c r="H2178">
        <v>0</v>
      </c>
      <c r="I2178">
        <v>0</v>
      </c>
      <c r="J2178">
        <v>0</v>
      </c>
      <c r="K2178">
        <v>0</v>
      </c>
      <c r="L2178">
        <v>0</v>
      </c>
      <c r="M2178">
        <v>0</v>
      </c>
      <c r="N2178">
        <v>0</v>
      </c>
      <c r="O2178">
        <v>0</v>
      </c>
      <c r="P2178">
        <v>0</v>
      </c>
      <c r="Q2178">
        <v>0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</v>
      </c>
      <c r="X2178">
        <v>0</v>
      </c>
      <c r="Y2178">
        <v>19</v>
      </c>
      <c r="Z2178">
        <v>0.34671419858932495</v>
      </c>
      <c r="AA2178">
        <v>0</v>
      </c>
    </row>
    <row r="2179" spans="1:27" x14ac:dyDescent="0.25">
      <c r="A2179" t="s">
        <v>65</v>
      </c>
      <c r="B2179" t="s">
        <v>22</v>
      </c>
      <c r="C2179" t="s">
        <v>88</v>
      </c>
      <c r="D2179">
        <v>18</v>
      </c>
      <c r="E2179">
        <v>0</v>
      </c>
      <c r="F2179">
        <v>0</v>
      </c>
      <c r="G2179">
        <v>0</v>
      </c>
      <c r="H2179">
        <v>0</v>
      </c>
      <c r="I2179">
        <v>0</v>
      </c>
      <c r="J2179">
        <v>0</v>
      </c>
      <c r="K2179">
        <v>0</v>
      </c>
      <c r="L2179">
        <v>0</v>
      </c>
      <c r="M2179">
        <v>0</v>
      </c>
      <c r="N2179">
        <v>0</v>
      </c>
      <c r="O2179">
        <v>0</v>
      </c>
      <c r="P2179">
        <v>0</v>
      </c>
      <c r="Q2179">
        <v>0</v>
      </c>
      <c r="R2179">
        <v>0</v>
      </c>
      <c r="S2179">
        <v>0</v>
      </c>
      <c r="T2179">
        <v>0</v>
      </c>
      <c r="U2179">
        <v>0</v>
      </c>
      <c r="V2179">
        <v>0</v>
      </c>
      <c r="W2179">
        <v>0</v>
      </c>
      <c r="X2179">
        <v>0</v>
      </c>
      <c r="Y2179">
        <v>19</v>
      </c>
      <c r="Z2179">
        <v>0.34671419858932495</v>
      </c>
      <c r="AA2179">
        <v>0</v>
      </c>
    </row>
    <row r="2180" spans="1:27" x14ac:dyDescent="0.25">
      <c r="A2180" t="s">
        <v>65</v>
      </c>
      <c r="B2180" t="s">
        <v>22</v>
      </c>
      <c r="C2180" t="s">
        <v>88</v>
      </c>
      <c r="D2180">
        <v>19</v>
      </c>
      <c r="E2180">
        <v>0</v>
      </c>
      <c r="F2180">
        <v>0</v>
      </c>
      <c r="G2180">
        <v>0</v>
      </c>
      <c r="H2180">
        <v>0</v>
      </c>
      <c r="I2180">
        <v>0</v>
      </c>
      <c r="J2180">
        <v>0</v>
      </c>
      <c r="K2180">
        <v>0</v>
      </c>
      <c r="L2180">
        <v>0</v>
      </c>
      <c r="M2180">
        <v>0</v>
      </c>
      <c r="N2180">
        <v>0</v>
      </c>
      <c r="O2180">
        <v>0</v>
      </c>
      <c r="P2180">
        <v>0</v>
      </c>
      <c r="Q2180">
        <v>0</v>
      </c>
      <c r="R2180">
        <v>0</v>
      </c>
      <c r="S2180">
        <v>0</v>
      </c>
      <c r="T2180">
        <v>0</v>
      </c>
      <c r="U2180">
        <v>0</v>
      </c>
      <c r="V2180">
        <v>0</v>
      </c>
      <c r="W2180">
        <v>0</v>
      </c>
      <c r="X2180">
        <v>0</v>
      </c>
      <c r="Y2180">
        <v>19</v>
      </c>
      <c r="Z2180">
        <v>0.34671419858932495</v>
      </c>
      <c r="AA2180">
        <v>0</v>
      </c>
    </row>
    <row r="2181" spans="1:27" x14ac:dyDescent="0.25">
      <c r="A2181" t="s">
        <v>65</v>
      </c>
      <c r="B2181" t="s">
        <v>22</v>
      </c>
      <c r="C2181" t="s">
        <v>88</v>
      </c>
      <c r="D2181">
        <v>20</v>
      </c>
      <c r="E2181">
        <v>0</v>
      </c>
      <c r="F2181">
        <v>0</v>
      </c>
      <c r="G2181">
        <v>0</v>
      </c>
      <c r="H2181">
        <v>0</v>
      </c>
      <c r="I2181">
        <v>0</v>
      </c>
      <c r="J2181">
        <v>0</v>
      </c>
      <c r="K2181">
        <v>0</v>
      </c>
      <c r="L2181">
        <v>0</v>
      </c>
      <c r="M2181">
        <v>0</v>
      </c>
      <c r="N2181">
        <v>0</v>
      </c>
      <c r="O2181">
        <v>0</v>
      </c>
      <c r="P2181">
        <v>0</v>
      </c>
      <c r="Q2181">
        <v>0</v>
      </c>
      <c r="R2181">
        <v>0</v>
      </c>
      <c r="S2181">
        <v>0</v>
      </c>
      <c r="T2181">
        <v>0</v>
      </c>
      <c r="U2181">
        <v>0</v>
      </c>
      <c r="V2181">
        <v>0</v>
      </c>
      <c r="W2181">
        <v>0</v>
      </c>
      <c r="X2181">
        <v>0</v>
      </c>
      <c r="Y2181">
        <v>19</v>
      </c>
      <c r="Z2181">
        <v>0.34671419858932495</v>
      </c>
      <c r="AA2181">
        <v>0</v>
      </c>
    </row>
    <row r="2182" spans="1:27" x14ac:dyDescent="0.25">
      <c r="A2182" t="s">
        <v>65</v>
      </c>
      <c r="B2182" t="s">
        <v>22</v>
      </c>
      <c r="C2182" t="s">
        <v>88</v>
      </c>
      <c r="D2182">
        <v>21</v>
      </c>
      <c r="E2182">
        <v>0</v>
      </c>
      <c r="F2182">
        <v>0</v>
      </c>
      <c r="G2182">
        <v>0</v>
      </c>
      <c r="H2182">
        <v>0</v>
      </c>
      <c r="I2182">
        <v>0</v>
      </c>
      <c r="J2182">
        <v>0</v>
      </c>
      <c r="K2182">
        <v>0</v>
      </c>
      <c r="L2182">
        <v>0</v>
      </c>
      <c r="M2182">
        <v>0</v>
      </c>
      <c r="N2182">
        <v>0</v>
      </c>
      <c r="O2182">
        <v>0</v>
      </c>
      <c r="P2182">
        <v>0</v>
      </c>
      <c r="Q2182">
        <v>0</v>
      </c>
      <c r="R2182">
        <v>0</v>
      </c>
      <c r="S2182">
        <v>0</v>
      </c>
      <c r="T2182">
        <v>0</v>
      </c>
      <c r="U2182">
        <v>0</v>
      </c>
      <c r="V2182">
        <v>0</v>
      </c>
      <c r="W2182">
        <v>0</v>
      </c>
      <c r="X2182">
        <v>0</v>
      </c>
      <c r="Y2182">
        <v>19</v>
      </c>
      <c r="Z2182">
        <v>0.34671419858932495</v>
      </c>
      <c r="AA2182">
        <v>0</v>
      </c>
    </row>
    <row r="2183" spans="1:27" x14ac:dyDescent="0.25">
      <c r="A2183" t="s">
        <v>65</v>
      </c>
      <c r="B2183" t="s">
        <v>22</v>
      </c>
      <c r="C2183" t="s">
        <v>88</v>
      </c>
      <c r="D2183">
        <v>22</v>
      </c>
      <c r="E2183">
        <v>0</v>
      </c>
      <c r="F2183">
        <v>0</v>
      </c>
      <c r="G2183">
        <v>0</v>
      </c>
      <c r="H2183">
        <v>0</v>
      </c>
      <c r="I2183">
        <v>0</v>
      </c>
      <c r="J2183">
        <v>0</v>
      </c>
      <c r="K2183">
        <v>0</v>
      </c>
      <c r="L2183">
        <v>0</v>
      </c>
      <c r="M2183">
        <v>0</v>
      </c>
      <c r="N2183">
        <v>0</v>
      </c>
      <c r="O2183">
        <v>0</v>
      </c>
      <c r="P2183">
        <v>0</v>
      </c>
      <c r="Q2183">
        <v>0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0</v>
      </c>
      <c r="X2183">
        <v>0</v>
      </c>
      <c r="Y2183">
        <v>19</v>
      </c>
      <c r="Z2183">
        <v>0.34671419858932495</v>
      </c>
      <c r="AA2183">
        <v>0</v>
      </c>
    </row>
    <row r="2184" spans="1:27" x14ac:dyDescent="0.25">
      <c r="A2184" t="s">
        <v>65</v>
      </c>
      <c r="B2184" t="s">
        <v>22</v>
      </c>
      <c r="C2184" t="s">
        <v>88</v>
      </c>
      <c r="D2184">
        <v>23</v>
      </c>
      <c r="E2184">
        <v>0</v>
      </c>
      <c r="F2184">
        <v>0</v>
      </c>
      <c r="G2184">
        <v>0</v>
      </c>
      <c r="H2184">
        <v>0</v>
      </c>
      <c r="I2184">
        <v>0</v>
      </c>
      <c r="J2184">
        <v>0</v>
      </c>
      <c r="K2184">
        <v>0</v>
      </c>
      <c r="L2184">
        <v>0</v>
      </c>
      <c r="M2184">
        <v>0</v>
      </c>
      <c r="N2184">
        <v>0</v>
      </c>
      <c r="O2184">
        <v>0</v>
      </c>
      <c r="P2184">
        <v>0</v>
      </c>
      <c r="Q2184">
        <v>0</v>
      </c>
      <c r="R2184">
        <v>0</v>
      </c>
      <c r="S2184">
        <v>0</v>
      </c>
      <c r="T2184">
        <v>0</v>
      </c>
      <c r="U2184">
        <v>0</v>
      </c>
      <c r="V2184">
        <v>0</v>
      </c>
      <c r="W2184">
        <v>0</v>
      </c>
      <c r="X2184">
        <v>0</v>
      </c>
      <c r="Y2184">
        <v>19</v>
      </c>
      <c r="Z2184">
        <v>0.34671419858932495</v>
      </c>
      <c r="AA2184">
        <v>0</v>
      </c>
    </row>
    <row r="2185" spans="1:27" x14ac:dyDescent="0.25">
      <c r="A2185" t="s">
        <v>65</v>
      </c>
      <c r="B2185" t="s">
        <v>22</v>
      </c>
      <c r="C2185" t="s">
        <v>88</v>
      </c>
      <c r="D2185">
        <v>24</v>
      </c>
      <c r="E2185">
        <v>0</v>
      </c>
      <c r="F2185">
        <v>0</v>
      </c>
      <c r="G2185">
        <v>0</v>
      </c>
      <c r="H2185">
        <v>0</v>
      </c>
      <c r="I2185">
        <v>0</v>
      </c>
      <c r="J2185">
        <v>0</v>
      </c>
      <c r="K2185">
        <v>0</v>
      </c>
      <c r="L2185">
        <v>0</v>
      </c>
      <c r="M2185">
        <v>0</v>
      </c>
      <c r="N2185">
        <v>0</v>
      </c>
      <c r="O2185">
        <v>0</v>
      </c>
      <c r="P2185">
        <v>0</v>
      </c>
      <c r="Q2185">
        <v>0</v>
      </c>
      <c r="R2185">
        <v>0</v>
      </c>
      <c r="S2185">
        <v>0</v>
      </c>
      <c r="T2185">
        <v>0</v>
      </c>
      <c r="U2185">
        <v>0</v>
      </c>
      <c r="V2185">
        <v>0</v>
      </c>
      <c r="W2185">
        <v>0</v>
      </c>
      <c r="X2185">
        <v>0</v>
      </c>
      <c r="Y2185">
        <v>19</v>
      </c>
      <c r="Z2185">
        <v>0.34671419858932495</v>
      </c>
      <c r="AA2185">
        <v>0</v>
      </c>
    </row>
    <row r="2186" spans="1:27" x14ac:dyDescent="0.25">
      <c r="A2186" t="s">
        <v>65</v>
      </c>
      <c r="B2186" t="s">
        <v>22</v>
      </c>
      <c r="C2186" t="s">
        <v>89</v>
      </c>
      <c r="D2186">
        <v>1</v>
      </c>
      <c r="E2186">
        <v>0</v>
      </c>
      <c r="F2186">
        <v>0</v>
      </c>
      <c r="G2186">
        <v>0</v>
      </c>
      <c r="H2186">
        <v>0</v>
      </c>
      <c r="I2186">
        <v>0</v>
      </c>
      <c r="J2186">
        <v>0</v>
      </c>
      <c r="K2186">
        <v>0</v>
      </c>
      <c r="L2186">
        <v>0</v>
      </c>
      <c r="M2186">
        <v>0</v>
      </c>
      <c r="N2186">
        <v>0</v>
      </c>
      <c r="O2186">
        <v>0</v>
      </c>
      <c r="P2186">
        <v>0</v>
      </c>
      <c r="Q2186">
        <v>0</v>
      </c>
      <c r="R2186">
        <v>0</v>
      </c>
      <c r="S2186">
        <v>0</v>
      </c>
      <c r="T2186">
        <v>0</v>
      </c>
      <c r="U2186">
        <v>0</v>
      </c>
      <c r="V2186">
        <v>0</v>
      </c>
      <c r="W2186">
        <v>0</v>
      </c>
      <c r="X2186">
        <v>0</v>
      </c>
      <c r="Y2186">
        <v>19</v>
      </c>
      <c r="Z2186">
        <v>0.34671419858932495</v>
      </c>
      <c r="AA2186">
        <v>0</v>
      </c>
    </row>
    <row r="2187" spans="1:27" x14ac:dyDescent="0.25">
      <c r="A2187" t="s">
        <v>65</v>
      </c>
      <c r="B2187" t="s">
        <v>22</v>
      </c>
      <c r="C2187" t="s">
        <v>89</v>
      </c>
      <c r="D2187">
        <v>2</v>
      </c>
      <c r="E2187">
        <v>0</v>
      </c>
      <c r="F2187">
        <v>0</v>
      </c>
      <c r="G2187">
        <v>0</v>
      </c>
      <c r="H2187">
        <v>0</v>
      </c>
      <c r="I2187">
        <v>0</v>
      </c>
      <c r="J2187">
        <v>0</v>
      </c>
      <c r="K2187">
        <v>0</v>
      </c>
      <c r="L2187">
        <v>0</v>
      </c>
      <c r="M2187">
        <v>0</v>
      </c>
      <c r="N2187">
        <v>0</v>
      </c>
      <c r="O2187">
        <v>0</v>
      </c>
      <c r="P2187">
        <v>0</v>
      </c>
      <c r="Q2187">
        <v>0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0</v>
      </c>
      <c r="X2187">
        <v>0</v>
      </c>
      <c r="Y2187">
        <v>19</v>
      </c>
      <c r="Z2187">
        <v>0.34671419858932495</v>
      </c>
      <c r="AA2187">
        <v>0</v>
      </c>
    </row>
    <row r="2188" spans="1:27" x14ac:dyDescent="0.25">
      <c r="A2188" t="s">
        <v>65</v>
      </c>
      <c r="B2188" t="s">
        <v>22</v>
      </c>
      <c r="C2188" t="s">
        <v>89</v>
      </c>
      <c r="D2188">
        <v>3</v>
      </c>
      <c r="E2188">
        <v>0</v>
      </c>
      <c r="F2188">
        <v>0</v>
      </c>
      <c r="G2188">
        <v>0</v>
      </c>
      <c r="H2188">
        <v>0</v>
      </c>
      <c r="I2188">
        <v>0</v>
      </c>
      <c r="J2188">
        <v>0</v>
      </c>
      <c r="K2188">
        <v>0</v>
      </c>
      <c r="L2188">
        <v>0</v>
      </c>
      <c r="M2188">
        <v>0</v>
      </c>
      <c r="N2188">
        <v>0</v>
      </c>
      <c r="O2188">
        <v>0</v>
      </c>
      <c r="P2188">
        <v>0</v>
      </c>
      <c r="Q2188">
        <v>0</v>
      </c>
      <c r="R2188">
        <v>0</v>
      </c>
      <c r="S2188">
        <v>0</v>
      </c>
      <c r="T2188">
        <v>0</v>
      </c>
      <c r="U2188">
        <v>0</v>
      </c>
      <c r="V2188">
        <v>0</v>
      </c>
      <c r="W2188">
        <v>0</v>
      </c>
      <c r="X2188">
        <v>0</v>
      </c>
      <c r="Y2188">
        <v>19</v>
      </c>
      <c r="Z2188">
        <v>0.34671419858932495</v>
      </c>
      <c r="AA2188">
        <v>0</v>
      </c>
    </row>
    <row r="2189" spans="1:27" x14ac:dyDescent="0.25">
      <c r="A2189" t="s">
        <v>65</v>
      </c>
      <c r="B2189" t="s">
        <v>22</v>
      </c>
      <c r="C2189" t="s">
        <v>89</v>
      </c>
      <c r="D2189">
        <v>4</v>
      </c>
      <c r="E2189">
        <v>0</v>
      </c>
      <c r="F2189">
        <v>0</v>
      </c>
      <c r="G2189">
        <v>0</v>
      </c>
      <c r="H2189">
        <v>0</v>
      </c>
      <c r="I2189">
        <v>0</v>
      </c>
      <c r="J2189">
        <v>0</v>
      </c>
      <c r="K2189">
        <v>0</v>
      </c>
      <c r="L2189">
        <v>0</v>
      </c>
      <c r="M2189">
        <v>0</v>
      </c>
      <c r="N2189">
        <v>0</v>
      </c>
      <c r="O2189">
        <v>0</v>
      </c>
      <c r="P2189">
        <v>0</v>
      </c>
      <c r="Q2189">
        <v>0</v>
      </c>
      <c r="R2189">
        <v>0</v>
      </c>
      <c r="S2189">
        <v>0</v>
      </c>
      <c r="T2189">
        <v>0</v>
      </c>
      <c r="U2189">
        <v>0</v>
      </c>
      <c r="V2189">
        <v>0</v>
      </c>
      <c r="W2189">
        <v>0</v>
      </c>
      <c r="X2189">
        <v>0</v>
      </c>
      <c r="Y2189">
        <v>19</v>
      </c>
      <c r="Z2189">
        <v>0.34671419858932495</v>
      </c>
      <c r="AA2189">
        <v>0</v>
      </c>
    </row>
    <row r="2190" spans="1:27" x14ac:dyDescent="0.25">
      <c r="A2190" t="s">
        <v>65</v>
      </c>
      <c r="B2190" t="s">
        <v>22</v>
      </c>
      <c r="C2190" t="s">
        <v>89</v>
      </c>
      <c r="D2190">
        <v>5</v>
      </c>
      <c r="E2190">
        <v>0</v>
      </c>
      <c r="F2190">
        <v>0</v>
      </c>
      <c r="G2190">
        <v>0</v>
      </c>
      <c r="H2190">
        <v>0</v>
      </c>
      <c r="I2190">
        <v>0</v>
      </c>
      <c r="J2190">
        <v>0</v>
      </c>
      <c r="K2190">
        <v>0</v>
      </c>
      <c r="L2190">
        <v>0</v>
      </c>
      <c r="M2190">
        <v>0</v>
      </c>
      <c r="N2190">
        <v>0</v>
      </c>
      <c r="O2190">
        <v>0</v>
      </c>
      <c r="P2190">
        <v>0</v>
      </c>
      <c r="Q2190">
        <v>0</v>
      </c>
      <c r="R2190">
        <v>0</v>
      </c>
      <c r="S2190">
        <v>0</v>
      </c>
      <c r="T2190">
        <v>0</v>
      </c>
      <c r="U2190">
        <v>0</v>
      </c>
      <c r="V2190">
        <v>0</v>
      </c>
      <c r="W2190">
        <v>0</v>
      </c>
      <c r="X2190">
        <v>0</v>
      </c>
      <c r="Y2190">
        <v>19</v>
      </c>
      <c r="Z2190">
        <v>0.34671419858932495</v>
      </c>
      <c r="AA2190">
        <v>0</v>
      </c>
    </row>
    <row r="2191" spans="1:27" x14ac:dyDescent="0.25">
      <c r="A2191" t="s">
        <v>65</v>
      </c>
      <c r="B2191" t="s">
        <v>22</v>
      </c>
      <c r="C2191" t="s">
        <v>89</v>
      </c>
      <c r="D2191">
        <v>6</v>
      </c>
      <c r="E2191">
        <v>0</v>
      </c>
      <c r="F2191">
        <v>0</v>
      </c>
      <c r="G2191">
        <v>0</v>
      </c>
      <c r="H2191">
        <v>0</v>
      </c>
      <c r="I2191">
        <v>0</v>
      </c>
      <c r="J2191">
        <v>0</v>
      </c>
      <c r="K2191">
        <v>0</v>
      </c>
      <c r="L2191">
        <v>0</v>
      </c>
      <c r="M2191">
        <v>0</v>
      </c>
      <c r="N2191">
        <v>0</v>
      </c>
      <c r="O2191">
        <v>0</v>
      </c>
      <c r="P2191">
        <v>0</v>
      </c>
      <c r="Q2191">
        <v>0</v>
      </c>
      <c r="R2191">
        <v>0</v>
      </c>
      <c r="S2191">
        <v>0</v>
      </c>
      <c r="T2191">
        <v>0</v>
      </c>
      <c r="U2191">
        <v>0</v>
      </c>
      <c r="V2191">
        <v>0</v>
      </c>
      <c r="W2191">
        <v>0</v>
      </c>
      <c r="X2191">
        <v>0</v>
      </c>
      <c r="Y2191">
        <v>19</v>
      </c>
      <c r="Z2191">
        <v>0.34671419858932495</v>
      </c>
      <c r="AA2191">
        <v>0</v>
      </c>
    </row>
    <row r="2192" spans="1:27" x14ac:dyDescent="0.25">
      <c r="A2192" t="s">
        <v>65</v>
      </c>
      <c r="B2192" t="s">
        <v>22</v>
      </c>
      <c r="C2192" t="s">
        <v>89</v>
      </c>
      <c r="D2192">
        <v>7</v>
      </c>
      <c r="E2192">
        <v>0</v>
      </c>
      <c r="F2192">
        <v>0</v>
      </c>
      <c r="G2192">
        <v>0</v>
      </c>
      <c r="H2192">
        <v>0</v>
      </c>
      <c r="I2192">
        <v>0</v>
      </c>
      <c r="J2192">
        <v>0</v>
      </c>
      <c r="K2192">
        <v>0</v>
      </c>
      <c r="L2192">
        <v>0</v>
      </c>
      <c r="M2192">
        <v>0</v>
      </c>
      <c r="N2192">
        <v>0</v>
      </c>
      <c r="O2192">
        <v>0</v>
      </c>
      <c r="P2192">
        <v>0</v>
      </c>
      <c r="Q2192">
        <v>0</v>
      </c>
      <c r="R2192">
        <v>0</v>
      </c>
      <c r="S2192">
        <v>0</v>
      </c>
      <c r="T2192">
        <v>0</v>
      </c>
      <c r="U2192">
        <v>0</v>
      </c>
      <c r="V2192">
        <v>0</v>
      </c>
      <c r="W2192">
        <v>0</v>
      </c>
      <c r="X2192">
        <v>0</v>
      </c>
      <c r="Y2192">
        <v>19</v>
      </c>
      <c r="Z2192">
        <v>0.34671419858932495</v>
      </c>
      <c r="AA2192">
        <v>0</v>
      </c>
    </row>
    <row r="2193" spans="1:27" x14ac:dyDescent="0.25">
      <c r="A2193" t="s">
        <v>65</v>
      </c>
      <c r="B2193" t="s">
        <v>22</v>
      </c>
      <c r="C2193" t="s">
        <v>89</v>
      </c>
      <c r="D2193">
        <v>8</v>
      </c>
      <c r="E2193">
        <v>0</v>
      </c>
      <c r="F2193">
        <v>0</v>
      </c>
      <c r="G2193">
        <v>0</v>
      </c>
      <c r="H2193">
        <v>0</v>
      </c>
      <c r="I2193">
        <v>0</v>
      </c>
      <c r="J2193">
        <v>0</v>
      </c>
      <c r="K2193">
        <v>0</v>
      </c>
      <c r="L2193">
        <v>0</v>
      </c>
      <c r="M2193">
        <v>0</v>
      </c>
      <c r="N2193">
        <v>0</v>
      </c>
      <c r="O2193">
        <v>0</v>
      </c>
      <c r="P2193">
        <v>0</v>
      </c>
      <c r="Q2193">
        <v>0</v>
      </c>
      <c r="R2193">
        <v>0</v>
      </c>
      <c r="S2193">
        <v>0</v>
      </c>
      <c r="T2193">
        <v>0</v>
      </c>
      <c r="U2193">
        <v>0</v>
      </c>
      <c r="V2193">
        <v>0</v>
      </c>
      <c r="W2193">
        <v>0</v>
      </c>
      <c r="X2193">
        <v>0</v>
      </c>
      <c r="Y2193">
        <v>19</v>
      </c>
      <c r="Z2193">
        <v>0.34671419858932495</v>
      </c>
      <c r="AA2193">
        <v>0</v>
      </c>
    </row>
    <row r="2194" spans="1:27" x14ac:dyDescent="0.25">
      <c r="A2194" t="s">
        <v>65</v>
      </c>
      <c r="B2194" t="s">
        <v>22</v>
      </c>
      <c r="C2194" t="s">
        <v>89</v>
      </c>
      <c r="D2194">
        <v>9</v>
      </c>
      <c r="E2194">
        <v>0</v>
      </c>
      <c r="F2194">
        <v>0</v>
      </c>
      <c r="G2194">
        <v>0</v>
      </c>
      <c r="H2194">
        <v>0</v>
      </c>
      <c r="I2194">
        <v>0</v>
      </c>
      <c r="J2194">
        <v>0</v>
      </c>
      <c r="K2194">
        <v>0</v>
      </c>
      <c r="L2194">
        <v>0</v>
      </c>
      <c r="M2194">
        <v>0</v>
      </c>
      <c r="N2194">
        <v>0</v>
      </c>
      <c r="O2194">
        <v>0</v>
      </c>
      <c r="P2194">
        <v>0</v>
      </c>
      <c r="Q2194">
        <v>0</v>
      </c>
      <c r="R2194">
        <v>0</v>
      </c>
      <c r="S2194">
        <v>0</v>
      </c>
      <c r="T2194">
        <v>0</v>
      </c>
      <c r="U2194">
        <v>0</v>
      </c>
      <c r="V2194">
        <v>0</v>
      </c>
      <c r="W2194">
        <v>0</v>
      </c>
      <c r="X2194">
        <v>0</v>
      </c>
      <c r="Y2194">
        <v>19</v>
      </c>
      <c r="Z2194">
        <v>0.34671419858932495</v>
      </c>
      <c r="AA2194">
        <v>0</v>
      </c>
    </row>
    <row r="2195" spans="1:27" x14ac:dyDescent="0.25">
      <c r="A2195" t="s">
        <v>65</v>
      </c>
      <c r="B2195" t="s">
        <v>22</v>
      </c>
      <c r="C2195" t="s">
        <v>89</v>
      </c>
      <c r="D2195">
        <v>10</v>
      </c>
      <c r="E2195">
        <v>0</v>
      </c>
      <c r="F2195">
        <v>0</v>
      </c>
      <c r="G2195">
        <v>0</v>
      </c>
      <c r="H2195">
        <v>0</v>
      </c>
      <c r="I2195">
        <v>0</v>
      </c>
      <c r="J2195">
        <v>0</v>
      </c>
      <c r="K2195">
        <v>0</v>
      </c>
      <c r="L2195">
        <v>0</v>
      </c>
      <c r="M2195">
        <v>0</v>
      </c>
      <c r="N2195">
        <v>0</v>
      </c>
      <c r="O2195">
        <v>0</v>
      </c>
      <c r="P2195">
        <v>0</v>
      </c>
      <c r="Q2195">
        <v>0</v>
      </c>
      <c r="R2195">
        <v>0</v>
      </c>
      <c r="S2195">
        <v>0</v>
      </c>
      <c r="T2195">
        <v>0</v>
      </c>
      <c r="U2195">
        <v>0</v>
      </c>
      <c r="V2195">
        <v>0</v>
      </c>
      <c r="W2195">
        <v>0</v>
      </c>
      <c r="X2195">
        <v>0</v>
      </c>
      <c r="Y2195">
        <v>19</v>
      </c>
      <c r="Z2195">
        <v>0.34671419858932495</v>
      </c>
      <c r="AA2195">
        <v>0</v>
      </c>
    </row>
    <row r="2196" spans="1:27" x14ac:dyDescent="0.25">
      <c r="A2196" t="s">
        <v>65</v>
      </c>
      <c r="B2196" t="s">
        <v>22</v>
      </c>
      <c r="C2196" t="s">
        <v>89</v>
      </c>
      <c r="D2196">
        <v>11</v>
      </c>
      <c r="E2196">
        <v>0</v>
      </c>
      <c r="F2196">
        <v>0</v>
      </c>
      <c r="G2196">
        <v>0</v>
      </c>
      <c r="H2196">
        <v>0</v>
      </c>
      <c r="I2196">
        <v>0</v>
      </c>
      <c r="J2196">
        <v>0</v>
      </c>
      <c r="K2196">
        <v>0</v>
      </c>
      <c r="L2196">
        <v>0</v>
      </c>
      <c r="M2196">
        <v>0</v>
      </c>
      <c r="N2196">
        <v>0</v>
      </c>
      <c r="O2196">
        <v>0</v>
      </c>
      <c r="P2196">
        <v>0</v>
      </c>
      <c r="Q2196">
        <v>0</v>
      </c>
      <c r="R2196">
        <v>0</v>
      </c>
      <c r="S2196">
        <v>0</v>
      </c>
      <c r="T2196">
        <v>0</v>
      </c>
      <c r="U2196">
        <v>0</v>
      </c>
      <c r="V2196">
        <v>0</v>
      </c>
      <c r="W2196">
        <v>0</v>
      </c>
      <c r="X2196">
        <v>0</v>
      </c>
      <c r="Y2196">
        <v>19</v>
      </c>
      <c r="Z2196">
        <v>0.34671419858932495</v>
      </c>
      <c r="AA2196">
        <v>0</v>
      </c>
    </row>
    <row r="2197" spans="1:27" x14ac:dyDescent="0.25">
      <c r="A2197" t="s">
        <v>65</v>
      </c>
      <c r="B2197" t="s">
        <v>22</v>
      </c>
      <c r="C2197" t="s">
        <v>89</v>
      </c>
      <c r="D2197">
        <v>12</v>
      </c>
      <c r="E2197">
        <v>0</v>
      </c>
      <c r="F2197">
        <v>0</v>
      </c>
      <c r="G2197">
        <v>0</v>
      </c>
      <c r="H2197">
        <v>0</v>
      </c>
      <c r="I2197">
        <v>0</v>
      </c>
      <c r="J2197">
        <v>0</v>
      </c>
      <c r="K2197">
        <v>0</v>
      </c>
      <c r="L2197">
        <v>0</v>
      </c>
      <c r="M2197">
        <v>0</v>
      </c>
      <c r="N2197">
        <v>0</v>
      </c>
      <c r="O2197">
        <v>0</v>
      </c>
      <c r="P2197">
        <v>0</v>
      </c>
      <c r="Q2197">
        <v>0</v>
      </c>
      <c r="R2197">
        <v>0</v>
      </c>
      <c r="S2197">
        <v>0</v>
      </c>
      <c r="T2197">
        <v>0</v>
      </c>
      <c r="U2197">
        <v>0</v>
      </c>
      <c r="V2197">
        <v>0</v>
      </c>
      <c r="W2197">
        <v>0</v>
      </c>
      <c r="X2197">
        <v>0</v>
      </c>
      <c r="Y2197">
        <v>19</v>
      </c>
      <c r="Z2197">
        <v>0.34671419858932495</v>
      </c>
      <c r="AA2197">
        <v>0</v>
      </c>
    </row>
    <row r="2198" spans="1:27" x14ac:dyDescent="0.25">
      <c r="A2198" t="s">
        <v>65</v>
      </c>
      <c r="B2198" t="s">
        <v>22</v>
      </c>
      <c r="C2198" t="s">
        <v>89</v>
      </c>
      <c r="D2198">
        <v>13</v>
      </c>
      <c r="E2198">
        <v>0</v>
      </c>
      <c r="F2198">
        <v>0</v>
      </c>
      <c r="G2198">
        <v>0</v>
      </c>
      <c r="H2198">
        <v>0</v>
      </c>
      <c r="I2198">
        <v>0</v>
      </c>
      <c r="J2198">
        <v>0</v>
      </c>
      <c r="K2198">
        <v>0</v>
      </c>
      <c r="L2198">
        <v>0</v>
      </c>
      <c r="M2198">
        <v>0</v>
      </c>
      <c r="N2198">
        <v>0</v>
      </c>
      <c r="O2198">
        <v>0</v>
      </c>
      <c r="P2198">
        <v>0</v>
      </c>
      <c r="Q2198">
        <v>0</v>
      </c>
      <c r="R2198">
        <v>0</v>
      </c>
      <c r="S2198">
        <v>0</v>
      </c>
      <c r="T2198">
        <v>0</v>
      </c>
      <c r="U2198">
        <v>0</v>
      </c>
      <c r="V2198">
        <v>0</v>
      </c>
      <c r="W2198">
        <v>0</v>
      </c>
      <c r="X2198">
        <v>0</v>
      </c>
      <c r="Y2198">
        <v>19</v>
      </c>
      <c r="Z2198">
        <v>0.34671419858932495</v>
      </c>
      <c r="AA2198">
        <v>0</v>
      </c>
    </row>
    <row r="2199" spans="1:27" x14ac:dyDescent="0.25">
      <c r="A2199" t="s">
        <v>65</v>
      </c>
      <c r="B2199" t="s">
        <v>22</v>
      </c>
      <c r="C2199" t="s">
        <v>89</v>
      </c>
      <c r="D2199">
        <v>14</v>
      </c>
      <c r="E2199">
        <v>0</v>
      </c>
      <c r="F2199">
        <v>0</v>
      </c>
      <c r="G2199">
        <v>0</v>
      </c>
      <c r="H2199">
        <v>0</v>
      </c>
      <c r="I2199">
        <v>0</v>
      </c>
      <c r="J2199">
        <v>0</v>
      </c>
      <c r="K2199">
        <v>0</v>
      </c>
      <c r="L2199">
        <v>0</v>
      </c>
      <c r="M2199">
        <v>0</v>
      </c>
      <c r="N2199">
        <v>0</v>
      </c>
      <c r="O2199">
        <v>0</v>
      </c>
      <c r="P2199">
        <v>0</v>
      </c>
      <c r="Q2199">
        <v>0</v>
      </c>
      <c r="R2199">
        <v>0</v>
      </c>
      <c r="S2199">
        <v>0</v>
      </c>
      <c r="T2199">
        <v>0</v>
      </c>
      <c r="U2199">
        <v>0</v>
      </c>
      <c r="V2199">
        <v>0</v>
      </c>
      <c r="W2199">
        <v>0</v>
      </c>
      <c r="X2199">
        <v>0</v>
      </c>
      <c r="Y2199">
        <v>19</v>
      </c>
      <c r="Z2199">
        <v>0.34671419858932495</v>
      </c>
      <c r="AA2199">
        <v>0</v>
      </c>
    </row>
    <row r="2200" spans="1:27" x14ac:dyDescent="0.25">
      <c r="A2200" t="s">
        <v>65</v>
      </c>
      <c r="B2200" t="s">
        <v>22</v>
      </c>
      <c r="C2200" t="s">
        <v>89</v>
      </c>
      <c r="D2200">
        <v>15</v>
      </c>
      <c r="E2200">
        <v>0</v>
      </c>
      <c r="F2200">
        <v>0</v>
      </c>
      <c r="G2200">
        <v>0</v>
      </c>
      <c r="H2200">
        <v>0</v>
      </c>
      <c r="I2200">
        <v>0</v>
      </c>
      <c r="J2200">
        <v>0</v>
      </c>
      <c r="K2200">
        <v>0</v>
      </c>
      <c r="L2200">
        <v>0</v>
      </c>
      <c r="M2200">
        <v>0</v>
      </c>
      <c r="N2200">
        <v>0</v>
      </c>
      <c r="O2200">
        <v>0</v>
      </c>
      <c r="P2200">
        <v>0</v>
      </c>
      <c r="Q2200">
        <v>0</v>
      </c>
      <c r="R2200">
        <v>0</v>
      </c>
      <c r="S2200">
        <v>0</v>
      </c>
      <c r="T2200">
        <v>0</v>
      </c>
      <c r="U2200">
        <v>0</v>
      </c>
      <c r="V2200">
        <v>0</v>
      </c>
      <c r="W2200">
        <v>0</v>
      </c>
      <c r="X2200">
        <v>0</v>
      </c>
      <c r="Y2200">
        <v>19</v>
      </c>
      <c r="Z2200">
        <v>0.34671419858932495</v>
      </c>
      <c r="AA2200">
        <v>0</v>
      </c>
    </row>
    <row r="2201" spans="1:27" x14ac:dyDescent="0.25">
      <c r="A2201" t="s">
        <v>65</v>
      </c>
      <c r="B2201" t="s">
        <v>22</v>
      </c>
      <c r="C2201" t="s">
        <v>89</v>
      </c>
      <c r="D2201">
        <v>16</v>
      </c>
      <c r="E2201">
        <v>0</v>
      </c>
      <c r="F2201">
        <v>0</v>
      </c>
      <c r="G2201">
        <v>0</v>
      </c>
      <c r="H2201">
        <v>0</v>
      </c>
      <c r="I2201">
        <v>0</v>
      </c>
      <c r="J2201">
        <v>0</v>
      </c>
      <c r="K2201">
        <v>0</v>
      </c>
      <c r="L2201">
        <v>0</v>
      </c>
      <c r="M2201">
        <v>0</v>
      </c>
      <c r="N2201">
        <v>0</v>
      </c>
      <c r="O2201">
        <v>0</v>
      </c>
      <c r="P2201">
        <v>0</v>
      </c>
      <c r="Q2201">
        <v>0</v>
      </c>
      <c r="R2201">
        <v>0</v>
      </c>
      <c r="S2201">
        <v>0</v>
      </c>
      <c r="T2201">
        <v>0</v>
      </c>
      <c r="U2201">
        <v>0</v>
      </c>
      <c r="V2201">
        <v>0</v>
      </c>
      <c r="W2201">
        <v>0</v>
      </c>
      <c r="X2201">
        <v>0</v>
      </c>
      <c r="Y2201">
        <v>19</v>
      </c>
      <c r="Z2201">
        <v>0.34671419858932495</v>
      </c>
      <c r="AA2201">
        <v>0</v>
      </c>
    </row>
    <row r="2202" spans="1:27" x14ac:dyDescent="0.25">
      <c r="A2202" t="s">
        <v>65</v>
      </c>
      <c r="B2202" t="s">
        <v>22</v>
      </c>
      <c r="C2202" t="s">
        <v>89</v>
      </c>
      <c r="D2202">
        <v>17</v>
      </c>
      <c r="E2202">
        <v>0</v>
      </c>
      <c r="F2202">
        <v>0</v>
      </c>
      <c r="G2202">
        <v>0</v>
      </c>
      <c r="H2202">
        <v>0</v>
      </c>
      <c r="I2202">
        <v>0</v>
      </c>
      <c r="J2202">
        <v>0</v>
      </c>
      <c r="K2202">
        <v>0</v>
      </c>
      <c r="L2202">
        <v>0</v>
      </c>
      <c r="M2202">
        <v>0</v>
      </c>
      <c r="N2202">
        <v>0</v>
      </c>
      <c r="O2202">
        <v>0</v>
      </c>
      <c r="P2202">
        <v>0</v>
      </c>
      <c r="Q2202">
        <v>0</v>
      </c>
      <c r="R2202">
        <v>0</v>
      </c>
      <c r="S2202">
        <v>0</v>
      </c>
      <c r="T2202">
        <v>0</v>
      </c>
      <c r="U2202">
        <v>0</v>
      </c>
      <c r="V2202">
        <v>0</v>
      </c>
      <c r="W2202">
        <v>0</v>
      </c>
      <c r="X2202">
        <v>0</v>
      </c>
      <c r="Y2202">
        <v>19</v>
      </c>
      <c r="Z2202">
        <v>0.34671419858932495</v>
      </c>
      <c r="AA2202">
        <v>0</v>
      </c>
    </row>
    <row r="2203" spans="1:27" x14ac:dyDescent="0.25">
      <c r="A2203" t="s">
        <v>65</v>
      </c>
      <c r="B2203" t="s">
        <v>22</v>
      </c>
      <c r="C2203" t="s">
        <v>89</v>
      </c>
      <c r="D2203">
        <v>18</v>
      </c>
      <c r="E2203">
        <v>0</v>
      </c>
      <c r="F2203">
        <v>0</v>
      </c>
      <c r="G2203">
        <v>0</v>
      </c>
      <c r="H2203">
        <v>0</v>
      </c>
      <c r="I2203">
        <v>0</v>
      </c>
      <c r="J2203">
        <v>0</v>
      </c>
      <c r="K2203">
        <v>0</v>
      </c>
      <c r="L2203">
        <v>0</v>
      </c>
      <c r="M2203">
        <v>0</v>
      </c>
      <c r="N2203">
        <v>0</v>
      </c>
      <c r="O2203">
        <v>0</v>
      </c>
      <c r="P2203">
        <v>0</v>
      </c>
      <c r="Q2203">
        <v>0</v>
      </c>
      <c r="R2203">
        <v>0</v>
      </c>
      <c r="S2203">
        <v>0</v>
      </c>
      <c r="T2203">
        <v>0</v>
      </c>
      <c r="U2203">
        <v>0</v>
      </c>
      <c r="V2203">
        <v>0</v>
      </c>
      <c r="W2203">
        <v>0</v>
      </c>
      <c r="X2203">
        <v>0</v>
      </c>
      <c r="Y2203">
        <v>19</v>
      </c>
      <c r="Z2203">
        <v>0.34671419858932495</v>
      </c>
      <c r="AA2203">
        <v>0</v>
      </c>
    </row>
    <row r="2204" spans="1:27" x14ac:dyDescent="0.25">
      <c r="A2204" t="s">
        <v>65</v>
      </c>
      <c r="B2204" t="s">
        <v>22</v>
      </c>
      <c r="C2204" t="s">
        <v>89</v>
      </c>
      <c r="D2204">
        <v>19</v>
      </c>
      <c r="E2204">
        <v>0</v>
      </c>
      <c r="F2204">
        <v>0</v>
      </c>
      <c r="G2204">
        <v>0</v>
      </c>
      <c r="H2204">
        <v>0</v>
      </c>
      <c r="I2204">
        <v>0</v>
      </c>
      <c r="J2204">
        <v>0</v>
      </c>
      <c r="K2204">
        <v>0</v>
      </c>
      <c r="L2204">
        <v>0</v>
      </c>
      <c r="M2204">
        <v>0</v>
      </c>
      <c r="N2204">
        <v>0</v>
      </c>
      <c r="O2204">
        <v>0</v>
      </c>
      <c r="P2204">
        <v>0</v>
      </c>
      <c r="Q2204">
        <v>0</v>
      </c>
      <c r="R2204">
        <v>0</v>
      </c>
      <c r="S2204">
        <v>0</v>
      </c>
      <c r="T2204">
        <v>0</v>
      </c>
      <c r="U2204">
        <v>0</v>
      </c>
      <c r="V2204">
        <v>0</v>
      </c>
      <c r="W2204">
        <v>0</v>
      </c>
      <c r="X2204">
        <v>0</v>
      </c>
      <c r="Y2204">
        <v>19</v>
      </c>
      <c r="Z2204">
        <v>0.34671419858932495</v>
      </c>
      <c r="AA2204">
        <v>0</v>
      </c>
    </row>
    <row r="2205" spans="1:27" x14ac:dyDescent="0.25">
      <c r="A2205" t="s">
        <v>65</v>
      </c>
      <c r="B2205" t="s">
        <v>22</v>
      </c>
      <c r="C2205" t="s">
        <v>89</v>
      </c>
      <c r="D2205">
        <v>20</v>
      </c>
      <c r="E2205">
        <v>0</v>
      </c>
      <c r="F2205">
        <v>0</v>
      </c>
      <c r="G2205">
        <v>0</v>
      </c>
      <c r="H2205">
        <v>0</v>
      </c>
      <c r="I2205">
        <v>0</v>
      </c>
      <c r="J2205">
        <v>0</v>
      </c>
      <c r="K2205">
        <v>0</v>
      </c>
      <c r="L2205">
        <v>0</v>
      </c>
      <c r="M2205">
        <v>0</v>
      </c>
      <c r="N2205">
        <v>0</v>
      </c>
      <c r="O2205">
        <v>0</v>
      </c>
      <c r="P2205">
        <v>0</v>
      </c>
      <c r="Q2205">
        <v>0</v>
      </c>
      <c r="R2205">
        <v>0</v>
      </c>
      <c r="S2205">
        <v>0</v>
      </c>
      <c r="T2205">
        <v>0</v>
      </c>
      <c r="U2205">
        <v>0</v>
      </c>
      <c r="V2205">
        <v>0</v>
      </c>
      <c r="W2205">
        <v>0</v>
      </c>
      <c r="X2205">
        <v>0</v>
      </c>
      <c r="Y2205">
        <v>19</v>
      </c>
      <c r="Z2205">
        <v>0.34671419858932495</v>
      </c>
      <c r="AA2205">
        <v>0</v>
      </c>
    </row>
    <row r="2206" spans="1:27" x14ac:dyDescent="0.25">
      <c r="A2206" t="s">
        <v>65</v>
      </c>
      <c r="B2206" t="s">
        <v>22</v>
      </c>
      <c r="C2206" t="s">
        <v>89</v>
      </c>
      <c r="D2206">
        <v>21</v>
      </c>
      <c r="E2206">
        <v>0</v>
      </c>
      <c r="F2206">
        <v>0</v>
      </c>
      <c r="G2206">
        <v>0</v>
      </c>
      <c r="H2206">
        <v>0</v>
      </c>
      <c r="I2206">
        <v>0</v>
      </c>
      <c r="J2206">
        <v>0</v>
      </c>
      <c r="K2206">
        <v>0</v>
      </c>
      <c r="L2206">
        <v>0</v>
      </c>
      <c r="M2206">
        <v>0</v>
      </c>
      <c r="N2206">
        <v>0</v>
      </c>
      <c r="O2206">
        <v>0</v>
      </c>
      <c r="P2206">
        <v>0</v>
      </c>
      <c r="Q2206">
        <v>0</v>
      </c>
      <c r="R2206">
        <v>0</v>
      </c>
      <c r="S2206">
        <v>0</v>
      </c>
      <c r="T2206">
        <v>0</v>
      </c>
      <c r="U2206">
        <v>0</v>
      </c>
      <c r="V2206">
        <v>0</v>
      </c>
      <c r="W2206">
        <v>0</v>
      </c>
      <c r="X2206">
        <v>0</v>
      </c>
      <c r="Y2206">
        <v>19</v>
      </c>
      <c r="Z2206">
        <v>0.34671419858932495</v>
      </c>
      <c r="AA2206">
        <v>0</v>
      </c>
    </row>
    <row r="2207" spans="1:27" x14ac:dyDescent="0.25">
      <c r="A2207" t="s">
        <v>65</v>
      </c>
      <c r="B2207" t="s">
        <v>22</v>
      </c>
      <c r="C2207" t="s">
        <v>89</v>
      </c>
      <c r="D2207">
        <v>22</v>
      </c>
      <c r="E2207">
        <v>0</v>
      </c>
      <c r="F2207">
        <v>0</v>
      </c>
      <c r="G2207">
        <v>0</v>
      </c>
      <c r="H2207">
        <v>0</v>
      </c>
      <c r="I2207">
        <v>0</v>
      </c>
      <c r="J2207">
        <v>0</v>
      </c>
      <c r="K2207">
        <v>0</v>
      </c>
      <c r="L2207">
        <v>0</v>
      </c>
      <c r="M2207">
        <v>0</v>
      </c>
      <c r="N2207">
        <v>0</v>
      </c>
      <c r="O2207">
        <v>0</v>
      </c>
      <c r="P2207">
        <v>0</v>
      </c>
      <c r="Q2207">
        <v>0</v>
      </c>
      <c r="R2207">
        <v>0</v>
      </c>
      <c r="S2207">
        <v>0</v>
      </c>
      <c r="T2207">
        <v>0</v>
      </c>
      <c r="U2207">
        <v>0</v>
      </c>
      <c r="V2207">
        <v>0</v>
      </c>
      <c r="W2207">
        <v>0</v>
      </c>
      <c r="X2207">
        <v>0</v>
      </c>
      <c r="Y2207">
        <v>19</v>
      </c>
      <c r="Z2207">
        <v>0.34671419858932495</v>
      </c>
      <c r="AA2207">
        <v>0</v>
      </c>
    </row>
    <row r="2208" spans="1:27" x14ac:dyDescent="0.25">
      <c r="A2208" t="s">
        <v>65</v>
      </c>
      <c r="B2208" t="s">
        <v>22</v>
      </c>
      <c r="C2208" t="s">
        <v>89</v>
      </c>
      <c r="D2208">
        <v>23</v>
      </c>
      <c r="E2208">
        <v>0</v>
      </c>
      <c r="F2208">
        <v>0</v>
      </c>
      <c r="G2208">
        <v>0</v>
      </c>
      <c r="H2208">
        <v>0</v>
      </c>
      <c r="I2208">
        <v>0</v>
      </c>
      <c r="J2208">
        <v>0</v>
      </c>
      <c r="K2208">
        <v>0</v>
      </c>
      <c r="L2208">
        <v>0</v>
      </c>
      <c r="M2208">
        <v>0</v>
      </c>
      <c r="N2208">
        <v>0</v>
      </c>
      <c r="O2208">
        <v>0</v>
      </c>
      <c r="P2208">
        <v>0</v>
      </c>
      <c r="Q2208">
        <v>0</v>
      </c>
      <c r="R2208">
        <v>0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0</v>
      </c>
      <c r="Y2208">
        <v>19</v>
      </c>
      <c r="Z2208">
        <v>0.34671419858932495</v>
      </c>
      <c r="AA2208">
        <v>0</v>
      </c>
    </row>
    <row r="2209" spans="1:27" x14ac:dyDescent="0.25">
      <c r="A2209" t="s">
        <v>65</v>
      </c>
      <c r="B2209" t="s">
        <v>22</v>
      </c>
      <c r="C2209" t="s">
        <v>89</v>
      </c>
      <c r="D2209">
        <v>24</v>
      </c>
      <c r="E2209">
        <v>0</v>
      </c>
      <c r="F2209">
        <v>0</v>
      </c>
      <c r="G2209">
        <v>0</v>
      </c>
      <c r="H2209">
        <v>0</v>
      </c>
      <c r="I2209">
        <v>0</v>
      </c>
      <c r="J2209">
        <v>0</v>
      </c>
      <c r="K2209">
        <v>0</v>
      </c>
      <c r="L2209">
        <v>0</v>
      </c>
      <c r="M2209">
        <v>0</v>
      </c>
      <c r="N2209">
        <v>0</v>
      </c>
      <c r="O2209">
        <v>0</v>
      </c>
      <c r="P2209">
        <v>0</v>
      </c>
      <c r="Q2209">
        <v>0</v>
      </c>
      <c r="R2209">
        <v>0</v>
      </c>
      <c r="S2209">
        <v>0</v>
      </c>
      <c r="T2209">
        <v>0</v>
      </c>
      <c r="U2209">
        <v>0</v>
      </c>
      <c r="V2209">
        <v>0</v>
      </c>
      <c r="W2209">
        <v>0</v>
      </c>
      <c r="X2209">
        <v>0</v>
      </c>
      <c r="Y2209">
        <v>19</v>
      </c>
      <c r="Z2209">
        <v>0.34671419858932495</v>
      </c>
      <c r="AA2209">
        <v>0</v>
      </c>
    </row>
    <row r="2210" spans="1:27" x14ac:dyDescent="0.25">
      <c r="A2210" t="s">
        <v>65</v>
      </c>
      <c r="B2210" t="s">
        <v>22</v>
      </c>
      <c r="C2210" t="s">
        <v>32</v>
      </c>
      <c r="D2210">
        <v>1</v>
      </c>
      <c r="E2210">
        <v>0</v>
      </c>
      <c r="F2210">
        <v>0</v>
      </c>
      <c r="G2210">
        <v>0</v>
      </c>
      <c r="H2210">
        <v>0</v>
      </c>
      <c r="I2210">
        <v>0</v>
      </c>
      <c r="J2210">
        <v>0</v>
      </c>
      <c r="K2210">
        <v>0</v>
      </c>
      <c r="L2210">
        <v>0</v>
      </c>
      <c r="M2210">
        <v>0</v>
      </c>
      <c r="N2210">
        <v>0</v>
      </c>
      <c r="O2210">
        <v>0</v>
      </c>
      <c r="P2210">
        <v>0</v>
      </c>
      <c r="Q2210">
        <v>0</v>
      </c>
      <c r="R2210">
        <v>0</v>
      </c>
      <c r="S2210">
        <v>0</v>
      </c>
      <c r="T2210">
        <v>0</v>
      </c>
      <c r="U2210">
        <v>0</v>
      </c>
      <c r="V2210">
        <v>0</v>
      </c>
      <c r="W2210">
        <v>0</v>
      </c>
      <c r="X2210">
        <v>0</v>
      </c>
      <c r="Y2210">
        <v>19</v>
      </c>
      <c r="Z2210">
        <v>0.34671419858932495</v>
      </c>
      <c r="AA2210">
        <v>0</v>
      </c>
    </row>
    <row r="2211" spans="1:27" x14ac:dyDescent="0.25">
      <c r="A2211" t="s">
        <v>65</v>
      </c>
      <c r="B2211" t="s">
        <v>22</v>
      </c>
      <c r="C2211" t="s">
        <v>32</v>
      </c>
      <c r="D2211">
        <v>2</v>
      </c>
      <c r="E2211">
        <v>0</v>
      </c>
      <c r="F2211">
        <v>0</v>
      </c>
      <c r="G2211">
        <v>0</v>
      </c>
      <c r="H2211">
        <v>0</v>
      </c>
      <c r="I2211">
        <v>0</v>
      </c>
      <c r="J2211">
        <v>0</v>
      </c>
      <c r="K2211">
        <v>0</v>
      </c>
      <c r="L2211">
        <v>0</v>
      </c>
      <c r="M2211">
        <v>0</v>
      </c>
      <c r="N2211">
        <v>0</v>
      </c>
      <c r="O2211">
        <v>0</v>
      </c>
      <c r="P2211">
        <v>0</v>
      </c>
      <c r="Q2211">
        <v>0</v>
      </c>
      <c r="R2211">
        <v>0</v>
      </c>
      <c r="S2211">
        <v>0</v>
      </c>
      <c r="T2211">
        <v>0</v>
      </c>
      <c r="U2211">
        <v>0</v>
      </c>
      <c r="V2211">
        <v>0</v>
      </c>
      <c r="W2211">
        <v>0</v>
      </c>
      <c r="X2211">
        <v>0</v>
      </c>
      <c r="Y2211">
        <v>19</v>
      </c>
      <c r="Z2211">
        <v>0.34671419858932495</v>
      </c>
      <c r="AA2211">
        <v>0</v>
      </c>
    </row>
    <row r="2212" spans="1:27" x14ac:dyDescent="0.25">
      <c r="A2212" t="s">
        <v>65</v>
      </c>
      <c r="B2212" t="s">
        <v>22</v>
      </c>
      <c r="C2212" t="s">
        <v>32</v>
      </c>
      <c r="D2212">
        <v>3</v>
      </c>
      <c r="E2212">
        <v>0</v>
      </c>
      <c r="F2212">
        <v>0</v>
      </c>
      <c r="G2212">
        <v>0</v>
      </c>
      <c r="H2212">
        <v>0</v>
      </c>
      <c r="I2212">
        <v>0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  <c r="U2212">
        <v>0</v>
      </c>
      <c r="V2212">
        <v>0</v>
      </c>
      <c r="W2212">
        <v>0</v>
      </c>
      <c r="X2212">
        <v>0</v>
      </c>
      <c r="Y2212">
        <v>19</v>
      </c>
      <c r="Z2212">
        <v>0.34671419858932495</v>
      </c>
      <c r="AA2212">
        <v>0</v>
      </c>
    </row>
    <row r="2213" spans="1:27" x14ac:dyDescent="0.25">
      <c r="A2213" t="s">
        <v>65</v>
      </c>
      <c r="B2213" t="s">
        <v>22</v>
      </c>
      <c r="C2213" t="s">
        <v>32</v>
      </c>
      <c r="D2213">
        <v>4</v>
      </c>
      <c r="E2213">
        <v>0</v>
      </c>
      <c r="F2213">
        <v>0</v>
      </c>
      <c r="G2213">
        <v>0</v>
      </c>
      <c r="H2213">
        <v>0</v>
      </c>
      <c r="I2213">
        <v>0</v>
      </c>
      <c r="J2213">
        <v>0</v>
      </c>
      <c r="K2213">
        <v>0</v>
      </c>
      <c r="L2213">
        <v>0</v>
      </c>
      <c r="M2213">
        <v>0</v>
      </c>
      <c r="N2213">
        <v>0</v>
      </c>
      <c r="O2213">
        <v>0</v>
      </c>
      <c r="P2213">
        <v>0</v>
      </c>
      <c r="Q2213">
        <v>0</v>
      </c>
      <c r="R2213">
        <v>0</v>
      </c>
      <c r="S2213">
        <v>0</v>
      </c>
      <c r="T2213">
        <v>0</v>
      </c>
      <c r="U2213">
        <v>0</v>
      </c>
      <c r="V2213">
        <v>0</v>
      </c>
      <c r="W2213">
        <v>0</v>
      </c>
      <c r="X2213">
        <v>0</v>
      </c>
      <c r="Y2213">
        <v>19</v>
      </c>
      <c r="Z2213">
        <v>0.34671419858932495</v>
      </c>
      <c r="AA2213">
        <v>0</v>
      </c>
    </row>
    <row r="2214" spans="1:27" x14ac:dyDescent="0.25">
      <c r="A2214" t="s">
        <v>65</v>
      </c>
      <c r="B2214" t="s">
        <v>22</v>
      </c>
      <c r="C2214" t="s">
        <v>32</v>
      </c>
      <c r="D2214">
        <v>5</v>
      </c>
      <c r="E2214">
        <v>0</v>
      </c>
      <c r="F2214">
        <v>0</v>
      </c>
      <c r="G2214">
        <v>0</v>
      </c>
      <c r="H2214">
        <v>0</v>
      </c>
      <c r="I2214">
        <v>0</v>
      </c>
      <c r="J2214">
        <v>0</v>
      </c>
      <c r="K2214">
        <v>0</v>
      </c>
      <c r="L2214">
        <v>0</v>
      </c>
      <c r="M2214">
        <v>0</v>
      </c>
      <c r="N2214">
        <v>0</v>
      </c>
      <c r="O2214">
        <v>0</v>
      </c>
      <c r="P2214">
        <v>0</v>
      </c>
      <c r="Q2214">
        <v>0</v>
      </c>
      <c r="R2214">
        <v>0</v>
      </c>
      <c r="S2214">
        <v>0</v>
      </c>
      <c r="T2214">
        <v>0</v>
      </c>
      <c r="U2214">
        <v>0</v>
      </c>
      <c r="V2214">
        <v>0</v>
      </c>
      <c r="W2214">
        <v>0</v>
      </c>
      <c r="X2214">
        <v>0</v>
      </c>
      <c r="Y2214">
        <v>19</v>
      </c>
      <c r="Z2214">
        <v>0.34671419858932495</v>
      </c>
      <c r="AA2214">
        <v>0</v>
      </c>
    </row>
    <row r="2215" spans="1:27" x14ac:dyDescent="0.25">
      <c r="A2215" t="s">
        <v>65</v>
      </c>
      <c r="B2215" t="s">
        <v>22</v>
      </c>
      <c r="C2215" t="s">
        <v>32</v>
      </c>
      <c r="D2215">
        <v>6</v>
      </c>
      <c r="E2215">
        <v>0</v>
      </c>
      <c r="F2215">
        <v>0</v>
      </c>
      <c r="G2215">
        <v>0</v>
      </c>
      <c r="H2215">
        <v>0</v>
      </c>
      <c r="I2215">
        <v>0</v>
      </c>
      <c r="J2215">
        <v>0</v>
      </c>
      <c r="K2215">
        <v>0</v>
      </c>
      <c r="L2215">
        <v>0</v>
      </c>
      <c r="M2215">
        <v>0</v>
      </c>
      <c r="N2215">
        <v>0</v>
      </c>
      <c r="O2215">
        <v>0</v>
      </c>
      <c r="P2215">
        <v>0</v>
      </c>
      <c r="Q2215">
        <v>0</v>
      </c>
      <c r="R2215">
        <v>0</v>
      </c>
      <c r="S2215">
        <v>0</v>
      </c>
      <c r="T2215">
        <v>0</v>
      </c>
      <c r="U2215">
        <v>0</v>
      </c>
      <c r="V2215">
        <v>0</v>
      </c>
      <c r="W2215">
        <v>0</v>
      </c>
      <c r="X2215">
        <v>0</v>
      </c>
      <c r="Y2215">
        <v>19</v>
      </c>
      <c r="Z2215">
        <v>0.34671419858932495</v>
      </c>
      <c r="AA2215">
        <v>0</v>
      </c>
    </row>
    <row r="2216" spans="1:27" x14ac:dyDescent="0.25">
      <c r="A2216" t="s">
        <v>65</v>
      </c>
      <c r="B2216" t="s">
        <v>22</v>
      </c>
      <c r="C2216" t="s">
        <v>32</v>
      </c>
      <c r="D2216">
        <v>7</v>
      </c>
      <c r="E2216">
        <v>0</v>
      </c>
      <c r="F2216">
        <v>0</v>
      </c>
      <c r="G2216">
        <v>0</v>
      </c>
      <c r="H2216">
        <v>0</v>
      </c>
      <c r="I2216">
        <v>0</v>
      </c>
      <c r="J2216">
        <v>0</v>
      </c>
      <c r="K2216">
        <v>0</v>
      </c>
      <c r="L2216">
        <v>0</v>
      </c>
      <c r="M2216">
        <v>0</v>
      </c>
      <c r="N2216">
        <v>0</v>
      </c>
      <c r="O2216">
        <v>0</v>
      </c>
      <c r="P2216">
        <v>0</v>
      </c>
      <c r="Q2216">
        <v>0</v>
      </c>
      <c r="R2216">
        <v>0</v>
      </c>
      <c r="S2216">
        <v>0</v>
      </c>
      <c r="T2216">
        <v>0</v>
      </c>
      <c r="U2216">
        <v>0</v>
      </c>
      <c r="V2216">
        <v>0</v>
      </c>
      <c r="W2216">
        <v>0</v>
      </c>
      <c r="X2216">
        <v>0</v>
      </c>
      <c r="Y2216">
        <v>19</v>
      </c>
      <c r="Z2216">
        <v>0.34671419858932495</v>
      </c>
      <c r="AA2216">
        <v>0</v>
      </c>
    </row>
    <row r="2217" spans="1:27" x14ac:dyDescent="0.25">
      <c r="A2217" t="s">
        <v>65</v>
      </c>
      <c r="B2217" t="s">
        <v>22</v>
      </c>
      <c r="C2217" t="s">
        <v>32</v>
      </c>
      <c r="D2217">
        <v>8</v>
      </c>
      <c r="E2217">
        <v>0</v>
      </c>
      <c r="F2217">
        <v>0</v>
      </c>
      <c r="G2217">
        <v>0</v>
      </c>
      <c r="H2217">
        <v>0</v>
      </c>
      <c r="I2217">
        <v>0</v>
      </c>
      <c r="J2217">
        <v>0</v>
      </c>
      <c r="K2217">
        <v>0</v>
      </c>
      <c r="L2217">
        <v>0</v>
      </c>
      <c r="M2217">
        <v>0</v>
      </c>
      <c r="N2217">
        <v>0</v>
      </c>
      <c r="O2217">
        <v>0</v>
      </c>
      <c r="P2217">
        <v>0</v>
      </c>
      <c r="Q2217">
        <v>0</v>
      </c>
      <c r="R2217">
        <v>0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0</v>
      </c>
      <c r="Y2217">
        <v>19</v>
      </c>
      <c r="Z2217">
        <v>0.34671419858932495</v>
      </c>
      <c r="AA2217">
        <v>0</v>
      </c>
    </row>
    <row r="2218" spans="1:27" x14ac:dyDescent="0.25">
      <c r="A2218" t="s">
        <v>65</v>
      </c>
      <c r="B2218" t="s">
        <v>22</v>
      </c>
      <c r="C2218" t="s">
        <v>32</v>
      </c>
      <c r="D2218">
        <v>9</v>
      </c>
      <c r="E2218">
        <v>0</v>
      </c>
      <c r="F2218">
        <v>0</v>
      </c>
      <c r="G2218">
        <v>0</v>
      </c>
      <c r="H2218">
        <v>0</v>
      </c>
      <c r="I2218">
        <v>0</v>
      </c>
      <c r="J2218">
        <v>0</v>
      </c>
      <c r="K2218">
        <v>0</v>
      </c>
      <c r="L2218">
        <v>0</v>
      </c>
      <c r="M2218">
        <v>0</v>
      </c>
      <c r="N2218">
        <v>0</v>
      </c>
      <c r="O2218">
        <v>0</v>
      </c>
      <c r="P2218">
        <v>0</v>
      </c>
      <c r="Q2218">
        <v>0</v>
      </c>
      <c r="R2218">
        <v>0</v>
      </c>
      <c r="S2218">
        <v>0</v>
      </c>
      <c r="T2218">
        <v>0</v>
      </c>
      <c r="U2218">
        <v>0</v>
      </c>
      <c r="V2218">
        <v>0</v>
      </c>
      <c r="W2218">
        <v>0</v>
      </c>
      <c r="X2218">
        <v>0</v>
      </c>
      <c r="Y2218">
        <v>19</v>
      </c>
      <c r="Z2218">
        <v>0.34671419858932495</v>
      </c>
      <c r="AA2218">
        <v>0</v>
      </c>
    </row>
    <row r="2219" spans="1:27" x14ac:dyDescent="0.25">
      <c r="A2219" t="s">
        <v>65</v>
      </c>
      <c r="B2219" t="s">
        <v>22</v>
      </c>
      <c r="C2219" t="s">
        <v>32</v>
      </c>
      <c r="D2219">
        <v>10</v>
      </c>
      <c r="E2219">
        <v>0</v>
      </c>
      <c r="F2219">
        <v>0</v>
      </c>
      <c r="G2219">
        <v>0</v>
      </c>
      <c r="H2219">
        <v>0</v>
      </c>
      <c r="I2219">
        <v>0</v>
      </c>
      <c r="J2219">
        <v>0</v>
      </c>
      <c r="K2219">
        <v>0</v>
      </c>
      <c r="L2219">
        <v>0</v>
      </c>
      <c r="M2219">
        <v>0</v>
      </c>
      <c r="N2219">
        <v>0</v>
      </c>
      <c r="O2219">
        <v>0</v>
      </c>
      <c r="P2219">
        <v>0</v>
      </c>
      <c r="Q2219">
        <v>0</v>
      </c>
      <c r="R2219">
        <v>0</v>
      </c>
      <c r="S2219">
        <v>0</v>
      </c>
      <c r="T2219">
        <v>0</v>
      </c>
      <c r="U2219">
        <v>0</v>
      </c>
      <c r="V2219">
        <v>0</v>
      </c>
      <c r="W2219">
        <v>0</v>
      </c>
      <c r="X2219">
        <v>0</v>
      </c>
      <c r="Y2219">
        <v>19</v>
      </c>
      <c r="Z2219">
        <v>0.34671419858932495</v>
      </c>
      <c r="AA2219">
        <v>0</v>
      </c>
    </row>
    <row r="2220" spans="1:27" x14ac:dyDescent="0.25">
      <c r="A2220" t="s">
        <v>65</v>
      </c>
      <c r="B2220" t="s">
        <v>22</v>
      </c>
      <c r="C2220" t="s">
        <v>32</v>
      </c>
      <c r="D2220">
        <v>11</v>
      </c>
      <c r="E2220">
        <v>0</v>
      </c>
      <c r="F2220">
        <v>0</v>
      </c>
      <c r="G2220">
        <v>0</v>
      </c>
      <c r="H2220">
        <v>0</v>
      </c>
      <c r="I2220">
        <v>0</v>
      </c>
      <c r="J2220">
        <v>0</v>
      </c>
      <c r="K2220">
        <v>0</v>
      </c>
      <c r="L2220">
        <v>0</v>
      </c>
      <c r="M2220">
        <v>0</v>
      </c>
      <c r="N2220">
        <v>0</v>
      </c>
      <c r="O2220">
        <v>0</v>
      </c>
      <c r="P2220">
        <v>0</v>
      </c>
      <c r="Q2220">
        <v>0</v>
      </c>
      <c r="R2220">
        <v>0</v>
      </c>
      <c r="S2220">
        <v>0</v>
      </c>
      <c r="T2220">
        <v>0</v>
      </c>
      <c r="U2220">
        <v>0</v>
      </c>
      <c r="V2220">
        <v>0</v>
      </c>
      <c r="W2220">
        <v>0</v>
      </c>
      <c r="X2220">
        <v>0</v>
      </c>
      <c r="Y2220">
        <v>19</v>
      </c>
      <c r="Z2220">
        <v>0.34671419858932495</v>
      </c>
      <c r="AA2220">
        <v>0</v>
      </c>
    </row>
    <row r="2221" spans="1:27" x14ac:dyDescent="0.25">
      <c r="A2221" t="s">
        <v>65</v>
      </c>
      <c r="B2221" t="s">
        <v>22</v>
      </c>
      <c r="C2221" t="s">
        <v>32</v>
      </c>
      <c r="D2221">
        <v>12</v>
      </c>
      <c r="E2221">
        <v>0</v>
      </c>
      <c r="F2221">
        <v>0</v>
      </c>
      <c r="G2221">
        <v>0</v>
      </c>
      <c r="H2221">
        <v>0</v>
      </c>
      <c r="I2221">
        <v>0</v>
      </c>
      <c r="J2221">
        <v>0</v>
      </c>
      <c r="K2221">
        <v>0</v>
      </c>
      <c r="L2221">
        <v>0</v>
      </c>
      <c r="M2221">
        <v>0</v>
      </c>
      <c r="N2221">
        <v>0</v>
      </c>
      <c r="O2221">
        <v>0</v>
      </c>
      <c r="P2221">
        <v>0</v>
      </c>
      <c r="Q2221">
        <v>0</v>
      </c>
      <c r="R2221">
        <v>0</v>
      </c>
      <c r="S2221">
        <v>0</v>
      </c>
      <c r="T2221">
        <v>0</v>
      </c>
      <c r="U2221">
        <v>0</v>
      </c>
      <c r="V2221">
        <v>0</v>
      </c>
      <c r="W2221">
        <v>0</v>
      </c>
      <c r="X2221">
        <v>0</v>
      </c>
      <c r="Y2221">
        <v>19</v>
      </c>
      <c r="Z2221">
        <v>0.34671419858932495</v>
      </c>
      <c r="AA2221">
        <v>0</v>
      </c>
    </row>
    <row r="2222" spans="1:27" x14ac:dyDescent="0.25">
      <c r="A2222" t="s">
        <v>65</v>
      </c>
      <c r="B2222" t="s">
        <v>22</v>
      </c>
      <c r="C2222" t="s">
        <v>32</v>
      </c>
      <c r="D2222">
        <v>13</v>
      </c>
      <c r="E2222">
        <v>0</v>
      </c>
      <c r="F2222">
        <v>0</v>
      </c>
      <c r="G2222">
        <v>0</v>
      </c>
      <c r="H2222">
        <v>0</v>
      </c>
      <c r="I2222">
        <v>0</v>
      </c>
      <c r="J2222">
        <v>0</v>
      </c>
      <c r="K2222">
        <v>0</v>
      </c>
      <c r="L2222">
        <v>0</v>
      </c>
      <c r="M2222">
        <v>0</v>
      </c>
      <c r="N2222">
        <v>0</v>
      </c>
      <c r="O2222">
        <v>0</v>
      </c>
      <c r="P2222">
        <v>0</v>
      </c>
      <c r="Q2222">
        <v>0</v>
      </c>
      <c r="R2222">
        <v>0</v>
      </c>
      <c r="S2222">
        <v>0</v>
      </c>
      <c r="T2222">
        <v>0</v>
      </c>
      <c r="U2222">
        <v>0</v>
      </c>
      <c r="V2222">
        <v>0</v>
      </c>
      <c r="W2222">
        <v>0</v>
      </c>
      <c r="X2222">
        <v>0</v>
      </c>
      <c r="Y2222">
        <v>19</v>
      </c>
      <c r="Z2222">
        <v>0.34671419858932495</v>
      </c>
      <c r="AA2222">
        <v>0</v>
      </c>
    </row>
    <row r="2223" spans="1:27" x14ac:dyDescent="0.25">
      <c r="A2223" t="s">
        <v>65</v>
      </c>
      <c r="B2223" t="s">
        <v>22</v>
      </c>
      <c r="C2223" t="s">
        <v>32</v>
      </c>
      <c r="D2223">
        <v>14</v>
      </c>
      <c r="E2223">
        <v>0</v>
      </c>
      <c r="F2223">
        <v>0</v>
      </c>
      <c r="G2223">
        <v>0</v>
      </c>
      <c r="H2223">
        <v>0</v>
      </c>
      <c r="I2223">
        <v>0</v>
      </c>
      <c r="J2223">
        <v>0</v>
      </c>
      <c r="K2223">
        <v>0</v>
      </c>
      <c r="L2223">
        <v>0</v>
      </c>
      <c r="M2223">
        <v>0</v>
      </c>
      <c r="N2223">
        <v>0</v>
      </c>
      <c r="O2223">
        <v>0</v>
      </c>
      <c r="P2223">
        <v>0</v>
      </c>
      <c r="Q2223">
        <v>0</v>
      </c>
      <c r="R2223">
        <v>0</v>
      </c>
      <c r="S2223">
        <v>0</v>
      </c>
      <c r="T2223">
        <v>0</v>
      </c>
      <c r="U2223">
        <v>0</v>
      </c>
      <c r="V2223">
        <v>0</v>
      </c>
      <c r="W2223">
        <v>0</v>
      </c>
      <c r="X2223">
        <v>0</v>
      </c>
      <c r="Y2223">
        <v>19</v>
      </c>
      <c r="Z2223">
        <v>0.34671419858932495</v>
      </c>
      <c r="AA2223">
        <v>0</v>
      </c>
    </row>
    <row r="2224" spans="1:27" x14ac:dyDescent="0.25">
      <c r="A2224" t="s">
        <v>65</v>
      </c>
      <c r="B2224" t="s">
        <v>22</v>
      </c>
      <c r="C2224" t="s">
        <v>32</v>
      </c>
      <c r="D2224">
        <v>15</v>
      </c>
      <c r="E2224">
        <v>0</v>
      </c>
      <c r="F2224">
        <v>0</v>
      </c>
      <c r="G2224">
        <v>0</v>
      </c>
      <c r="H2224">
        <v>0</v>
      </c>
      <c r="I2224">
        <v>0</v>
      </c>
      <c r="J2224">
        <v>0</v>
      </c>
      <c r="K2224">
        <v>0</v>
      </c>
      <c r="L2224">
        <v>0</v>
      </c>
      <c r="M2224">
        <v>0</v>
      </c>
      <c r="N2224">
        <v>0</v>
      </c>
      <c r="O2224">
        <v>0</v>
      </c>
      <c r="P2224">
        <v>0</v>
      </c>
      <c r="Q2224">
        <v>0</v>
      </c>
      <c r="R2224">
        <v>0</v>
      </c>
      <c r="S2224">
        <v>0</v>
      </c>
      <c r="T2224">
        <v>0</v>
      </c>
      <c r="U2224">
        <v>0</v>
      </c>
      <c r="V2224">
        <v>0</v>
      </c>
      <c r="W2224">
        <v>0</v>
      </c>
      <c r="X2224">
        <v>0</v>
      </c>
      <c r="Y2224">
        <v>19</v>
      </c>
      <c r="Z2224">
        <v>0.34671419858932495</v>
      </c>
      <c r="AA2224">
        <v>0</v>
      </c>
    </row>
    <row r="2225" spans="1:27" x14ac:dyDescent="0.25">
      <c r="A2225" t="s">
        <v>65</v>
      </c>
      <c r="B2225" t="s">
        <v>22</v>
      </c>
      <c r="C2225" t="s">
        <v>32</v>
      </c>
      <c r="D2225">
        <v>16</v>
      </c>
      <c r="E2225">
        <v>0</v>
      </c>
      <c r="F2225">
        <v>0</v>
      </c>
      <c r="G2225">
        <v>0</v>
      </c>
      <c r="H2225">
        <v>0</v>
      </c>
      <c r="I2225">
        <v>0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0</v>
      </c>
      <c r="P2225">
        <v>0</v>
      </c>
      <c r="Q2225">
        <v>0</v>
      </c>
      <c r="R2225">
        <v>0</v>
      </c>
      <c r="S2225">
        <v>0</v>
      </c>
      <c r="T2225">
        <v>0</v>
      </c>
      <c r="U2225">
        <v>0</v>
      </c>
      <c r="V2225">
        <v>0</v>
      </c>
      <c r="W2225">
        <v>0</v>
      </c>
      <c r="X2225">
        <v>0</v>
      </c>
      <c r="Y2225">
        <v>19</v>
      </c>
      <c r="Z2225">
        <v>0.34671419858932495</v>
      </c>
      <c r="AA2225">
        <v>0</v>
      </c>
    </row>
    <row r="2226" spans="1:27" x14ac:dyDescent="0.25">
      <c r="A2226" t="s">
        <v>65</v>
      </c>
      <c r="B2226" t="s">
        <v>22</v>
      </c>
      <c r="C2226" t="s">
        <v>32</v>
      </c>
      <c r="D2226">
        <v>17</v>
      </c>
      <c r="E2226">
        <v>0</v>
      </c>
      <c r="F2226">
        <v>0</v>
      </c>
      <c r="G2226">
        <v>0</v>
      </c>
      <c r="H2226">
        <v>0</v>
      </c>
      <c r="I2226">
        <v>0</v>
      </c>
      <c r="J2226">
        <v>0</v>
      </c>
      <c r="K2226">
        <v>0</v>
      </c>
      <c r="L2226">
        <v>0</v>
      </c>
      <c r="M2226">
        <v>0</v>
      </c>
      <c r="N2226">
        <v>0</v>
      </c>
      <c r="O2226">
        <v>0</v>
      </c>
      <c r="P2226">
        <v>0</v>
      </c>
      <c r="Q2226">
        <v>0</v>
      </c>
      <c r="R2226">
        <v>0</v>
      </c>
      <c r="S2226">
        <v>0</v>
      </c>
      <c r="T2226">
        <v>0</v>
      </c>
      <c r="U2226">
        <v>0</v>
      </c>
      <c r="V2226">
        <v>0</v>
      </c>
      <c r="W2226">
        <v>0</v>
      </c>
      <c r="X2226">
        <v>0</v>
      </c>
      <c r="Y2226">
        <v>19</v>
      </c>
      <c r="Z2226">
        <v>0.34671419858932495</v>
      </c>
      <c r="AA2226">
        <v>0</v>
      </c>
    </row>
    <row r="2227" spans="1:27" x14ac:dyDescent="0.25">
      <c r="A2227" t="s">
        <v>65</v>
      </c>
      <c r="B2227" t="s">
        <v>22</v>
      </c>
      <c r="C2227" t="s">
        <v>32</v>
      </c>
      <c r="D2227">
        <v>18</v>
      </c>
      <c r="E2227">
        <v>0</v>
      </c>
      <c r="F2227">
        <v>0</v>
      </c>
      <c r="G2227">
        <v>0</v>
      </c>
      <c r="H2227">
        <v>0</v>
      </c>
      <c r="I2227">
        <v>0</v>
      </c>
      <c r="J2227">
        <v>0</v>
      </c>
      <c r="K2227">
        <v>0</v>
      </c>
      <c r="L2227">
        <v>0</v>
      </c>
      <c r="M2227">
        <v>0</v>
      </c>
      <c r="N2227">
        <v>0</v>
      </c>
      <c r="O2227">
        <v>0</v>
      </c>
      <c r="P2227">
        <v>0</v>
      </c>
      <c r="Q2227">
        <v>0</v>
      </c>
      <c r="R2227">
        <v>0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0</v>
      </c>
      <c r="Y2227">
        <v>19</v>
      </c>
      <c r="Z2227">
        <v>0.34671419858932495</v>
      </c>
      <c r="AA2227">
        <v>0</v>
      </c>
    </row>
    <row r="2228" spans="1:27" x14ac:dyDescent="0.25">
      <c r="A2228" t="s">
        <v>65</v>
      </c>
      <c r="B2228" t="s">
        <v>22</v>
      </c>
      <c r="C2228" t="s">
        <v>32</v>
      </c>
      <c r="D2228">
        <v>19</v>
      </c>
      <c r="E2228">
        <v>0</v>
      </c>
      <c r="F2228">
        <v>0</v>
      </c>
      <c r="G2228">
        <v>0</v>
      </c>
      <c r="H2228">
        <v>0</v>
      </c>
      <c r="I2228">
        <v>0</v>
      </c>
      <c r="J2228">
        <v>0</v>
      </c>
      <c r="K2228">
        <v>0</v>
      </c>
      <c r="L2228">
        <v>0</v>
      </c>
      <c r="M2228">
        <v>0</v>
      </c>
      <c r="N2228">
        <v>0</v>
      </c>
      <c r="O2228">
        <v>0</v>
      </c>
      <c r="P2228">
        <v>0</v>
      </c>
      <c r="Q2228">
        <v>0</v>
      </c>
      <c r="R2228">
        <v>0</v>
      </c>
      <c r="S2228">
        <v>0</v>
      </c>
      <c r="T2228">
        <v>0</v>
      </c>
      <c r="U2228">
        <v>0</v>
      </c>
      <c r="V2228">
        <v>0</v>
      </c>
      <c r="W2228">
        <v>0</v>
      </c>
      <c r="X2228">
        <v>0</v>
      </c>
      <c r="Y2228">
        <v>19</v>
      </c>
      <c r="Z2228">
        <v>0.34671419858932495</v>
      </c>
      <c r="AA2228">
        <v>0</v>
      </c>
    </row>
    <row r="2229" spans="1:27" x14ac:dyDescent="0.25">
      <c r="A2229" t="s">
        <v>65</v>
      </c>
      <c r="B2229" t="s">
        <v>22</v>
      </c>
      <c r="C2229" t="s">
        <v>32</v>
      </c>
      <c r="D2229">
        <v>20</v>
      </c>
      <c r="E2229">
        <v>0</v>
      </c>
      <c r="F2229">
        <v>0</v>
      </c>
      <c r="G2229">
        <v>0</v>
      </c>
      <c r="H2229">
        <v>0</v>
      </c>
      <c r="I2229">
        <v>0</v>
      </c>
      <c r="J2229">
        <v>0</v>
      </c>
      <c r="K2229">
        <v>0</v>
      </c>
      <c r="L2229">
        <v>0</v>
      </c>
      <c r="M2229">
        <v>0</v>
      </c>
      <c r="N2229">
        <v>0</v>
      </c>
      <c r="O2229">
        <v>0</v>
      </c>
      <c r="P2229">
        <v>0</v>
      </c>
      <c r="Q2229">
        <v>0</v>
      </c>
      <c r="R2229">
        <v>0</v>
      </c>
      <c r="S2229">
        <v>0</v>
      </c>
      <c r="T2229">
        <v>0</v>
      </c>
      <c r="U2229">
        <v>0</v>
      </c>
      <c r="V2229">
        <v>0</v>
      </c>
      <c r="W2229">
        <v>0</v>
      </c>
      <c r="X2229">
        <v>0</v>
      </c>
      <c r="Y2229">
        <v>19</v>
      </c>
      <c r="Z2229">
        <v>0.34671419858932495</v>
      </c>
      <c r="AA2229">
        <v>0</v>
      </c>
    </row>
    <row r="2230" spans="1:27" x14ac:dyDescent="0.25">
      <c r="A2230" t="s">
        <v>65</v>
      </c>
      <c r="B2230" t="s">
        <v>22</v>
      </c>
      <c r="C2230" t="s">
        <v>32</v>
      </c>
      <c r="D2230">
        <v>21</v>
      </c>
      <c r="E2230">
        <v>0</v>
      </c>
      <c r="F2230">
        <v>0</v>
      </c>
      <c r="G2230">
        <v>0</v>
      </c>
      <c r="H2230">
        <v>0</v>
      </c>
      <c r="I2230">
        <v>0</v>
      </c>
      <c r="J2230">
        <v>0</v>
      </c>
      <c r="K2230">
        <v>0</v>
      </c>
      <c r="L2230">
        <v>0</v>
      </c>
      <c r="M2230">
        <v>0</v>
      </c>
      <c r="N2230">
        <v>0</v>
      </c>
      <c r="O2230">
        <v>0</v>
      </c>
      <c r="P2230">
        <v>0</v>
      </c>
      <c r="Q2230">
        <v>0</v>
      </c>
      <c r="R2230">
        <v>0</v>
      </c>
      <c r="S2230">
        <v>0</v>
      </c>
      <c r="T2230">
        <v>0</v>
      </c>
      <c r="U2230">
        <v>0</v>
      </c>
      <c r="V2230">
        <v>0</v>
      </c>
      <c r="W2230">
        <v>0</v>
      </c>
      <c r="X2230">
        <v>0</v>
      </c>
      <c r="Y2230">
        <v>19</v>
      </c>
      <c r="Z2230">
        <v>0.34671419858932495</v>
      </c>
      <c r="AA2230">
        <v>0</v>
      </c>
    </row>
    <row r="2231" spans="1:27" x14ac:dyDescent="0.25">
      <c r="A2231" t="s">
        <v>65</v>
      </c>
      <c r="B2231" t="s">
        <v>22</v>
      </c>
      <c r="C2231" t="s">
        <v>32</v>
      </c>
      <c r="D2231">
        <v>22</v>
      </c>
      <c r="E2231">
        <v>0</v>
      </c>
      <c r="F2231">
        <v>0</v>
      </c>
      <c r="G2231">
        <v>0</v>
      </c>
      <c r="H2231">
        <v>0</v>
      </c>
      <c r="I2231">
        <v>0</v>
      </c>
      <c r="J2231">
        <v>0</v>
      </c>
      <c r="K2231">
        <v>0</v>
      </c>
      <c r="L2231">
        <v>0</v>
      </c>
      <c r="M2231">
        <v>0</v>
      </c>
      <c r="N2231">
        <v>0</v>
      </c>
      <c r="O2231">
        <v>0</v>
      </c>
      <c r="P2231">
        <v>0</v>
      </c>
      <c r="Q2231">
        <v>0</v>
      </c>
      <c r="R2231">
        <v>0</v>
      </c>
      <c r="S2231">
        <v>0</v>
      </c>
      <c r="T2231">
        <v>0</v>
      </c>
      <c r="U2231">
        <v>0</v>
      </c>
      <c r="V2231">
        <v>0</v>
      </c>
      <c r="W2231">
        <v>0</v>
      </c>
      <c r="X2231">
        <v>0</v>
      </c>
      <c r="Y2231">
        <v>19</v>
      </c>
      <c r="Z2231">
        <v>0.34671419858932495</v>
      </c>
      <c r="AA2231">
        <v>0</v>
      </c>
    </row>
    <row r="2232" spans="1:27" x14ac:dyDescent="0.25">
      <c r="A2232" t="s">
        <v>65</v>
      </c>
      <c r="B2232" t="s">
        <v>22</v>
      </c>
      <c r="C2232" t="s">
        <v>32</v>
      </c>
      <c r="D2232">
        <v>23</v>
      </c>
      <c r="E2232">
        <v>0</v>
      </c>
      <c r="F2232">
        <v>0</v>
      </c>
      <c r="G2232">
        <v>0</v>
      </c>
      <c r="H2232">
        <v>0</v>
      </c>
      <c r="I2232">
        <v>0</v>
      </c>
      <c r="J2232">
        <v>0</v>
      </c>
      <c r="K2232">
        <v>0</v>
      </c>
      <c r="L2232">
        <v>0</v>
      </c>
      <c r="M2232">
        <v>0</v>
      </c>
      <c r="N2232">
        <v>0</v>
      </c>
      <c r="O2232">
        <v>0</v>
      </c>
      <c r="P2232">
        <v>0</v>
      </c>
      <c r="Q2232">
        <v>0</v>
      </c>
      <c r="R2232">
        <v>0</v>
      </c>
      <c r="S2232">
        <v>0</v>
      </c>
      <c r="T2232">
        <v>0</v>
      </c>
      <c r="U2232">
        <v>0</v>
      </c>
      <c r="V2232">
        <v>0</v>
      </c>
      <c r="W2232">
        <v>0</v>
      </c>
      <c r="X2232">
        <v>0</v>
      </c>
      <c r="Y2232">
        <v>19</v>
      </c>
      <c r="Z2232">
        <v>0.34671419858932495</v>
      </c>
      <c r="AA2232">
        <v>0</v>
      </c>
    </row>
    <row r="2233" spans="1:27" x14ac:dyDescent="0.25">
      <c r="A2233" t="s">
        <v>65</v>
      </c>
      <c r="B2233" t="s">
        <v>22</v>
      </c>
      <c r="C2233" t="s">
        <v>32</v>
      </c>
      <c r="D2233">
        <v>24</v>
      </c>
      <c r="E2233">
        <v>0</v>
      </c>
      <c r="F2233">
        <v>0</v>
      </c>
      <c r="G2233">
        <v>0</v>
      </c>
      <c r="H2233">
        <v>0</v>
      </c>
      <c r="I2233">
        <v>0</v>
      </c>
      <c r="J2233">
        <v>0</v>
      </c>
      <c r="K2233">
        <v>0</v>
      </c>
      <c r="L2233">
        <v>0</v>
      </c>
      <c r="M2233">
        <v>0</v>
      </c>
      <c r="N2233">
        <v>0</v>
      </c>
      <c r="O2233">
        <v>0</v>
      </c>
      <c r="P2233">
        <v>0</v>
      </c>
      <c r="Q2233">
        <v>0</v>
      </c>
      <c r="R2233">
        <v>0</v>
      </c>
      <c r="S2233">
        <v>0</v>
      </c>
      <c r="T2233">
        <v>0</v>
      </c>
      <c r="U2233">
        <v>0</v>
      </c>
      <c r="V2233">
        <v>0</v>
      </c>
      <c r="W2233">
        <v>0</v>
      </c>
      <c r="X2233">
        <v>0</v>
      </c>
      <c r="Y2233">
        <v>19</v>
      </c>
      <c r="Z2233">
        <v>0.34671419858932495</v>
      </c>
      <c r="AA2233">
        <v>0</v>
      </c>
    </row>
    <row r="2234" spans="1:27" x14ac:dyDescent="0.25">
      <c r="A2234" t="s">
        <v>67</v>
      </c>
      <c r="B2234" t="s">
        <v>22</v>
      </c>
      <c r="C2234" t="s">
        <v>82</v>
      </c>
      <c r="D2234">
        <v>1</v>
      </c>
      <c r="E2234">
        <v>0</v>
      </c>
      <c r="F2234">
        <v>0</v>
      </c>
      <c r="G2234">
        <v>0</v>
      </c>
      <c r="H2234">
        <v>0</v>
      </c>
      <c r="I2234">
        <v>0</v>
      </c>
      <c r="J2234">
        <v>0</v>
      </c>
      <c r="K2234">
        <v>0</v>
      </c>
      <c r="L2234">
        <v>0</v>
      </c>
      <c r="M2234">
        <v>0</v>
      </c>
      <c r="N2234">
        <v>0</v>
      </c>
      <c r="O2234">
        <v>0</v>
      </c>
      <c r="P2234">
        <v>0</v>
      </c>
      <c r="Q2234">
        <v>0</v>
      </c>
      <c r="R2234">
        <v>0</v>
      </c>
      <c r="S2234">
        <v>0</v>
      </c>
      <c r="T2234">
        <v>0</v>
      </c>
      <c r="U2234">
        <v>0</v>
      </c>
      <c r="V2234">
        <v>0</v>
      </c>
      <c r="W2234">
        <v>0</v>
      </c>
      <c r="X2234">
        <v>0</v>
      </c>
      <c r="Y2234">
        <v>2</v>
      </c>
      <c r="Z2234">
        <v>0.50526243448257446</v>
      </c>
      <c r="AA2234">
        <v>0</v>
      </c>
    </row>
    <row r="2235" spans="1:27" x14ac:dyDescent="0.25">
      <c r="A2235" t="s">
        <v>67</v>
      </c>
      <c r="B2235" t="s">
        <v>22</v>
      </c>
      <c r="C2235" t="s">
        <v>82</v>
      </c>
      <c r="D2235">
        <v>2</v>
      </c>
      <c r="E2235">
        <v>0</v>
      </c>
      <c r="F2235">
        <v>0</v>
      </c>
      <c r="G2235">
        <v>0</v>
      </c>
      <c r="H2235">
        <v>0</v>
      </c>
      <c r="I2235">
        <v>0</v>
      </c>
      <c r="J2235">
        <v>0</v>
      </c>
      <c r="K2235">
        <v>0</v>
      </c>
      <c r="L2235">
        <v>0</v>
      </c>
      <c r="M2235">
        <v>0</v>
      </c>
      <c r="N2235">
        <v>0</v>
      </c>
      <c r="O2235">
        <v>0</v>
      </c>
      <c r="P2235">
        <v>0</v>
      </c>
      <c r="Q2235">
        <v>0</v>
      </c>
      <c r="R2235">
        <v>0</v>
      </c>
      <c r="S2235">
        <v>0</v>
      </c>
      <c r="T2235">
        <v>0</v>
      </c>
      <c r="U2235">
        <v>0</v>
      </c>
      <c r="V2235">
        <v>0</v>
      </c>
      <c r="W2235">
        <v>0</v>
      </c>
      <c r="X2235">
        <v>0</v>
      </c>
      <c r="Y2235">
        <v>2</v>
      </c>
      <c r="Z2235">
        <v>0.50526243448257446</v>
      </c>
      <c r="AA2235">
        <v>0</v>
      </c>
    </row>
    <row r="2236" spans="1:27" x14ac:dyDescent="0.25">
      <c r="A2236" t="s">
        <v>67</v>
      </c>
      <c r="B2236" t="s">
        <v>22</v>
      </c>
      <c r="C2236" t="s">
        <v>82</v>
      </c>
      <c r="D2236">
        <v>3</v>
      </c>
      <c r="E2236">
        <v>0</v>
      </c>
      <c r="F2236">
        <v>0</v>
      </c>
      <c r="G2236">
        <v>0</v>
      </c>
      <c r="H2236">
        <v>0</v>
      </c>
      <c r="I2236">
        <v>0</v>
      </c>
      <c r="J2236">
        <v>0</v>
      </c>
      <c r="K2236">
        <v>0</v>
      </c>
      <c r="L2236">
        <v>0</v>
      </c>
      <c r="M2236">
        <v>0</v>
      </c>
      <c r="N2236">
        <v>0</v>
      </c>
      <c r="O2236">
        <v>0</v>
      </c>
      <c r="P2236">
        <v>0</v>
      </c>
      <c r="Q2236">
        <v>0</v>
      </c>
      <c r="R2236">
        <v>0</v>
      </c>
      <c r="S2236">
        <v>0</v>
      </c>
      <c r="T2236">
        <v>0</v>
      </c>
      <c r="U2236">
        <v>0</v>
      </c>
      <c r="V2236">
        <v>0</v>
      </c>
      <c r="W2236">
        <v>0</v>
      </c>
      <c r="X2236">
        <v>0</v>
      </c>
      <c r="Y2236">
        <v>2</v>
      </c>
      <c r="Z2236">
        <v>0.50526243448257446</v>
      </c>
      <c r="AA2236">
        <v>0</v>
      </c>
    </row>
    <row r="2237" spans="1:27" x14ac:dyDescent="0.25">
      <c r="A2237" t="s">
        <v>67</v>
      </c>
      <c r="B2237" t="s">
        <v>22</v>
      </c>
      <c r="C2237" t="s">
        <v>82</v>
      </c>
      <c r="D2237">
        <v>4</v>
      </c>
      <c r="E2237">
        <v>0</v>
      </c>
      <c r="F2237">
        <v>0</v>
      </c>
      <c r="G2237">
        <v>0</v>
      </c>
      <c r="H2237">
        <v>0</v>
      </c>
      <c r="I2237">
        <v>0</v>
      </c>
      <c r="J2237">
        <v>0</v>
      </c>
      <c r="K2237">
        <v>0</v>
      </c>
      <c r="L2237">
        <v>0</v>
      </c>
      <c r="M2237">
        <v>0</v>
      </c>
      <c r="N2237">
        <v>0</v>
      </c>
      <c r="O2237">
        <v>0</v>
      </c>
      <c r="P2237">
        <v>0</v>
      </c>
      <c r="Q2237">
        <v>0</v>
      </c>
      <c r="R2237">
        <v>0</v>
      </c>
      <c r="S2237">
        <v>0</v>
      </c>
      <c r="T2237">
        <v>0</v>
      </c>
      <c r="U2237">
        <v>0</v>
      </c>
      <c r="V2237">
        <v>0</v>
      </c>
      <c r="W2237">
        <v>0</v>
      </c>
      <c r="X2237">
        <v>0</v>
      </c>
      <c r="Y2237">
        <v>2</v>
      </c>
      <c r="Z2237">
        <v>0.50526243448257446</v>
      </c>
      <c r="AA2237">
        <v>0</v>
      </c>
    </row>
    <row r="2238" spans="1:27" x14ac:dyDescent="0.25">
      <c r="A2238" t="s">
        <v>67</v>
      </c>
      <c r="B2238" t="s">
        <v>22</v>
      </c>
      <c r="C2238" t="s">
        <v>82</v>
      </c>
      <c r="D2238">
        <v>5</v>
      </c>
      <c r="E2238">
        <v>0</v>
      </c>
      <c r="F2238">
        <v>0</v>
      </c>
      <c r="G2238">
        <v>0</v>
      </c>
      <c r="H2238">
        <v>0</v>
      </c>
      <c r="I2238">
        <v>0</v>
      </c>
      <c r="J2238">
        <v>0</v>
      </c>
      <c r="K2238">
        <v>0</v>
      </c>
      <c r="L2238">
        <v>0</v>
      </c>
      <c r="M2238">
        <v>0</v>
      </c>
      <c r="N2238">
        <v>0</v>
      </c>
      <c r="O2238">
        <v>0</v>
      </c>
      <c r="P2238">
        <v>0</v>
      </c>
      <c r="Q2238">
        <v>0</v>
      </c>
      <c r="R2238">
        <v>0</v>
      </c>
      <c r="S2238">
        <v>0</v>
      </c>
      <c r="T2238">
        <v>0</v>
      </c>
      <c r="U2238">
        <v>0</v>
      </c>
      <c r="V2238">
        <v>0</v>
      </c>
      <c r="W2238">
        <v>0</v>
      </c>
      <c r="X2238">
        <v>0</v>
      </c>
      <c r="Y2238">
        <v>2</v>
      </c>
      <c r="Z2238">
        <v>0.50526243448257446</v>
      </c>
      <c r="AA2238">
        <v>0</v>
      </c>
    </row>
    <row r="2239" spans="1:27" x14ac:dyDescent="0.25">
      <c r="A2239" t="s">
        <v>67</v>
      </c>
      <c r="B2239" t="s">
        <v>22</v>
      </c>
      <c r="C2239" t="s">
        <v>82</v>
      </c>
      <c r="D2239">
        <v>6</v>
      </c>
      <c r="E2239">
        <v>0</v>
      </c>
      <c r="F2239">
        <v>0</v>
      </c>
      <c r="G2239">
        <v>0</v>
      </c>
      <c r="H2239">
        <v>0</v>
      </c>
      <c r="I2239">
        <v>0</v>
      </c>
      <c r="J2239">
        <v>0</v>
      </c>
      <c r="K2239">
        <v>0</v>
      </c>
      <c r="L2239">
        <v>0</v>
      </c>
      <c r="M2239">
        <v>0</v>
      </c>
      <c r="N2239">
        <v>0</v>
      </c>
      <c r="O2239">
        <v>0</v>
      </c>
      <c r="P2239">
        <v>0</v>
      </c>
      <c r="Q2239">
        <v>0</v>
      </c>
      <c r="R2239">
        <v>0</v>
      </c>
      <c r="S2239">
        <v>0</v>
      </c>
      <c r="T2239">
        <v>0</v>
      </c>
      <c r="U2239">
        <v>0</v>
      </c>
      <c r="V2239">
        <v>0</v>
      </c>
      <c r="W2239">
        <v>0</v>
      </c>
      <c r="X2239">
        <v>0</v>
      </c>
      <c r="Y2239">
        <v>2</v>
      </c>
      <c r="Z2239">
        <v>0.50526243448257446</v>
      </c>
      <c r="AA2239">
        <v>0</v>
      </c>
    </row>
    <row r="2240" spans="1:27" x14ac:dyDescent="0.25">
      <c r="A2240" t="s">
        <v>67</v>
      </c>
      <c r="B2240" t="s">
        <v>22</v>
      </c>
      <c r="C2240" t="s">
        <v>82</v>
      </c>
      <c r="D2240">
        <v>7</v>
      </c>
      <c r="E2240">
        <v>0</v>
      </c>
      <c r="F2240">
        <v>0</v>
      </c>
      <c r="G2240">
        <v>0</v>
      </c>
      <c r="H2240">
        <v>0</v>
      </c>
      <c r="I2240">
        <v>0</v>
      </c>
      <c r="J2240">
        <v>0</v>
      </c>
      <c r="K2240">
        <v>0</v>
      </c>
      <c r="L2240">
        <v>0</v>
      </c>
      <c r="M2240">
        <v>0</v>
      </c>
      <c r="N2240">
        <v>0</v>
      </c>
      <c r="O2240">
        <v>0</v>
      </c>
      <c r="P2240">
        <v>0</v>
      </c>
      <c r="Q2240">
        <v>0</v>
      </c>
      <c r="R2240">
        <v>0</v>
      </c>
      <c r="S2240">
        <v>0</v>
      </c>
      <c r="T2240">
        <v>0</v>
      </c>
      <c r="U2240">
        <v>0</v>
      </c>
      <c r="V2240">
        <v>0</v>
      </c>
      <c r="W2240">
        <v>0</v>
      </c>
      <c r="X2240">
        <v>0</v>
      </c>
      <c r="Y2240">
        <v>2</v>
      </c>
      <c r="Z2240">
        <v>0.50526243448257446</v>
      </c>
      <c r="AA2240">
        <v>0</v>
      </c>
    </row>
    <row r="2241" spans="1:27" x14ac:dyDescent="0.25">
      <c r="A2241" t="s">
        <v>67</v>
      </c>
      <c r="B2241" t="s">
        <v>22</v>
      </c>
      <c r="C2241" t="s">
        <v>82</v>
      </c>
      <c r="D2241">
        <v>8</v>
      </c>
      <c r="E2241">
        <v>0</v>
      </c>
      <c r="F2241">
        <v>0</v>
      </c>
      <c r="G2241">
        <v>0</v>
      </c>
      <c r="H2241">
        <v>0</v>
      </c>
      <c r="I2241">
        <v>0</v>
      </c>
      <c r="J2241">
        <v>0</v>
      </c>
      <c r="K2241">
        <v>0</v>
      </c>
      <c r="L2241">
        <v>0</v>
      </c>
      <c r="M2241">
        <v>0</v>
      </c>
      <c r="N2241">
        <v>0</v>
      </c>
      <c r="O2241">
        <v>0</v>
      </c>
      <c r="P2241">
        <v>0</v>
      </c>
      <c r="Q2241">
        <v>0</v>
      </c>
      <c r="R2241">
        <v>0</v>
      </c>
      <c r="S2241">
        <v>0</v>
      </c>
      <c r="T2241">
        <v>0</v>
      </c>
      <c r="U2241">
        <v>0</v>
      </c>
      <c r="V2241">
        <v>0</v>
      </c>
      <c r="W2241">
        <v>0</v>
      </c>
      <c r="X2241">
        <v>0</v>
      </c>
      <c r="Y2241">
        <v>2</v>
      </c>
      <c r="Z2241">
        <v>0.50526243448257446</v>
      </c>
      <c r="AA2241">
        <v>0</v>
      </c>
    </row>
    <row r="2242" spans="1:27" x14ac:dyDescent="0.25">
      <c r="A2242" t="s">
        <v>67</v>
      </c>
      <c r="B2242" t="s">
        <v>22</v>
      </c>
      <c r="C2242" t="s">
        <v>82</v>
      </c>
      <c r="D2242">
        <v>9</v>
      </c>
      <c r="E2242">
        <v>0</v>
      </c>
      <c r="F2242">
        <v>0</v>
      </c>
      <c r="G2242">
        <v>0</v>
      </c>
      <c r="H2242">
        <v>0</v>
      </c>
      <c r="I2242">
        <v>0</v>
      </c>
      <c r="J2242">
        <v>0</v>
      </c>
      <c r="K2242">
        <v>0</v>
      </c>
      <c r="L2242">
        <v>0</v>
      </c>
      <c r="M2242">
        <v>0</v>
      </c>
      <c r="N2242">
        <v>0</v>
      </c>
      <c r="O2242">
        <v>0</v>
      </c>
      <c r="P2242">
        <v>0</v>
      </c>
      <c r="Q2242">
        <v>0</v>
      </c>
      <c r="R2242">
        <v>0</v>
      </c>
      <c r="S2242">
        <v>0</v>
      </c>
      <c r="T2242">
        <v>0</v>
      </c>
      <c r="U2242">
        <v>0</v>
      </c>
      <c r="V2242">
        <v>0</v>
      </c>
      <c r="W2242">
        <v>0</v>
      </c>
      <c r="X2242">
        <v>0</v>
      </c>
      <c r="Y2242">
        <v>2</v>
      </c>
      <c r="Z2242">
        <v>0.50526243448257446</v>
      </c>
      <c r="AA2242">
        <v>0</v>
      </c>
    </row>
    <row r="2243" spans="1:27" x14ac:dyDescent="0.25">
      <c r="A2243" t="s">
        <v>67</v>
      </c>
      <c r="B2243" t="s">
        <v>22</v>
      </c>
      <c r="C2243" t="s">
        <v>82</v>
      </c>
      <c r="D2243">
        <v>10</v>
      </c>
      <c r="E2243">
        <v>0</v>
      </c>
      <c r="F2243">
        <v>0</v>
      </c>
      <c r="G2243">
        <v>0</v>
      </c>
      <c r="H2243">
        <v>0</v>
      </c>
      <c r="I2243">
        <v>0</v>
      </c>
      <c r="J2243">
        <v>0</v>
      </c>
      <c r="K2243">
        <v>0</v>
      </c>
      <c r="L2243">
        <v>0</v>
      </c>
      <c r="M2243">
        <v>0</v>
      </c>
      <c r="N2243">
        <v>0</v>
      </c>
      <c r="O2243">
        <v>0</v>
      </c>
      <c r="P2243">
        <v>0</v>
      </c>
      <c r="Q2243">
        <v>0</v>
      </c>
      <c r="R2243">
        <v>0</v>
      </c>
      <c r="S2243">
        <v>0</v>
      </c>
      <c r="T2243">
        <v>0</v>
      </c>
      <c r="U2243">
        <v>0</v>
      </c>
      <c r="V2243">
        <v>0</v>
      </c>
      <c r="W2243">
        <v>0</v>
      </c>
      <c r="X2243">
        <v>0</v>
      </c>
      <c r="Y2243">
        <v>2</v>
      </c>
      <c r="Z2243">
        <v>0.50526243448257446</v>
      </c>
      <c r="AA2243">
        <v>0</v>
      </c>
    </row>
    <row r="2244" spans="1:27" x14ac:dyDescent="0.25">
      <c r="A2244" t="s">
        <v>67</v>
      </c>
      <c r="B2244" t="s">
        <v>22</v>
      </c>
      <c r="C2244" t="s">
        <v>82</v>
      </c>
      <c r="D2244">
        <v>11</v>
      </c>
      <c r="E2244">
        <v>0</v>
      </c>
      <c r="F2244">
        <v>0</v>
      </c>
      <c r="G2244">
        <v>0</v>
      </c>
      <c r="H2244">
        <v>0</v>
      </c>
      <c r="I2244">
        <v>0</v>
      </c>
      <c r="J2244">
        <v>0</v>
      </c>
      <c r="K2244">
        <v>0</v>
      </c>
      <c r="L2244">
        <v>0</v>
      </c>
      <c r="M2244">
        <v>0</v>
      </c>
      <c r="N2244">
        <v>0</v>
      </c>
      <c r="O2244">
        <v>0</v>
      </c>
      <c r="P2244">
        <v>0</v>
      </c>
      <c r="Q2244">
        <v>0</v>
      </c>
      <c r="R2244">
        <v>0</v>
      </c>
      <c r="S2244">
        <v>0</v>
      </c>
      <c r="T2244">
        <v>0</v>
      </c>
      <c r="U2244">
        <v>0</v>
      </c>
      <c r="V2244">
        <v>0</v>
      </c>
      <c r="W2244">
        <v>0</v>
      </c>
      <c r="X2244">
        <v>0</v>
      </c>
      <c r="Y2244">
        <v>2</v>
      </c>
      <c r="Z2244">
        <v>0.50526243448257446</v>
      </c>
      <c r="AA2244">
        <v>0</v>
      </c>
    </row>
    <row r="2245" spans="1:27" x14ac:dyDescent="0.25">
      <c r="A2245" t="s">
        <v>67</v>
      </c>
      <c r="B2245" t="s">
        <v>22</v>
      </c>
      <c r="C2245" t="s">
        <v>82</v>
      </c>
      <c r="D2245">
        <v>12</v>
      </c>
      <c r="E2245">
        <v>0</v>
      </c>
      <c r="F2245">
        <v>0</v>
      </c>
      <c r="G2245">
        <v>0</v>
      </c>
      <c r="H2245">
        <v>0</v>
      </c>
      <c r="I2245">
        <v>0</v>
      </c>
      <c r="J2245">
        <v>0</v>
      </c>
      <c r="K2245">
        <v>0</v>
      </c>
      <c r="L2245">
        <v>0</v>
      </c>
      <c r="M2245">
        <v>0</v>
      </c>
      <c r="N2245">
        <v>0</v>
      </c>
      <c r="O2245">
        <v>0</v>
      </c>
      <c r="P2245">
        <v>0</v>
      </c>
      <c r="Q2245">
        <v>0</v>
      </c>
      <c r="R2245">
        <v>0</v>
      </c>
      <c r="S2245">
        <v>0</v>
      </c>
      <c r="T2245">
        <v>0</v>
      </c>
      <c r="U2245">
        <v>0</v>
      </c>
      <c r="V2245">
        <v>0</v>
      </c>
      <c r="W2245">
        <v>0</v>
      </c>
      <c r="X2245">
        <v>0</v>
      </c>
      <c r="Y2245">
        <v>2</v>
      </c>
      <c r="Z2245">
        <v>0.50526243448257446</v>
      </c>
      <c r="AA2245">
        <v>0</v>
      </c>
    </row>
    <row r="2246" spans="1:27" x14ac:dyDescent="0.25">
      <c r="A2246" t="s">
        <v>67</v>
      </c>
      <c r="B2246" t="s">
        <v>22</v>
      </c>
      <c r="C2246" t="s">
        <v>82</v>
      </c>
      <c r="D2246">
        <v>13</v>
      </c>
      <c r="E2246">
        <v>0</v>
      </c>
      <c r="F2246">
        <v>0</v>
      </c>
      <c r="G2246">
        <v>0</v>
      </c>
      <c r="H2246">
        <v>0</v>
      </c>
      <c r="I2246">
        <v>0</v>
      </c>
      <c r="J2246">
        <v>0</v>
      </c>
      <c r="K2246">
        <v>0</v>
      </c>
      <c r="L2246">
        <v>0</v>
      </c>
      <c r="M2246">
        <v>0</v>
      </c>
      <c r="N2246">
        <v>0</v>
      </c>
      <c r="O2246">
        <v>0</v>
      </c>
      <c r="P2246">
        <v>0</v>
      </c>
      <c r="Q2246">
        <v>0</v>
      </c>
      <c r="R2246">
        <v>0</v>
      </c>
      <c r="S2246">
        <v>0</v>
      </c>
      <c r="T2246">
        <v>0</v>
      </c>
      <c r="U2246">
        <v>0</v>
      </c>
      <c r="V2246">
        <v>0</v>
      </c>
      <c r="W2246">
        <v>0</v>
      </c>
      <c r="X2246">
        <v>0</v>
      </c>
      <c r="Y2246">
        <v>2</v>
      </c>
      <c r="Z2246">
        <v>0.50526243448257446</v>
      </c>
      <c r="AA2246">
        <v>0</v>
      </c>
    </row>
    <row r="2247" spans="1:27" x14ac:dyDescent="0.25">
      <c r="A2247" t="s">
        <v>67</v>
      </c>
      <c r="B2247" t="s">
        <v>22</v>
      </c>
      <c r="C2247" t="s">
        <v>82</v>
      </c>
      <c r="D2247">
        <v>14</v>
      </c>
      <c r="E2247">
        <v>0</v>
      </c>
      <c r="F2247">
        <v>0</v>
      </c>
      <c r="G2247">
        <v>0</v>
      </c>
      <c r="H2247">
        <v>0</v>
      </c>
      <c r="I2247">
        <v>0</v>
      </c>
      <c r="J2247">
        <v>0</v>
      </c>
      <c r="K2247">
        <v>0</v>
      </c>
      <c r="L2247">
        <v>0</v>
      </c>
      <c r="M2247">
        <v>0</v>
      </c>
      <c r="N2247">
        <v>0</v>
      </c>
      <c r="O2247">
        <v>0</v>
      </c>
      <c r="P2247">
        <v>0</v>
      </c>
      <c r="Q2247">
        <v>0</v>
      </c>
      <c r="R2247">
        <v>0</v>
      </c>
      <c r="S2247">
        <v>0</v>
      </c>
      <c r="T2247">
        <v>0</v>
      </c>
      <c r="U2247">
        <v>0</v>
      </c>
      <c r="V2247">
        <v>0</v>
      </c>
      <c r="W2247">
        <v>0</v>
      </c>
      <c r="X2247">
        <v>0</v>
      </c>
      <c r="Y2247">
        <v>2</v>
      </c>
      <c r="Z2247">
        <v>0.50526243448257446</v>
      </c>
      <c r="AA2247">
        <v>0</v>
      </c>
    </row>
    <row r="2248" spans="1:27" x14ac:dyDescent="0.25">
      <c r="A2248" t="s">
        <v>67</v>
      </c>
      <c r="B2248" t="s">
        <v>22</v>
      </c>
      <c r="C2248" t="s">
        <v>82</v>
      </c>
      <c r="D2248">
        <v>15</v>
      </c>
      <c r="E2248">
        <v>0</v>
      </c>
      <c r="F2248">
        <v>0</v>
      </c>
      <c r="G2248">
        <v>0</v>
      </c>
      <c r="H2248">
        <v>0</v>
      </c>
      <c r="I2248">
        <v>0</v>
      </c>
      <c r="J2248">
        <v>0</v>
      </c>
      <c r="K2248">
        <v>0</v>
      </c>
      <c r="L2248">
        <v>0</v>
      </c>
      <c r="M2248">
        <v>0</v>
      </c>
      <c r="N2248">
        <v>0</v>
      </c>
      <c r="O2248">
        <v>0</v>
      </c>
      <c r="P2248">
        <v>0</v>
      </c>
      <c r="Q2248">
        <v>0</v>
      </c>
      <c r="R2248">
        <v>0</v>
      </c>
      <c r="S2248">
        <v>0</v>
      </c>
      <c r="T2248">
        <v>0</v>
      </c>
      <c r="U2248">
        <v>0</v>
      </c>
      <c r="V2248">
        <v>0</v>
      </c>
      <c r="W2248">
        <v>0</v>
      </c>
      <c r="X2248">
        <v>0</v>
      </c>
      <c r="Y2248">
        <v>2</v>
      </c>
      <c r="Z2248">
        <v>0.50526243448257446</v>
      </c>
      <c r="AA2248">
        <v>0</v>
      </c>
    </row>
    <row r="2249" spans="1:27" x14ac:dyDescent="0.25">
      <c r="A2249" t="s">
        <v>67</v>
      </c>
      <c r="B2249" t="s">
        <v>22</v>
      </c>
      <c r="C2249" t="s">
        <v>82</v>
      </c>
      <c r="D2249">
        <v>16</v>
      </c>
      <c r="E2249">
        <v>0</v>
      </c>
      <c r="F2249">
        <v>0</v>
      </c>
      <c r="G2249">
        <v>0</v>
      </c>
      <c r="H2249">
        <v>0</v>
      </c>
      <c r="I2249">
        <v>0</v>
      </c>
      <c r="J2249">
        <v>0</v>
      </c>
      <c r="K2249">
        <v>0</v>
      </c>
      <c r="L2249">
        <v>0</v>
      </c>
      <c r="M2249">
        <v>0</v>
      </c>
      <c r="N2249">
        <v>0</v>
      </c>
      <c r="O2249">
        <v>0</v>
      </c>
      <c r="P2249">
        <v>0</v>
      </c>
      <c r="Q2249">
        <v>0</v>
      </c>
      <c r="R2249">
        <v>0</v>
      </c>
      <c r="S2249">
        <v>0</v>
      </c>
      <c r="T2249">
        <v>0</v>
      </c>
      <c r="U2249">
        <v>0</v>
      </c>
      <c r="V2249">
        <v>0</v>
      </c>
      <c r="W2249">
        <v>0</v>
      </c>
      <c r="X2249">
        <v>0</v>
      </c>
      <c r="Y2249">
        <v>2</v>
      </c>
      <c r="Z2249">
        <v>0.50526243448257446</v>
      </c>
      <c r="AA2249">
        <v>0</v>
      </c>
    </row>
    <row r="2250" spans="1:27" x14ac:dyDescent="0.25">
      <c r="A2250" t="s">
        <v>67</v>
      </c>
      <c r="B2250" t="s">
        <v>22</v>
      </c>
      <c r="C2250" t="s">
        <v>82</v>
      </c>
      <c r="D2250">
        <v>17</v>
      </c>
      <c r="E2250">
        <v>0</v>
      </c>
      <c r="F2250">
        <v>0</v>
      </c>
      <c r="G2250">
        <v>0</v>
      </c>
      <c r="H2250">
        <v>0</v>
      </c>
      <c r="I2250">
        <v>0</v>
      </c>
      <c r="J2250">
        <v>0</v>
      </c>
      <c r="K2250">
        <v>0</v>
      </c>
      <c r="L2250">
        <v>0</v>
      </c>
      <c r="M2250">
        <v>0</v>
      </c>
      <c r="N2250">
        <v>0</v>
      </c>
      <c r="O2250">
        <v>0</v>
      </c>
      <c r="P2250">
        <v>0</v>
      </c>
      <c r="Q2250">
        <v>0</v>
      </c>
      <c r="R2250">
        <v>0</v>
      </c>
      <c r="S2250">
        <v>0</v>
      </c>
      <c r="T2250">
        <v>0</v>
      </c>
      <c r="U2250">
        <v>0</v>
      </c>
      <c r="V2250">
        <v>0</v>
      </c>
      <c r="W2250">
        <v>0</v>
      </c>
      <c r="X2250">
        <v>0</v>
      </c>
      <c r="Y2250">
        <v>2</v>
      </c>
      <c r="Z2250">
        <v>0.50526243448257446</v>
      </c>
      <c r="AA2250">
        <v>0</v>
      </c>
    </row>
    <row r="2251" spans="1:27" x14ac:dyDescent="0.25">
      <c r="A2251" t="s">
        <v>67</v>
      </c>
      <c r="B2251" t="s">
        <v>22</v>
      </c>
      <c r="C2251" t="s">
        <v>82</v>
      </c>
      <c r="D2251">
        <v>18</v>
      </c>
      <c r="E2251">
        <v>0</v>
      </c>
      <c r="F2251">
        <v>0</v>
      </c>
      <c r="G2251">
        <v>0</v>
      </c>
      <c r="H2251">
        <v>0</v>
      </c>
      <c r="I2251">
        <v>0</v>
      </c>
      <c r="J2251">
        <v>0</v>
      </c>
      <c r="K2251">
        <v>0</v>
      </c>
      <c r="L2251">
        <v>0</v>
      </c>
      <c r="M2251">
        <v>0</v>
      </c>
      <c r="N2251">
        <v>0</v>
      </c>
      <c r="O2251">
        <v>0</v>
      </c>
      <c r="P2251">
        <v>0</v>
      </c>
      <c r="Q2251">
        <v>0</v>
      </c>
      <c r="R2251">
        <v>0</v>
      </c>
      <c r="S2251">
        <v>0</v>
      </c>
      <c r="T2251">
        <v>0</v>
      </c>
      <c r="U2251">
        <v>0</v>
      </c>
      <c r="V2251">
        <v>0</v>
      </c>
      <c r="W2251">
        <v>0</v>
      </c>
      <c r="X2251">
        <v>0</v>
      </c>
      <c r="Y2251">
        <v>2</v>
      </c>
      <c r="Z2251">
        <v>0.50526243448257446</v>
      </c>
      <c r="AA2251">
        <v>0</v>
      </c>
    </row>
    <row r="2252" spans="1:27" x14ac:dyDescent="0.25">
      <c r="A2252" t="s">
        <v>67</v>
      </c>
      <c r="B2252" t="s">
        <v>22</v>
      </c>
      <c r="C2252" t="s">
        <v>82</v>
      </c>
      <c r="D2252">
        <v>19</v>
      </c>
      <c r="E2252">
        <v>0</v>
      </c>
      <c r="F2252">
        <v>0</v>
      </c>
      <c r="G2252">
        <v>0</v>
      </c>
      <c r="H2252">
        <v>0</v>
      </c>
      <c r="I2252">
        <v>0</v>
      </c>
      <c r="J2252">
        <v>0</v>
      </c>
      <c r="K2252">
        <v>0</v>
      </c>
      <c r="L2252">
        <v>0</v>
      </c>
      <c r="M2252">
        <v>0</v>
      </c>
      <c r="N2252">
        <v>0</v>
      </c>
      <c r="O2252">
        <v>0</v>
      </c>
      <c r="P2252">
        <v>0</v>
      </c>
      <c r="Q2252">
        <v>0</v>
      </c>
      <c r="R2252">
        <v>0</v>
      </c>
      <c r="S2252">
        <v>0</v>
      </c>
      <c r="T2252">
        <v>0</v>
      </c>
      <c r="U2252">
        <v>0</v>
      </c>
      <c r="V2252">
        <v>0</v>
      </c>
      <c r="W2252">
        <v>0</v>
      </c>
      <c r="X2252">
        <v>0</v>
      </c>
      <c r="Y2252">
        <v>2</v>
      </c>
      <c r="Z2252">
        <v>0.50526243448257446</v>
      </c>
      <c r="AA2252">
        <v>0</v>
      </c>
    </row>
    <row r="2253" spans="1:27" x14ac:dyDescent="0.25">
      <c r="A2253" t="s">
        <v>67</v>
      </c>
      <c r="B2253" t="s">
        <v>22</v>
      </c>
      <c r="C2253" t="s">
        <v>82</v>
      </c>
      <c r="D2253">
        <v>20</v>
      </c>
      <c r="E2253">
        <v>0</v>
      </c>
      <c r="F2253">
        <v>0</v>
      </c>
      <c r="G2253">
        <v>0</v>
      </c>
      <c r="H2253">
        <v>0</v>
      </c>
      <c r="I2253">
        <v>0</v>
      </c>
      <c r="J2253">
        <v>0</v>
      </c>
      <c r="K2253">
        <v>0</v>
      </c>
      <c r="L2253">
        <v>0</v>
      </c>
      <c r="M2253">
        <v>0</v>
      </c>
      <c r="N2253">
        <v>0</v>
      </c>
      <c r="O2253">
        <v>0</v>
      </c>
      <c r="P2253">
        <v>0</v>
      </c>
      <c r="Q2253">
        <v>0</v>
      </c>
      <c r="R2253">
        <v>0</v>
      </c>
      <c r="S2253">
        <v>0</v>
      </c>
      <c r="T2253">
        <v>0</v>
      </c>
      <c r="U2253">
        <v>0</v>
      </c>
      <c r="V2253">
        <v>0</v>
      </c>
      <c r="W2253">
        <v>0</v>
      </c>
      <c r="X2253">
        <v>0</v>
      </c>
      <c r="Y2253">
        <v>2</v>
      </c>
      <c r="Z2253">
        <v>0.50526243448257446</v>
      </c>
      <c r="AA2253">
        <v>0</v>
      </c>
    </row>
    <row r="2254" spans="1:27" x14ac:dyDescent="0.25">
      <c r="A2254" t="s">
        <v>67</v>
      </c>
      <c r="B2254" t="s">
        <v>22</v>
      </c>
      <c r="C2254" t="s">
        <v>82</v>
      </c>
      <c r="D2254">
        <v>21</v>
      </c>
      <c r="E2254">
        <v>0</v>
      </c>
      <c r="F2254">
        <v>0</v>
      </c>
      <c r="G2254">
        <v>0</v>
      </c>
      <c r="H2254">
        <v>0</v>
      </c>
      <c r="I2254">
        <v>0</v>
      </c>
      <c r="J2254">
        <v>0</v>
      </c>
      <c r="K2254">
        <v>0</v>
      </c>
      <c r="L2254">
        <v>0</v>
      </c>
      <c r="M2254">
        <v>0</v>
      </c>
      <c r="N2254">
        <v>0</v>
      </c>
      <c r="O2254">
        <v>0</v>
      </c>
      <c r="P2254">
        <v>0</v>
      </c>
      <c r="Q2254">
        <v>0</v>
      </c>
      <c r="R2254">
        <v>0</v>
      </c>
      <c r="S2254">
        <v>0</v>
      </c>
      <c r="T2254">
        <v>0</v>
      </c>
      <c r="U2254">
        <v>0</v>
      </c>
      <c r="V2254">
        <v>0</v>
      </c>
      <c r="W2254">
        <v>0</v>
      </c>
      <c r="X2254">
        <v>0</v>
      </c>
      <c r="Y2254">
        <v>2</v>
      </c>
      <c r="Z2254">
        <v>0.50526243448257446</v>
      </c>
      <c r="AA2254">
        <v>0</v>
      </c>
    </row>
    <row r="2255" spans="1:27" x14ac:dyDescent="0.25">
      <c r="A2255" t="s">
        <v>67</v>
      </c>
      <c r="B2255" t="s">
        <v>22</v>
      </c>
      <c r="C2255" t="s">
        <v>82</v>
      </c>
      <c r="D2255">
        <v>22</v>
      </c>
      <c r="E2255">
        <v>0</v>
      </c>
      <c r="F2255">
        <v>0</v>
      </c>
      <c r="G2255">
        <v>0</v>
      </c>
      <c r="H2255">
        <v>0</v>
      </c>
      <c r="I2255">
        <v>0</v>
      </c>
      <c r="J2255">
        <v>0</v>
      </c>
      <c r="K2255">
        <v>0</v>
      </c>
      <c r="L2255">
        <v>0</v>
      </c>
      <c r="M2255">
        <v>0</v>
      </c>
      <c r="N2255">
        <v>0</v>
      </c>
      <c r="O2255">
        <v>0</v>
      </c>
      <c r="P2255">
        <v>0</v>
      </c>
      <c r="Q2255">
        <v>0</v>
      </c>
      <c r="R2255">
        <v>0</v>
      </c>
      <c r="S2255">
        <v>0</v>
      </c>
      <c r="T2255">
        <v>0</v>
      </c>
      <c r="U2255">
        <v>0</v>
      </c>
      <c r="V2255">
        <v>0</v>
      </c>
      <c r="W2255">
        <v>0</v>
      </c>
      <c r="X2255">
        <v>0</v>
      </c>
      <c r="Y2255">
        <v>2</v>
      </c>
      <c r="Z2255">
        <v>0.50526243448257446</v>
      </c>
      <c r="AA2255">
        <v>0</v>
      </c>
    </row>
    <row r="2256" spans="1:27" x14ac:dyDescent="0.25">
      <c r="A2256" t="s">
        <v>67</v>
      </c>
      <c r="B2256" t="s">
        <v>22</v>
      </c>
      <c r="C2256" t="s">
        <v>82</v>
      </c>
      <c r="D2256">
        <v>23</v>
      </c>
      <c r="E2256">
        <v>0</v>
      </c>
      <c r="F2256">
        <v>0</v>
      </c>
      <c r="G2256">
        <v>0</v>
      </c>
      <c r="H2256">
        <v>0</v>
      </c>
      <c r="I2256">
        <v>0</v>
      </c>
      <c r="J2256">
        <v>0</v>
      </c>
      <c r="K2256">
        <v>0</v>
      </c>
      <c r="L2256">
        <v>0</v>
      </c>
      <c r="M2256">
        <v>0</v>
      </c>
      <c r="N2256">
        <v>0</v>
      </c>
      <c r="O2256">
        <v>0</v>
      </c>
      <c r="P2256">
        <v>0</v>
      </c>
      <c r="Q2256">
        <v>0</v>
      </c>
      <c r="R2256">
        <v>0</v>
      </c>
      <c r="S2256">
        <v>0</v>
      </c>
      <c r="T2256">
        <v>0</v>
      </c>
      <c r="U2256">
        <v>0</v>
      </c>
      <c r="V2256">
        <v>0</v>
      </c>
      <c r="W2256">
        <v>0</v>
      </c>
      <c r="X2256">
        <v>0</v>
      </c>
      <c r="Y2256">
        <v>2</v>
      </c>
      <c r="Z2256">
        <v>0.50526243448257446</v>
      </c>
      <c r="AA2256">
        <v>0</v>
      </c>
    </row>
    <row r="2257" spans="1:27" x14ac:dyDescent="0.25">
      <c r="A2257" t="s">
        <v>67</v>
      </c>
      <c r="B2257" t="s">
        <v>22</v>
      </c>
      <c r="C2257" t="s">
        <v>82</v>
      </c>
      <c r="D2257">
        <v>24</v>
      </c>
      <c r="E2257">
        <v>0</v>
      </c>
      <c r="F2257">
        <v>0</v>
      </c>
      <c r="G2257">
        <v>0</v>
      </c>
      <c r="H2257">
        <v>0</v>
      </c>
      <c r="I2257">
        <v>0</v>
      </c>
      <c r="J2257">
        <v>0</v>
      </c>
      <c r="K2257">
        <v>0</v>
      </c>
      <c r="L2257">
        <v>0</v>
      </c>
      <c r="M2257">
        <v>0</v>
      </c>
      <c r="N2257">
        <v>0</v>
      </c>
      <c r="O2257">
        <v>0</v>
      </c>
      <c r="P2257">
        <v>0</v>
      </c>
      <c r="Q2257">
        <v>0</v>
      </c>
      <c r="R2257">
        <v>0</v>
      </c>
      <c r="S2257">
        <v>0</v>
      </c>
      <c r="T2257">
        <v>0</v>
      </c>
      <c r="U2257">
        <v>0</v>
      </c>
      <c r="V2257">
        <v>0</v>
      </c>
      <c r="W2257">
        <v>0</v>
      </c>
      <c r="X2257">
        <v>0</v>
      </c>
      <c r="Y2257">
        <v>2</v>
      </c>
      <c r="Z2257">
        <v>0.50526243448257446</v>
      </c>
      <c r="AA2257">
        <v>0</v>
      </c>
    </row>
    <row r="2258" spans="1:27" x14ac:dyDescent="0.25">
      <c r="A2258" t="s">
        <v>67</v>
      </c>
      <c r="B2258" t="s">
        <v>22</v>
      </c>
      <c r="C2258" t="s">
        <v>83</v>
      </c>
      <c r="D2258">
        <v>1</v>
      </c>
      <c r="E2258">
        <v>0</v>
      </c>
      <c r="F2258">
        <v>0</v>
      </c>
      <c r="G2258">
        <v>0</v>
      </c>
      <c r="H2258">
        <v>0</v>
      </c>
      <c r="I2258">
        <v>0</v>
      </c>
      <c r="J2258">
        <v>0</v>
      </c>
      <c r="K2258">
        <v>0</v>
      </c>
      <c r="L2258">
        <v>0</v>
      </c>
      <c r="M2258">
        <v>0</v>
      </c>
      <c r="N2258">
        <v>0</v>
      </c>
      <c r="O2258">
        <v>0</v>
      </c>
      <c r="P2258">
        <v>0</v>
      </c>
      <c r="Q2258">
        <v>0</v>
      </c>
      <c r="R2258">
        <v>0</v>
      </c>
      <c r="S2258">
        <v>0</v>
      </c>
      <c r="T2258">
        <v>0</v>
      </c>
      <c r="U2258">
        <v>0</v>
      </c>
      <c r="V2258">
        <v>0</v>
      </c>
      <c r="W2258">
        <v>0</v>
      </c>
      <c r="X2258">
        <v>0</v>
      </c>
      <c r="Y2258">
        <v>2</v>
      </c>
      <c r="Z2258">
        <v>0.50526243448257446</v>
      </c>
      <c r="AA2258">
        <v>0</v>
      </c>
    </row>
    <row r="2259" spans="1:27" x14ac:dyDescent="0.25">
      <c r="A2259" t="s">
        <v>67</v>
      </c>
      <c r="B2259" t="s">
        <v>22</v>
      </c>
      <c r="C2259" t="s">
        <v>83</v>
      </c>
      <c r="D2259">
        <v>2</v>
      </c>
      <c r="E2259">
        <v>0</v>
      </c>
      <c r="F2259">
        <v>0</v>
      </c>
      <c r="G2259">
        <v>0</v>
      </c>
      <c r="H2259">
        <v>0</v>
      </c>
      <c r="I2259">
        <v>0</v>
      </c>
      <c r="J2259">
        <v>0</v>
      </c>
      <c r="K2259">
        <v>0</v>
      </c>
      <c r="L2259">
        <v>0</v>
      </c>
      <c r="M2259">
        <v>0</v>
      </c>
      <c r="N2259">
        <v>0</v>
      </c>
      <c r="O2259">
        <v>0</v>
      </c>
      <c r="P2259">
        <v>0</v>
      </c>
      <c r="Q2259">
        <v>0</v>
      </c>
      <c r="R2259">
        <v>0</v>
      </c>
      <c r="S2259">
        <v>0</v>
      </c>
      <c r="T2259">
        <v>0</v>
      </c>
      <c r="U2259">
        <v>0</v>
      </c>
      <c r="V2259">
        <v>0</v>
      </c>
      <c r="W2259">
        <v>0</v>
      </c>
      <c r="X2259">
        <v>0</v>
      </c>
      <c r="Y2259">
        <v>2</v>
      </c>
      <c r="Z2259">
        <v>0.50526243448257446</v>
      </c>
      <c r="AA2259">
        <v>0</v>
      </c>
    </row>
    <row r="2260" spans="1:27" x14ac:dyDescent="0.25">
      <c r="A2260" t="s">
        <v>67</v>
      </c>
      <c r="B2260" t="s">
        <v>22</v>
      </c>
      <c r="C2260" t="s">
        <v>83</v>
      </c>
      <c r="D2260">
        <v>3</v>
      </c>
      <c r="E2260">
        <v>0</v>
      </c>
      <c r="F2260">
        <v>0</v>
      </c>
      <c r="G2260">
        <v>0</v>
      </c>
      <c r="H2260">
        <v>0</v>
      </c>
      <c r="I2260">
        <v>0</v>
      </c>
      <c r="J2260">
        <v>0</v>
      </c>
      <c r="K2260">
        <v>0</v>
      </c>
      <c r="L2260">
        <v>0</v>
      </c>
      <c r="M2260">
        <v>0</v>
      </c>
      <c r="N2260">
        <v>0</v>
      </c>
      <c r="O2260">
        <v>0</v>
      </c>
      <c r="P2260">
        <v>0</v>
      </c>
      <c r="Q2260">
        <v>0</v>
      </c>
      <c r="R2260">
        <v>0</v>
      </c>
      <c r="S2260">
        <v>0</v>
      </c>
      <c r="T2260">
        <v>0</v>
      </c>
      <c r="U2260">
        <v>0</v>
      </c>
      <c r="V2260">
        <v>0</v>
      </c>
      <c r="W2260">
        <v>0</v>
      </c>
      <c r="X2260">
        <v>0</v>
      </c>
      <c r="Y2260">
        <v>2</v>
      </c>
      <c r="Z2260">
        <v>0.50526243448257446</v>
      </c>
      <c r="AA2260">
        <v>0</v>
      </c>
    </row>
    <row r="2261" spans="1:27" x14ac:dyDescent="0.25">
      <c r="A2261" t="s">
        <v>67</v>
      </c>
      <c r="B2261" t="s">
        <v>22</v>
      </c>
      <c r="C2261" t="s">
        <v>83</v>
      </c>
      <c r="D2261">
        <v>4</v>
      </c>
      <c r="E2261">
        <v>0</v>
      </c>
      <c r="F2261">
        <v>0</v>
      </c>
      <c r="G2261">
        <v>0</v>
      </c>
      <c r="H2261">
        <v>0</v>
      </c>
      <c r="I2261">
        <v>0</v>
      </c>
      <c r="J2261">
        <v>0</v>
      </c>
      <c r="K2261">
        <v>0</v>
      </c>
      <c r="L2261">
        <v>0</v>
      </c>
      <c r="M2261">
        <v>0</v>
      </c>
      <c r="N2261">
        <v>0</v>
      </c>
      <c r="O2261">
        <v>0</v>
      </c>
      <c r="P2261">
        <v>0</v>
      </c>
      <c r="Q2261">
        <v>0</v>
      </c>
      <c r="R2261">
        <v>0</v>
      </c>
      <c r="S2261">
        <v>0</v>
      </c>
      <c r="T2261">
        <v>0</v>
      </c>
      <c r="U2261">
        <v>0</v>
      </c>
      <c r="V2261">
        <v>0</v>
      </c>
      <c r="W2261">
        <v>0</v>
      </c>
      <c r="X2261">
        <v>0</v>
      </c>
      <c r="Y2261">
        <v>2</v>
      </c>
      <c r="Z2261">
        <v>0.50526243448257446</v>
      </c>
      <c r="AA2261">
        <v>0</v>
      </c>
    </row>
    <row r="2262" spans="1:27" x14ac:dyDescent="0.25">
      <c r="A2262" t="s">
        <v>67</v>
      </c>
      <c r="B2262" t="s">
        <v>22</v>
      </c>
      <c r="C2262" t="s">
        <v>83</v>
      </c>
      <c r="D2262">
        <v>5</v>
      </c>
      <c r="E2262">
        <v>0</v>
      </c>
      <c r="F2262">
        <v>0</v>
      </c>
      <c r="G2262">
        <v>0</v>
      </c>
      <c r="H2262">
        <v>0</v>
      </c>
      <c r="I2262">
        <v>0</v>
      </c>
      <c r="J2262">
        <v>0</v>
      </c>
      <c r="K2262">
        <v>0</v>
      </c>
      <c r="L2262">
        <v>0</v>
      </c>
      <c r="M2262">
        <v>0</v>
      </c>
      <c r="N2262">
        <v>0</v>
      </c>
      <c r="O2262">
        <v>0</v>
      </c>
      <c r="P2262">
        <v>0</v>
      </c>
      <c r="Q2262">
        <v>0</v>
      </c>
      <c r="R2262">
        <v>0</v>
      </c>
      <c r="S2262">
        <v>0</v>
      </c>
      <c r="T2262">
        <v>0</v>
      </c>
      <c r="U2262">
        <v>0</v>
      </c>
      <c r="V2262">
        <v>0</v>
      </c>
      <c r="W2262">
        <v>0</v>
      </c>
      <c r="X2262">
        <v>0</v>
      </c>
      <c r="Y2262">
        <v>2</v>
      </c>
      <c r="Z2262">
        <v>0.50526243448257446</v>
      </c>
      <c r="AA2262">
        <v>0</v>
      </c>
    </row>
    <row r="2263" spans="1:27" x14ac:dyDescent="0.25">
      <c r="A2263" t="s">
        <v>67</v>
      </c>
      <c r="B2263" t="s">
        <v>22</v>
      </c>
      <c r="C2263" t="s">
        <v>83</v>
      </c>
      <c r="D2263">
        <v>6</v>
      </c>
      <c r="E2263">
        <v>0</v>
      </c>
      <c r="F2263">
        <v>0</v>
      </c>
      <c r="G2263">
        <v>0</v>
      </c>
      <c r="H2263">
        <v>0</v>
      </c>
      <c r="I2263">
        <v>0</v>
      </c>
      <c r="J2263">
        <v>0</v>
      </c>
      <c r="K2263">
        <v>0</v>
      </c>
      <c r="L2263">
        <v>0</v>
      </c>
      <c r="M2263">
        <v>0</v>
      </c>
      <c r="N2263">
        <v>0</v>
      </c>
      <c r="O2263">
        <v>0</v>
      </c>
      <c r="P2263">
        <v>0</v>
      </c>
      <c r="Q2263">
        <v>0</v>
      </c>
      <c r="R2263">
        <v>0</v>
      </c>
      <c r="S2263">
        <v>0</v>
      </c>
      <c r="T2263">
        <v>0</v>
      </c>
      <c r="U2263">
        <v>0</v>
      </c>
      <c r="V2263">
        <v>0</v>
      </c>
      <c r="W2263">
        <v>0</v>
      </c>
      <c r="X2263">
        <v>0</v>
      </c>
      <c r="Y2263">
        <v>2</v>
      </c>
      <c r="Z2263">
        <v>0.50526243448257446</v>
      </c>
      <c r="AA2263">
        <v>0</v>
      </c>
    </row>
    <row r="2264" spans="1:27" x14ac:dyDescent="0.25">
      <c r="A2264" t="s">
        <v>67</v>
      </c>
      <c r="B2264" t="s">
        <v>22</v>
      </c>
      <c r="C2264" t="s">
        <v>83</v>
      </c>
      <c r="D2264">
        <v>7</v>
      </c>
      <c r="E2264">
        <v>0</v>
      </c>
      <c r="F2264">
        <v>0</v>
      </c>
      <c r="G2264">
        <v>0</v>
      </c>
      <c r="H2264">
        <v>0</v>
      </c>
      <c r="I2264">
        <v>0</v>
      </c>
      <c r="J2264">
        <v>0</v>
      </c>
      <c r="K2264">
        <v>0</v>
      </c>
      <c r="L2264">
        <v>0</v>
      </c>
      <c r="M2264">
        <v>0</v>
      </c>
      <c r="N2264">
        <v>0</v>
      </c>
      <c r="O2264">
        <v>0</v>
      </c>
      <c r="P2264">
        <v>0</v>
      </c>
      <c r="Q2264">
        <v>0</v>
      </c>
      <c r="R2264">
        <v>0</v>
      </c>
      <c r="S2264">
        <v>0</v>
      </c>
      <c r="T2264">
        <v>0</v>
      </c>
      <c r="U2264">
        <v>0</v>
      </c>
      <c r="V2264">
        <v>0</v>
      </c>
      <c r="W2264">
        <v>0</v>
      </c>
      <c r="X2264">
        <v>0</v>
      </c>
      <c r="Y2264">
        <v>2</v>
      </c>
      <c r="Z2264">
        <v>0.50526243448257446</v>
      </c>
      <c r="AA2264">
        <v>0</v>
      </c>
    </row>
    <row r="2265" spans="1:27" x14ac:dyDescent="0.25">
      <c r="A2265" t="s">
        <v>67</v>
      </c>
      <c r="B2265" t="s">
        <v>22</v>
      </c>
      <c r="C2265" t="s">
        <v>83</v>
      </c>
      <c r="D2265">
        <v>8</v>
      </c>
      <c r="E2265">
        <v>0</v>
      </c>
      <c r="F2265">
        <v>0</v>
      </c>
      <c r="G2265">
        <v>0</v>
      </c>
      <c r="H2265">
        <v>0</v>
      </c>
      <c r="I2265">
        <v>0</v>
      </c>
      <c r="J2265">
        <v>0</v>
      </c>
      <c r="K2265">
        <v>0</v>
      </c>
      <c r="L2265">
        <v>0</v>
      </c>
      <c r="M2265">
        <v>0</v>
      </c>
      <c r="N2265">
        <v>0</v>
      </c>
      <c r="O2265">
        <v>0</v>
      </c>
      <c r="P2265">
        <v>0</v>
      </c>
      <c r="Q2265">
        <v>0</v>
      </c>
      <c r="R2265">
        <v>0</v>
      </c>
      <c r="S2265">
        <v>0</v>
      </c>
      <c r="T2265">
        <v>0</v>
      </c>
      <c r="U2265">
        <v>0</v>
      </c>
      <c r="V2265">
        <v>0</v>
      </c>
      <c r="W2265">
        <v>0</v>
      </c>
      <c r="X2265">
        <v>0</v>
      </c>
      <c r="Y2265">
        <v>2</v>
      </c>
      <c r="Z2265">
        <v>0.50526243448257446</v>
      </c>
      <c r="AA2265">
        <v>0</v>
      </c>
    </row>
    <row r="2266" spans="1:27" x14ac:dyDescent="0.25">
      <c r="A2266" t="s">
        <v>67</v>
      </c>
      <c r="B2266" t="s">
        <v>22</v>
      </c>
      <c r="C2266" t="s">
        <v>83</v>
      </c>
      <c r="D2266">
        <v>9</v>
      </c>
      <c r="E2266">
        <v>0</v>
      </c>
      <c r="F2266">
        <v>0</v>
      </c>
      <c r="G2266">
        <v>0</v>
      </c>
      <c r="H2266">
        <v>0</v>
      </c>
      <c r="I2266">
        <v>0</v>
      </c>
      <c r="J2266">
        <v>0</v>
      </c>
      <c r="K2266">
        <v>0</v>
      </c>
      <c r="L2266">
        <v>0</v>
      </c>
      <c r="M2266">
        <v>0</v>
      </c>
      <c r="N2266">
        <v>0</v>
      </c>
      <c r="O2266">
        <v>0</v>
      </c>
      <c r="P2266">
        <v>0</v>
      </c>
      <c r="Q2266">
        <v>0</v>
      </c>
      <c r="R2266">
        <v>0</v>
      </c>
      <c r="S2266">
        <v>0</v>
      </c>
      <c r="T2266">
        <v>0</v>
      </c>
      <c r="U2266">
        <v>0</v>
      </c>
      <c r="V2266">
        <v>0</v>
      </c>
      <c r="W2266">
        <v>0</v>
      </c>
      <c r="X2266">
        <v>0</v>
      </c>
      <c r="Y2266">
        <v>2</v>
      </c>
      <c r="Z2266">
        <v>0.50526243448257446</v>
      </c>
      <c r="AA2266">
        <v>0</v>
      </c>
    </row>
    <row r="2267" spans="1:27" x14ac:dyDescent="0.25">
      <c r="A2267" t="s">
        <v>67</v>
      </c>
      <c r="B2267" t="s">
        <v>22</v>
      </c>
      <c r="C2267" t="s">
        <v>83</v>
      </c>
      <c r="D2267">
        <v>10</v>
      </c>
      <c r="E2267">
        <v>0</v>
      </c>
      <c r="F2267">
        <v>0</v>
      </c>
      <c r="G2267">
        <v>0</v>
      </c>
      <c r="H2267">
        <v>0</v>
      </c>
      <c r="I2267">
        <v>0</v>
      </c>
      <c r="J2267">
        <v>0</v>
      </c>
      <c r="K2267">
        <v>0</v>
      </c>
      <c r="L2267">
        <v>0</v>
      </c>
      <c r="M2267">
        <v>0</v>
      </c>
      <c r="N2267">
        <v>0</v>
      </c>
      <c r="O2267">
        <v>0</v>
      </c>
      <c r="P2267">
        <v>0</v>
      </c>
      <c r="Q2267">
        <v>0</v>
      </c>
      <c r="R2267">
        <v>0</v>
      </c>
      <c r="S2267">
        <v>0</v>
      </c>
      <c r="T2267">
        <v>0</v>
      </c>
      <c r="U2267">
        <v>0</v>
      </c>
      <c r="V2267">
        <v>0</v>
      </c>
      <c r="W2267">
        <v>0</v>
      </c>
      <c r="X2267">
        <v>0</v>
      </c>
      <c r="Y2267">
        <v>2</v>
      </c>
      <c r="Z2267">
        <v>0.50526243448257446</v>
      </c>
      <c r="AA2267">
        <v>0</v>
      </c>
    </row>
    <row r="2268" spans="1:27" x14ac:dyDescent="0.25">
      <c r="A2268" t="s">
        <v>67</v>
      </c>
      <c r="B2268" t="s">
        <v>22</v>
      </c>
      <c r="C2268" t="s">
        <v>83</v>
      </c>
      <c r="D2268">
        <v>11</v>
      </c>
      <c r="E2268">
        <v>0</v>
      </c>
      <c r="F2268">
        <v>0</v>
      </c>
      <c r="G2268">
        <v>0</v>
      </c>
      <c r="H2268">
        <v>0</v>
      </c>
      <c r="I2268">
        <v>0</v>
      </c>
      <c r="J2268">
        <v>0</v>
      </c>
      <c r="K2268">
        <v>0</v>
      </c>
      <c r="L2268">
        <v>0</v>
      </c>
      <c r="M2268">
        <v>0</v>
      </c>
      <c r="N2268">
        <v>0</v>
      </c>
      <c r="O2268">
        <v>0</v>
      </c>
      <c r="P2268">
        <v>0</v>
      </c>
      <c r="Q2268">
        <v>0</v>
      </c>
      <c r="R2268">
        <v>0</v>
      </c>
      <c r="S2268">
        <v>0</v>
      </c>
      <c r="T2268">
        <v>0</v>
      </c>
      <c r="U2268">
        <v>0</v>
      </c>
      <c r="V2268">
        <v>0</v>
      </c>
      <c r="W2268">
        <v>0</v>
      </c>
      <c r="X2268">
        <v>0</v>
      </c>
      <c r="Y2268">
        <v>2</v>
      </c>
      <c r="Z2268">
        <v>0.50526243448257446</v>
      </c>
      <c r="AA2268">
        <v>0</v>
      </c>
    </row>
    <row r="2269" spans="1:27" x14ac:dyDescent="0.25">
      <c r="A2269" t="s">
        <v>67</v>
      </c>
      <c r="B2269" t="s">
        <v>22</v>
      </c>
      <c r="C2269" t="s">
        <v>83</v>
      </c>
      <c r="D2269">
        <v>12</v>
      </c>
      <c r="E2269">
        <v>0</v>
      </c>
      <c r="F2269">
        <v>0</v>
      </c>
      <c r="G2269">
        <v>0</v>
      </c>
      <c r="H2269">
        <v>0</v>
      </c>
      <c r="I2269">
        <v>0</v>
      </c>
      <c r="J2269">
        <v>0</v>
      </c>
      <c r="K2269">
        <v>0</v>
      </c>
      <c r="L2269">
        <v>0</v>
      </c>
      <c r="M2269">
        <v>0</v>
      </c>
      <c r="N2269">
        <v>0</v>
      </c>
      <c r="O2269">
        <v>0</v>
      </c>
      <c r="P2269">
        <v>0</v>
      </c>
      <c r="Q2269">
        <v>0</v>
      </c>
      <c r="R2269">
        <v>0</v>
      </c>
      <c r="S2269">
        <v>0</v>
      </c>
      <c r="T2269">
        <v>0</v>
      </c>
      <c r="U2269">
        <v>0</v>
      </c>
      <c r="V2269">
        <v>0</v>
      </c>
      <c r="W2269">
        <v>0</v>
      </c>
      <c r="X2269">
        <v>0</v>
      </c>
      <c r="Y2269">
        <v>2</v>
      </c>
      <c r="Z2269">
        <v>0.50526243448257446</v>
      </c>
      <c r="AA2269">
        <v>0</v>
      </c>
    </row>
    <row r="2270" spans="1:27" x14ac:dyDescent="0.25">
      <c r="A2270" t="s">
        <v>67</v>
      </c>
      <c r="B2270" t="s">
        <v>22</v>
      </c>
      <c r="C2270" t="s">
        <v>83</v>
      </c>
      <c r="D2270">
        <v>13</v>
      </c>
      <c r="E2270">
        <v>0</v>
      </c>
      <c r="F2270">
        <v>0</v>
      </c>
      <c r="G2270">
        <v>0</v>
      </c>
      <c r="H2270">
        <v>0</v>
      </c>
      <c r="I2270">
        <v>0</v>
      </c>
      <c r="J2270">
        <v>0</v>
      </c>
      <c r="K2270">
        <v>0</v>
      </c>
      <c r="L2270">
        <v>0</v>
      </c>
      <c r="M2270">
        <v>0</v>
      </c>
      <c r="N2270">
        <v>0</v>
      </c>
      <c r="O2270">
        <v>0</v>
      </c>
      <c r="P2270">
        <v>0</v>
      </c>
      <c r="Q2270">
        <v>0</v>
      </c>
      <c r="R2270">
        <v>0</v>
      </c>
      <c r="S2270">
        <v>0</v>
      </c>
      <c r="T2270">
        <v>0</v>
      </c>
      <c r="U2270">
        <v>0</v>
      </c>
      <c r="V2270">
        <v>0</v>
      </c>
      <c r="W2270">
        <v>0</v>
      </c>
      <c r="X2270">
        <v>0</v>
      </c>
      <c r="Y2270">
        <v>2</v>
      </c>
      <c r="Z2270">
        <v>0.50526243448257446</v>
      </c>
      <c r="AA2270">
        <v>0</v>
      </c>
    </row>
    <row r="2271" spans="1:27" x14ac:dyDescent="0.25">
      <c r="A2271" t="s">
        <v>67</v>
      </c>
      <c r="B2271" t="s">
        <v>22</v>
      </c>
      <c r="C2271" t="s">
        <v>83</v>
      </c>
      <c r="D2271">
        <v>14</v>
      </c>
      <c r="E2271">
        <v>0</v>
      </c>
      <c r="F2271">
        <v>0</v>
      </c>
      <c r="G2271">
        <v>0</v>
      </c>
      <c r="H2271">
        <v>0</v>
      </c>
      <c r="I2271">
        <v>0</v>
      </c>
      <c r="J2271">
        <v>0</v>
      </c>
      <c r="K2271">
        <v>0</v>
      </c>
      <c r="L2271">
        <v>0</v>
      </c>
      <c r="M2271">
        <v>0</v>
      </c>
      <c r="N2271">
        <v>0</v>
      </c>
      <c r="O2271">
        <v>0</v>
      </c>
      <c r="P2271">
        <v>0</v>
      </c>
      <c r="Q2271">
        <v>0</v>
      </c>
      <c r="R2271">
        <v>0</v>
      </c>
      <c r="S2271">
        <v>0</v>
      </c>
      <c r="T2271">
        <v>0</v>
      </c>
      <c r="U2271">
        <v>0</v>
      </c>
      <c r="V2271">
        <v>0</v>
      </c>
      <c r="W2271">
        <v>0</v>
      </c>
      <c r="X2271">
        <v>0</v>
      </c>
      <c r="Y2271">
        <v>2</v>
      </c>
      <c r="Z2271">
        <v>0.50526243448257446</v>
      </c>
      <c r="AA2271">
        <v>0</v>
      </c>
    </row>
    <row r="2272" spans="1:27" x14ac:dyDescent="0.25">
      <c r="A2272" t="s">
        <v>67</v>
      </c>
      <c r="B2272" t="s">
        <v>22</v>
      </c>
      <c r="C2272" t="s">
        <v>83</v>
      </c>
      <c r="D2272">
        <v>15</v>
      </c>
      <c r="E2272">
        <v>0</v>
      </c>
      <c r="F2272">
        <v>0</v>
      </c>
      <c r="G2272">
        <v>0</v>
      </c>
      <c r="H2272">
        <v>0</v>
      </c>
      <c r="I2272">
        <v>0</v>
      </c>
      <c r="J2272">
        <v>0</v>
      </c>
      <c r="K2272">
        <v>0</v>
      </c>
      <c r="L2272">
        <v>0</v>
      </c>
      <c r="M2272">
        <v>0</v>
      </c>
      <c r="N2272">
        <v>0</v>
      </c>
      <c r="O2272">
        <v>0</v>
      </c>
      <c r="P2272">
        <v>0</v>
      </c>
      <c r="Q2272">
        <v>0</v>
      </c>
      <c r="R2272">
        <v>0</v>
      </c>
      <c r="S2272">
        <v>0</v>
      </c>
      <c r="T2272">
        <v>0</v>
      </c>
      <c r="U2272">
        <v>0</v>
      </c>
      <c r="V2272">
        <v>0</v>
      </c>
      <c r="W2272">
        <v>0</v>
      </c>
      <c r="X2272">
        <v>0</v>
      </c>
      <c r="Y2272">
        <v>2</v>
      </c>
      <c r="Z2272">
        <v>0.50526243448257446</v>
      </c>
      <c r="AA2272">
        <v>0</v>
      </c>
    </row>
    <row r="2273" spans="1:27" x14ac:dyDescent="0.25">
      <c r="A2273" t="s">
        <v>67</v>
      </c>
      <c r="B2273" t="s">
        <v>22</v>
      </c>
      <c r="C2273" t="s">
        <v>83</v>
      </c>
      <c r="D2273">
        <v>16</v>
      </c>
      <c r="E2273">
        <v>0</v>
      </c>
      <c r="F2273">
        <v>0</v>
      </c>
      <c r="G2273">
        <v>0</v>
      </c>
      <c r="H2273">
        <v>0</v>
      </c>
      <c r="I2273">
        <v>0</v>
      </c>
      <c r="J2273">
        <v>0</v>
      </c>
      <c r="K2273">
        <v>0</v>
      </c>
      <c r="L2273">
        <v>0</v>
      </c>
      <c r="M2273">
        <v>0</v>
      </c>
      <c r="N2273">
        <v>0</v>
      </c>
      <c r="O2273">
        <v>0</v>
      </c>
      <c r="P2273">
        <v>0</v>
      </c>
      <c r="Q2273">
        <v>0</v>
      </c>
      <c r="R2273">
        <v>0</v>
      </c>
      <c r="S2273">
        <v>0</v>
      </c>
      <c r="T2273">
        <v>0</v>
      </c>
      <c r="U2273">
        <v>0</v>
      </c>
      <c r="V2273">
        <v>0</v>
      </c>
      <c r="W2273">
        <v>0</v>
      </c>
      <c r="X2273">
        <v>0</v>
      </c>
      <c r="Y2273">
        <v>2</v>
      </c>
      <c r="Z2273">
        <v>0.50526243448257446</v>
      </c>
      <c r="AA2273">
        <v>0</v>
      </c>
    </row>
    <row r="2274" spans="1:27" x14ac:dyDescent="0.25">
      <c r="A2274" t="s">
        <v>67</v>
      </c>
      <c r="B2274" t="s">
        <v>22</v>
      </c>
      <c r="C2274" t="s">
        <v>83</v>
      </c>
      <c r="D2274">
        <v>17</v>
      </c>
      <c r="E2274">
        <v>0</v>
      </c>
      <c r="F2274">
        <v>0</v>
      </c>
      <c r="G2274">
        <v>0</v>
      </c>
      <c r="H2274">
        <v>0</v>
      </c>
      <c r="I2274">
        <v>0</v>
      </c>
      <c r="J2274">
        <v>0</v>
      </c>
      <c r="K2274">
        <v>0</v>
      </c>
      <c r="L2274">
        <v>0</v>
      </c>
      <c r="M2274">
        <v>0</v>
      </c>
      <c r="N2274">
        <v>0</v>
      </c>
      <c r="O2274">
        <v>0</v>
      </c>
      <c r="P2274">
        <v>0</v>
      </c>
      <c r="Q2274">
        <v>0</v>
      </c>
      <c r="R2274">
        <v>0</v>
      </c>
      <c r="S2274">
        <v>0</v>
      </c>
      <c r="T2274">
        <v>0</v>
      </c>
      <c r="U2274">
        <v>0</v>
      </c>
      <c r="V2274">
        <v>0</v>
      </c>
      <c r="W2274">
        <v>0</v>
      </c>
      <c r="X2274">
        <v>0</v>
      </c>
      <c r="Y2274">
        <v>2</v>
      </c>
      <c r="Z2274">
        <v>0.50526243448257446</v>
      </c>
      <c r="AA2274">
        <v>0</v>
      </c>
    </row>
    <row r="2275" spans="1:27" x14ac:dyDescent="0.25">
      <c r="A2275" t="s">
        <v>67</v>
      </c>
      <c r="B2275" t="s">
        <v>22</v>
      </c>
      <c r="C2275" t="s">
        <v>83</v>
      </c>
      <c r="D2275">
        <v>18</v>
      </c>
      <c r="E2275">
        <v>0</v>
      </c>
      <c r="F2275">
        <v>0</v>
      </c>
      <c r="G2275">
        <v>0</v>
      </c>
      <c r="H2275">
        <v>0</v>
      </c>
      <c r="I2275">
        <v>0</v>
      </c>
      <c r="J2275">
        <v>0</v>
      </c>
      <c r="K2275">
        <v>0</v>
      </c>
      <c r="L2275">
        <v>0</v>
      </c>
      <c r="M2275">
        <v>0</v>
      </c>
      <c r="N2275">
        <v>0</v>
      </c>
      <c r="O2275">
        <v>0</v>
      </c>
      <c r="P2275">
        <v>0</v>
      </c>
      <c r="Q2275">
        <v>0</v>
      </c>
      <c r="R2275">
        <v>0</v>
      </c>
      <c r="S2275">
        <v>0</v>
      </c>
      <c r="T2275">
        <v>0</v>
      </c>
      <c r="U2275">
        <v>0</v>
      </c>
      <c r="V2275">
        <v>0</v>
      </c>
      <c r="W2275">
        <v>0</v>
      </c>
      <c r="X2275">
        <v>0</v>
      </c>
      <c r="Y2275">
        <v>2</v>
      </c>
      <c r="Z2275">
        <v>0.50526243448257446</v>
      </c>
      <c r="AA2275">
        <v>0</v>
      </c>
    </row>
    <row r="2276" spans="1:27" x14ac:dyDescent="0.25">
      <c r="A2276" t="s">
        <v>67</v>
      </c>
      <c r="B2276" t="s">
        <v>22</v>
      </c>
      <c r="C2276" t="s">
        <v>83</v>
      </c>
      <c r="D2276">
        <v>19</v>
      </c>
      <c r="E2276">
        <v>0</v>
      </c>
      <c r="F2276">
        <v>0</v>
      </c>
      <c r="G2276">
        <v>0</v>
      </c>
      <c r="H2276">
        <v>0</v>
      </c>
      <c r="I2276">
        <v>0</v>
      </c>
      <c r="J2276">
        <v>0</v>
      </c>
      <c r="K2276">
        <v>0</v>
      </c>
      <c r="L2276">
        <v>0</v>
      </c>
      <c r="M2276">
        <v>0</v>
      </c>
      <c r="N2276">
        <v>0</v>
      </c>
      <c r="O2276">
        <v>0</v>
      </c>
      <c r="P2276">
        <v>0</v>
      </c>
      <c r="Q2276">
        <v>0</v>
      </c>
      <c r="R2276">
        <v>0</v>
      </c>
      <c r="S2276">
        <v>0</v>
      </c>
      <c r="T2276">
        <v>0</v>
      </c>
      <c r="U2276">
        <v>0</v>
      </c>
      <c r="V2276">
        <v>0</v>
      </c>
      <c r="W2276">
        <v>0</v>
      </c>
      <c r="X2276">
        <v>0</v>
      </c>
      <c r="Y2276">
        <v>2</v>
      </c>
      <c r="Z2276">
        <v>0.50526243448257446</v>
      </c>
      <c r="AA2276">
        <v>0</v>
      </c>
    </row>
    <row r="2277" spans="1:27" x14ac:dyDescent="0.25">
      <c r="A2277" t="s">
        <v>67</v>
      </c>
      <c r="B2277" t="s">
        <v>22</v>
      </c>
      <c r="C2277" t="s">
        <v>83</v>
      </c>
      <c r="D2277">
        <v>20</v>
      </c>
      <c r="E2277">
        <v>0</v>
      </c>
      <c r="F2277">
        <v>0</v>
      </c>
      <c r="G2277">
        <v>0</v>
      </c>
      <c r="H2277">
        <v>0</v>
      </c>
      <c r="I2277">
        <v>0</v>
      </c>
      <c r="J2277">
        <v>0</v>
      </c>
      <c r="K2277">
        <v>0</v>
      </c>
      <c r="L2277">
        <v>0</v>
      </c>
      <c r="M2277">
        <v>0</v>
      </c>
      <c r="N2277">
        <v>0</v>
      </c>
      <c r="O2277">
        <v>0</v>
      </c>
      <c r="P2277">
        <v>0</v>
      </c>
      <c r="Q2277">
        <v>0</v>
      </c>
      <c r="R2277">
        <v>0</v>
      </c>
      <c r="S2277">
        <v>0</v>
      </c>
      <c r="T2277">
        <v>0</v>
      </c>
      <c r="U2277">
        <v>0</v>
      </c>
      <c r="V2277">
        <v>0</v>
      </c>
      <c r="W2277">
        <v>0</v>
      </c>
      <c r="X2277">
        <v>0</v>
      </c>
      <c r="Y2277">
        <v>2</v>
      </c>
      <c r="Z2277">
        <v>0.50526243448257446</v>
      </c>
      <c r="AA2277">
        <v>0</v>
      </c>
    </row>
    <row r="2278" spans="1:27" x14ac:dyDescent="0.25">
      <c r="A2278" t="s">
        <v>67</v>
      </c>
      <c r="B2278" t="s">
        <v>22</v>
      </c>
      <c r="C2278" t="s">
        <v>83</v>
      </c>
      <c r="D2278">
        <v>21</v>
      </c>
      <c r="E2278">
        <v>0</v>
      </c>
      <c r="F2278">
        <v>0</v>
      </c>
      <c r="G2278">
        <v>0</v>
      </c>
      <c r="H2278">
        <v>0</v>
      </c>
      <c r="I2278">
        <v>0</v>
      </c>
      <c r="J2278">
        <v>0</v>
      </c>
      <c r="K2278">
        <v>0</v>
      </c>
      <c r="L2278">
        <v>0</v>
      </c>
      <c r="M2278">
        <v>0</v>
      </c>
      <c r="N2278">
        <v>0</v>
      </c>
      <c r="O2278">
        <v>0</v>
      </c>
      <c r="P2278">
        <v>0</v>
      </c>
      <c r="Q2278">
        <v>0</v>
      </c>
      <c r="R2278">
        <v>0</v>
      </c>
      <c r="S2278">
        <v>0</v>
      </c>
      <c r="T2278">
        <v>0</v>
      </c>
      <c r="U2278">
        <v>0</v>
      </c>
      <c r="V2278">
        <v>0</v>
      </c>
      <c r="W2278">
        <v>0</v>
      </c>
      <c r="X2278">
        <v>0</v>
      </c>
      <c r="Y2278">
        <v>2</v>
      </c>
      <c r="Z2278">
        <v>0.50526243448257446</v>
      </c>
      <c r="AA2278">
        <v>0</v>
      </c>
    </row>
    <row r="2279" spans="1:27" x14ac:dyDescent="0.25">
      <c r="A2279" t="s">
        <v>67</v>
      </c>
      <c r="B2279" t="s">
        <v>22</v>
      </c>
      <c r="C2279" t="s">
        <v>83</v>
      </c>
      <c r="D2279">
        <v>22</v>
      </c>
      <c r="E2279">
        <v>0</v>
      </c>
      <c r="F2279">
        <v>0</v>
      </c>
      <c r="G2279">
        <v>0</v>
      </c>
      <c r="H2279">
        <v>0</v>
      </c>
      <c r="I2279">
        <v>0</v>
      </c>
      <c r="J2279">
        <v>0</v>
      </c>
      <c r="K2279">
        <v>0</v>
      </c>
      <c r="L2279">
        <v>0</v>
      </c>
      <c r="M2279">
        <v>0</v>
      </c>
      <c r="N2279">
        <v>0</v>
      </c>
      <c r="O2279">
        <v>0</v>
      </c>
      <c r="P2279">
        <v>0</v>
      </c>
      <c r="Q2279">
        <v>0</v>
      </c>
      <c r="R2279">
        <v>0</v>
      </c>
      <c r="S2279">
        <v>0</v>
      </c>
      <c r="T2279">
        <v>0</v>
      </c>
      <c r="U2279">
        <v>0</v>
      </c>
      <c r="V2279">
        <v>0</v>
      </c>
      <c r="W2279">
        <v>0</v>
      </c>
      <c r="X2279">
        <v>0</v>
      </c>
      <c r="Y2279">
        <v>2</v>
      </c>
      <c r="Z2279">
        <v>0.50526243448257446</v>
      </c>
      <c r="AA2279">
        <v>0</v>
      </c>
    </row>
    <row r="2280" spans="1:27" x14ac:dyDescent="0.25">
      <c r="A2280" t="s">
        <v>67</v>
      </c>
      <c r="B2280" t="s">
        <v>22</v>
      </c>
      <c r="C2280" t="s">
        <v>83</v>
      </c>
      <c r="D2280">
        <v>23</v>
      </c>
      <c r="E2280">
        <v>0</v>
      </c>
      <c r="F2280">
        <v>0</v>
      </c>
      <c r="G2280">
        <v>0</v>
      </c>
      <c r="H2280">
        <v>0</v>
      </c>
      <c r="I2280">
        <v>0</v>
      </c>
      <c r="J2280">
        <v>0</v>
      </c>
      <c r="K2280">
        <v>0</v>
      </c>
      <c r="L2280">
        <v>0</v>
      </c>
      <c r="M2280">
        <v>0</v>
      </c>
      <c r="N2280">
        <v>0</v>
      </c>
      <c r="O2280">
        <v>0</v>
      </c>
      <c r="P2280">
        <v>0</v>
      </c>
      <c r="Q2280">
        <v>0</v>
      </c>
      <c r="R2280">
        <v>0</v>
      </c>
      <c r="S2280">
        <v>0</v>
      </c>
      <c r="T2280">
        <v>0</v>
      </c>
      <c r="U2280">
        <v>0</v>
      </c>
      <c r="V2280">
        <v>0</v>
      </c>
      <c r="W2280">
        <v>0</v>
      </c>
      <c r="X2280">
        <v>0</v>
      </c>
      <c r="Y2280">
        <v>2</v>
      </c>
      <c r="Z2280">
        <v>0.50526243448257446</v>
      </c>
      <c r="AA2280">
        <v>0</v>
      </c>
    </row>
    <row r="2281" spans="1:27" x14ac:dyDescent="0.25">
      <c r="A2281" t="s">
        <v>67</v>
      </c>
      <c r="B2281" t="s">
        <v>22</v>
      </c>
      <c r="C2281" t="s">
        <v>83</v>
      </c>
      <c r="D2281">
        <v>24</v>
      </c>
      <c r="E2281">
        <v>0</v>
      </c>
      <c r="F2281">
        <v>0</v>
      </c>
      <c r="G2281">
        <v>0</v>
      </c>
      <c r="H2281">
        <v>0</v>
      </c>
      <c r="I2281">
        <v>0</v>
      </c>
      <c r="J2281">
        <v>0</v>
      </c>
      <c r="K2281">
        <v>0</v>
      </c>
      <c r="L2281">
        <v>0</v>
      </c>
      <c r="M2281">
        <v>0</v>
      </c>
      <c r="N2281">
        <v>0</v>
      </c>
      <c r="O2281">
        <v>0</v>
      </c>
      <c r="P2281">
        <v>0</v>
      </c>
      <c r="Q2281">
        <v>0</v>
      </c>
      <c r="R2281">
        <v>0</v>
      </c>
      <c r="S2281">
        <v>0</v>
      </c>
      <c r="T2281">
        <v>0</v>
      </c>
      <c r="U2281">
        <v>0</v>
      </c>
      <c r="V2281">
        <v>0</v>
      </c>
      <c r="W2281">
        <v>0</v>
      </c>
      <c r="X2281">
        <v>0</v>
      </c>
      <c r="Y2281">
        <v>2</v>
      </c>
      <c r="Z2281">
        <v>0.50526243448257446</v>
      </c>
      <c r="AA2281">
        <v>0</v>
      </c>
    </row>
    <row r="2282" spans="1:27" x14ac:dyDescent="0.25">
      <c r="A2282" t="s">
        <v>67</v>
      </c>
      <c r="B2282" t="s">
        <v>22</v>
      </c>
      <c r="C2282" t="s">
        <v>84</v>
      </c>
      <c r="D2282">
        <v>1</v>
      </c>
      <c r="E2282">
        <v>0</v>
      </c>
      <c r="F2282">
        <v>0</v>
      </c>
      <c r="G2282">
        <v>0</v>
      </c>
      <c r="H2282">
        <v>0</v>
      </c>
      <c r="I2282">
        <v>0</v>
      </c>
      <c r="J2282">
        <v>0</v>
      </c>
      <c r="K2282">
        <v>0</v>
      </c>
      <c r="L2282">
        <v>0</v>
      </c>
      <c r="M2282">
        <v>0</v>
      </c>
      <c r="N2282">
        <v>0</v>
      </c>
      <c r="O2282">
        <v>0</v>
      </c>
      <c r="P2282">
        <v>0</v>
      </c>
      <c r="Q2282">
        <v>0</v>
      </c>
      <c r="R2282">
        <v>0</v>
      </c>
      <c r="S2282">
        <v>0</v>
      </c>
      <c r="T2282">
        <v>0</v>
      </c>
      <c r="U2282">
        <v>0</v>
      </c>
      <c r="V2282">
        <v>0</v>
      </c>
      <c r="W2282">
        <v>0</v>
      </c>
      <c r="X2282">
        <v>0</v>
      </c>
      <c r="Y2282">
        <v>2</v>
      </c>
      <c r="Z2282">
        <v>0.50526243448257446</v>
      </c>
      <c r="AA2282">
        <v>0</v>
      </c>
    </row>
    <row r="2283" spans="1:27" x14ac:dyDescent="0.25">
      <c r="A2283" t="s">
        <v>67</v>
      </c>
      <c r="B2283" t="s">
        <v>22</v>
      </c>
      <c r="C2283" t="s">
        <v>84</v>
      </c>
      <c r="D2283">
        <v>2</v>
      </c>
      <c r="E2283">
        <v>0</v>
      </c>
      <c r="F2283">
        <v>0</v>
      </c>
      <c r="G2283">
        <v>0</v>
      </c>
      <c r="H2283">
        <v>0</v>
      </c>
      <c r="I2283">
        <v>0</v>
      </c>
      <c r="J2283">
        <v>0</v>
      </c>
      <c r="K2283">
        <v>0</v>
      </c>
      <c r="L2283">
        <v>0</v>
      </c>
      <c r="M2283">
        <v>0</v>
      </c>
      <c r="N2283">
        <v>0</v>
      </c>
      <c r="O2283">
        <v>0</v>
      </c>
      <c r="P2283">
        <v>0</v>
      </c>
      <c r="Q2283">
        <v>0</v>
      </c>
      <c r="R2283">
        <v>0</v>
      </c>
      <c r="S2283">
        <v>0</v>
      </c>
      <c r="T2283">
        <v>0</v>
      </c>
      <c r="U2283">
        <v>0</v>
      </c>
      <c r="V2283">
        <v>0</v>
      </c>
      <c r="W2283">
        <v>0</v>
      </c>
      <c r="X2283">
        <v>0</v>
      </c>
      <c r="Y2283">
        <v>2</v>
      </c>
      <c r="Z2283">
        <v>0.50526243448257446</v>
      </c>
      <c r="AA2283">
        <v>0</v>
      </c>
    </row>
    <row r="2284" spans="1:27" x14ac:dyDescent="0.25">
      <c r="A2284" t="s">
        <v>67</v>
      </c>
      <c r="B2284" t="s">
        <v>22</v>
      </c>
      <c r="C2284" t="s">
        <v>84</v>
      </c>
      <c r="D2284">
        <v>3</v>
      </c>
      <c r="E2284">
        <v>0</v>
      </c>
      <c r="F2284">
        <v>0</v>
      </c>
      <c r="G2284">
        <v>0</v>
      </c>
      <c r="H2284">
        <v>0</v>
      </c>
      <c r="I2284">
        <v>0</v>
      </c>
      <c r="J2284">
        <v>0</v>
      </c>
      <c r="K2284">
        <v>0</v>
      </c>
      <c r="L2284">
        <v>0</v>
      </c>
      <c r="M2284">
        <v>0</v>
      </c>
      <c r="N2284">
        <v>0</v>
      </c>
      <c r="O2284">
        <v>0</v>
      </c>
      <c r="P2284">
        <v>0</v>
      </c>
      <c r="Q2284">
        <v>0</v>
      </c>
      <c r="R2284">
        <v>0</v>
      </c>
      <c r="S2284">
        <v>0</v>
      </c>
      <c r="T2284">
        <v>0</v>
      </c>
      <c r="U2284">
        <v>0</v>
      </c>
      <c r="V2284">
        <v>0</v>
      </c>
      <c r="W2284">
        <v>0</v>
      </c>
      <c r="X2284">
        <v>0</v>
      </c>
      <c r="Y2284">
        <v>2</v>
      </c>
      <c r="Z2284">
        <v>0.50526243448257446</v>
      </c>
      <c r="AA2284">
        <v>0</v>
      </c>
    </row>
    <row r="2285" spans="1:27" x14ac:dyDescent="0.25">
      <c r="A2285" t="s">
        <v>67</v>
      </c>
      <c r="B2285" t="s">
        <v>22</v>
      </c>
      <c r="C2285" t="s">
        <v>84</v>
      </c>
      <c r="D2285">
        <v>4</v>
      </c>
      <c r="E2285">
        <v>0</v>
      </c>
      <c r="F2285">
        <v>0</v>
      </c>
      <c r="G2285">
        <v>0</v>
      </c>
      <c r="H2285">
        <v>0</v>
      </c>
      <c r="I2285">
        <v>0</v>
      </c>
      <c r="J2285">
        <v>0</v>
      </c>
      <c r="K2285">
        <v>0</v>
      </c>
      <c r="L2285">
        <v>0</v>
      </c>
      <c r="M2285">
        <v>0</v>
      </c>
      <c r="N2285">
        <v>0</v>
      </c>
      <c r="O2285">
        <v>0</v>
      </c>
      <c r="P2285">
        <v>0</v>
      </c>
      <c r="Q2285">
        <v>0</v>
      </c>
      <c r="R2285">
        <v>0</v>
      </c>
      <c r="S2285">
        <v>0</v>
      </c>
      <c r="T2285">
        <v>0</v>
      </c>
      <c r="U2285">
        <v>0</v>
      </c>
      <c r="V2285">
        <v>0</v>
      </c>
      <c r="W2285">
        <v>0</v>
      </c>
      <c r="X2285">
        <v>0</v>
      </c>
      <c r="Y2285">
        <v>2</v>
      </c>
      <c r="Z2285">
        <v>0.50526243448257446</v>
      </c>
      <c r="AA2285">
        <v>0</v>
      </c>
    </row>
    <row r="2286" spans="1:27" x14ac:dyDescent="0.25">
      <c r="A2286" t="s">
        <v>67</v>
      </c>
      <c r="B2286" t="s">
        <v>22</v>
      </c>
      <c r="C2286" t="s">
        <v>84</v>
      </c>
      <c r="D2286">
        <v>5</v>
      </c>
      <c r="E2286">
        <v>0</v>
      </c>
      <c r="F2286">
        <v>0</v>
      </c>
      <c r="G2286">
        <v>0</v>
      </c>
      <c r="H2286">
        <v>0</v>
      </c>
      <c r="I2286">
        <v>0</v>
      </c>
      <c r="J2286">
        <v>0</v>
      </c>
      <c r="K2286">
        <v>0</v>
      </c>
      <c r="L2286">
        <v>0</v>
      </c>
      <c r="M2286">
        <v>0</v>
      </c>
      <c r="N2286">
        <v>0</v>
      </c>
      <c r="O2286">
        <v>0</v>
      </c>
      <c r="P2286">
        <v>0</v>
      </c>
      <c r="Q2286">
        <v>0</v>
      </c>
      <c r="R2286">
        <v>0</v>
      </c>
      <c r="S2286">
        <v>0</v>
      </c>
      <c r="T2286">
        <v>0</v>
      </c>
      <c r="U2286">
        <v>0</v>
      </c>
      <c r="V2286">
        <v>0</v>
      </c>
      <c r="W2286">
        <v>0</v>
      </c>
      <c r="X2286">
        <v>0</v>
      </c>
      <c r="Y2286">
        <v>2</v>
      </c>
      <c r="Z2286">
        <v>0.50526243448257446</v>
      </c>
      <c r="AA2286">
        <v>0</v>
      </c>
    </row>
    <row r="2287" spans="1:27" x14ac:dyDescent="0.25">
      <c r="A2287" t="s">
        <v>67</v>
      </c>
      <c r="B2287" t="s">
        <v>22</v>
      </c>
      <c r="C2287" t="s">
        <v>84</v>
      </c>
      <c r="D2287">
        <v>6</v>
      </c>
      <c r="E2287">
        <v>0</v>
      </c>
      <c r="F2287">
        <v>0</v>
      </c>
      <c r="G2287">
        <v>0</v>
      </c>
      <c r="H2287">
        <v>0</v>
      </c>
      <c r="I2287">
        <v>0</v>
      </c>
      <c r="J2287">
        <v>0</v>
      </c>
      <c r="K2287">
        <v>0</v>
      </c>
      <c r="L2287">
        <v>0</v>
      </c>
      <c r="M2287">
        <v>0</v>
      </c>
      <c r="N2287">
        <v>0</v>
      </c>
      <c r="O2287">
        <v>0</v>
      </c>
      <c r="P2287">
        <v>0</v>
      </c>
      <c r="Q2287">
        <v>0</v>
      </c>
      <c r="R2287">
        <v>0</v>
      </c>
      <c r="S2287">
        <v>0</v>
      </c>
      <c r="T2287">
        <v>0</v>
      </c>
      <c r="U2287">
        <v>0</v>
      </c>
      <c r="V2287">
        <v>0</v>
      </c>
      <c r="W2287">
        <v>0</v>
      </c>
      <c r="X2287">
        <v>0</v>
      </c>
      <c r="Y2287">
        <v>2</v>
      </c>
      <c r="Z2287">
        <v>0.50526243448257446</v>
      </c>
      <c r="AA2287">
        <v>0</v>
      </c>
    </row>
    <row r="2288" spans="1:27" x14ac:dyDescent="0.25">
      <c r="A2288" t="s">
        <v>67</v>
      </c>
      <c r="B2288" t="s">
        <v>22</v>
      </c>
      <c r="C2288" t="s">
        <v>84</v>
      </c>
      <c r="D2288">
        <v>7</v>
      </c>
      <c r="E2288">
        <v>0</v>
      </c>
      <c r="F2288">
        <v>0</v>
      </c>
      <c r="G2288">
        <v>0</v>
      </c>
      <c r="H2288">
        <v>0</v>
      </c>
      <c r="I2288">
        <v>0</v>
      </c>
      <c r="J2288">
        <v>0</v>
      </c>
      <c r="K2288">
        <v>0</v>
      </c>
      <c r="L2288">
        <v>0</v>
      </c>
      <c r="M2288">
        <v>0</v>
      </c>
      <c r="N2288">
        <v>0</v>
      </c>
      <c r="O2288">
        <v>0</v>
      </c>
      <c r="P2288">
        <v>0</v>
      </c>
      <c r="Q2288">
        <v>0</v>
      </c>
      <c r="R2288">
        <v>0</v>
      </c>
      <c r="S2288">
        <v>0</v>
      </c>
      <c r="T2288">
        <v>0</v>
      </c>
      <c r="U2288">
        <v>0</v>
      </c>
      <c r="V2288">
        <v>0</v>
      </c>
      <c r="W2288">
        <v>0</v>
      </c>
      <c r="X2288">
        <v>0</v>
      </c>
      <c r="Y2288">
        <v>2</v>
      </c>
      <c r="Z2288">
        <v>0.50526243448257446</v>
      </c>
      <c r="AA2288">
        <v>0</v>
      </c>
    </row>
    <row r="2289" spans="1:27" x14ac:dyDescent="0.25">
      <c r="A2289" t="s">
        <v>67</v>
      </c>
      <c r="B2289" t="s">
        <v>22</v>
      </c>
      <c r="C2289" t="s">
        <v>84</v>
      </c>
      <c r="D2289">
        <v>8</v>
      </c>
      <c r="E2289">
        <v>0</v>
      </c>
      <c r="F2289">
        <v>0</v>
      </c>
      <c r="G2289">
        <v>0</v>
      </c>
      <c r="H2289">
        <v>0</v>
      </c>
      <c r="I2289">
        <v>0</v>
      </c>
      <c r="J2289">
        <v>0</v>
      </c>
      <c r="K2289">
        <v>0</v>
      </c>
      <c r="L2289">
        <v>0</v>
      </c>
      <c r="M2289">
        <v>0</v>
      </c>
      <c r="N2289">
        <v>0</v>
      </c>
      <c r="O2289">
        <v>0</v>
      </c>
      <c r="P2289">
        <v>0</v>
      </c>
      <c r="Q2289">
        <v>0</v>
      </c>
      <c r="R2289">
        <v>0</v>
      </c>
      <c r="S2289">
        <v>0</v>
      </c>
      <c r="T2289">
        <v>0</v>
      </c>
      <c r="U2289">
        <v>0</v>
      </c>
      <c r="V2289">
        <v>0</v>
      </c>
      <c r="W2289">
        <v>0</v>
      </c>
      <c r="X2289">
        <v>0</v>
      </c>
      <c r="Y2289">
        <v>2</v>
      </c>
      <c r="Z2289">
        <v>0.50526243448257446</v>
      </c>
      <c r="AA2289">
        <v>0</v>
      </c>
    </row>
    <row r="2290" spans="1:27" x14ac:dyDescent="0.25">
      <c r="A2290" t="s">
        <v>67</v>
      </c>
      <c r="B2290" t="s">
        <v>22</v>
      </c>
      <c r="C2290" t="s">
        <v>84</v>
      </c>
      <c r="D2290">
        <v>9</v>
      </c>
      <c r="E2290">
        <v>0</v>
      </c>
      <c r="F2290">
        <v>0</v>
      </c>
      <c r="G2290">
        <v>0</v>
      </c>
      <c r="H2290">
        <v>0</v>
      </c>
      <c r="I2290">
        <v>0</v>
      </c>
      <c r="J2290">
        <v>0</v>
      </c>
      <c r="K2290">
        <v>0</v>
      </c>
      <c r="L2290">
        <v>0</v>
      </c>
      <c r="M2290">
        <v>0</v>
      </c>
      <c r="N2290">
        <v>0</v>
      </c>
      <c r="O2290">
        <v>0</v>
      </c>
      <c r="P2290">
        <v>0</v>
      </c>
      <c r="Q2290">
        <v>0</v>
      </c>
      <c r="R2290">
        <v>0</v>
      </c>
      <c r="S2290">
        <v>0</v>
      </c>
      <c r="T2290">
        <v>0</v>
      </c>
      <c r="U2290">
        <v>0</v>
      </c>
      <c r="V2290">
        <v>0</v>
      </c>
      <c r="W2290">
        <v>0</v>
      </c>
      <c r="X2290">
        <v>0</v>
      </c>
      <c r="Y2290">
        <v>2</v>
      </c>
      <c r="Z2290">
        <v>0.50526243448257446</v>
      </c>
      <c r="AA2290">
        <v>0</v>
      </c>
    </row>
    <row r="2291" spans="1:27" x14ac:dyDescent="0.25">
      <c r="A2291" t="s">
        <v>67</v>
      </c>
      <c r="B2291" t="s">
        <v>22</v>
      </c>
      <c r="C2291" t="s">
        <v>84</v>
      </c>
      <c r="D2291">
        <v>10</v>
      </c>
      <c r="E2291">
        <v>0</v>
      </c>
      <c r="F2291">
        <v>0</v>
      </c>
      <c r="G2291">
        <v>0</v>
      </c>
      <c r="H2291">
        <v>0</v>
      </c>
      <c r="I2291">
        <v>0</v>
      </c>
      <c r="J2291">
        <v>0</v>
      </c>
      <c r="K2291">
        <v>0</v>
      </c>
      <c r="L2291">
        <v>0</v>
      </c>
      <c r="M2291">
        <v>0</v>
      </c>
      <c r="N2291">
        <v>0</v>
      </c>
      <c r="O2291">
        <v>0</v>
      </c>
      <c r="P2291">
        <v>0</v>
      </c>
      <c r="Q2291">
        <v>0</v>
      </c>
      <c r="R2291">
        <v>0</v>
      </c>
      <c r="S2291">
        <v>0</v>
      </c>
      <c r="T2291">
        <v>0</v>
      </c>
      <c r="U2291">
        <v>0</v>
      </c>
      <c r="V2291">
        <v>0</v>
      </c>
      <c r="W2291">
        <v>0</v>
      </c>
      <c r="X2291">
        <v>0</v>
      </c>
      <c r="Y2291">
        <v>2</v>
      </c>
      <c r="Z2291">
        <v>0.50526243448257446</v>
      </c>
      <c r="AA2291">
        <v>0</v>
      </c>
    </row>
    <row r="2292" spans="1:27" x14ac:dyDescent="0.25">
      <c r="A2292" t="s">
        <v>67</v>
      </c>
      <c r="B2292" t="s">
        <v>22</v>
      </c>
      <c r="C2292" t="s">
        <v>84</v>
      </c>
      <c r="D2292">
        <v>11</v>
      </c>
      <c r="E2292">
        <v>0</v>
      </c>
      <c r="F2292">
        <v>0</v>
      </c>
      <c r="G2292">
        <v>0</v>
      </c>
      <c r="H2292">
        <v>0</v>
      </c>
      <c r="I2292">
        <v>0</v>
      </c>
      <c r="J2292">
        <v>0</v>
      </c>
      <c r="K2292">
        <v>0</v>
      </c>
      <c r="L2292">
        <v>0</v>
      </c>
      <c r="M2292">
        <v>0</v>
      </c>
      <c r="N2292">
        <v>0</v>
      </c>
      <c r="O2292">
        <v>0</v>
      </c>
      <c r="P2292">
        <v>0</v>
      </c>
      <c r="Q2292">
        <v>0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0</v>
      </c>
      <c r="X2292">
        <v>0</v>
      </c>
      <c r="Y2292">
        <v>2</v>
      </c>
      <c r="Z2292">
        <v>0.50526243448257446</v>
      </c>
      <c r="AA2292">
        <v>0</v>
      </c>
    </row>
    <row r="2293" spans="1:27" x14ac:dyDescent="0.25">
      <c r="A2293" t="s">
        <v>67</v>
      </c>
      <c r="B2293" t="s">
        <v>22</v>
      </c>
      <c r="C2293" t="s">
        <v>84</v>
      </c>
      <c r="D2293">
        <v>12</v>
      </c>
      <c r="E2293">
        <v>0</v>
      </c>
      <c r="F2293">
        <v>0</v>
      </c>
      <c r="G2293">
        <v>0</v>
      </c>
      <c r="H2293">
        <v>0</v>
      </c>
      <c r="I2293">
        <v>0</v>
      </c>
      <c r="J2293">
        <v>0</v>
      </c>
      <c r="K2293">
        <v>0</v>
      </c>
      <c r="L2293">
        <v>0</v>
      </c>
      <c r="M2293">
        <v>0</v>
      </c>
      <c r="N2293">
        <v>0</v>
      </c>
      <c r="O2293">
        <v>0</v>
      </c>
      <c r="P2293">
        <v>0</v>
      </c>
      <c r="Q2293">
        <v>0</v>
      </c>
      <c r="R2293">
        <v>0</v>
      </c>
      <c r="S2293">
        <v>0</v>
      </c>
      <c r="T2293">
        <v>0</v>
      </c>
      <c r="U2293">
        <v>0</v>
      </c>
      <c r="V2293">
        <v>0</v>
      </c>
      <c r="W2293">
        <v>0</v>
      </c>
      <c r="X2293">
        <v>0</v>
      </c>
      <c r="Y2293">
        <v>2</v>
      </c>
      <c r="Z2293">
        <v>0.50526243448257446</v>
      </c>
      <c r="AA2293">
        <v>0</v>
      </c>
    </row>
    <row r="2294" spans="1:27" x14ac:dyDescent="0.25">
      <c r="A2294" t="s">
        <v>67</v>
      </c>
      <c r="B2294" t="s">
        <v>22</v>
      </c>
      <c r="C2294" t="s">
        <v>84</v>
      </c>
      <c r="D2294">
        <v>13</v>
      </c>
      <c r="E2294">
        <v>0</v>
      </c>
      <c r="F2294">
        <v>0</v>
      </c>
      <c r="G2294">
        <v>0</v>
      </c>
      <c r="H2294">
        <v>0</v>
      </c>
      <c r="I2294">
        <v>0</v>
      </c>
      <c r="J2294">
        <v>0</v>
      </c>
      <c r="K2294">
        <v>0</v>
      </c>
      <c r="L2294">
        <v>0</v>
      </c>
      <c r="M2294">
        <v>0</v>
      </c>
      <c r="N2294">
        <v>0</v>
      </c>
      <c r="O2294">
        <v>0</v>
      </c>
      <c r="P2294">
        <v>0</v>
      </c>
      <c r="Q2294">
        <v>0</v>
      </c>
      <c r="R2294">
        <v>0</v>
      </c>
      <c r="S2294">
        <v>0</v>
      </c>
      <c r="T2294">
        <v>0</v>
      </c>
      <c r="U2294">
        <v>0</v>
      </c>
      <c r="V2294">
        <v>0</v>
      </c>
      <c r="W2294">
        <v>0</v>
      </c>
      <c r="X2294">
        <v>0</v>
      </c>
      <c r="Y2294">
        <v>2</v>
      </c>
      <c r="Z2294">
        <v>0.50526243448257446</v>
      </c>
      <c r="AA2294">
        <v>0</v>
      </c>
    </row>
    <row r="2295" spans="1:27" x14ac:dyDescent="0.25">
      <c r="A2295" t="s">
        <v>67</v>
      </c>
      <c r="B2295" t="s">
        <v>22</v>
      </c>
      <c r="C2295" t="s">
        <v>84</v>
      </c>
      <c r="D2295">
        <v>14</v>
      </c>
      <c r="E2295">
        <v>0</v>
      </c>
      <c r="F2295">
        <v>0</v>
      </c>
      <c r="G2295">
        <v>0</v>
      </c>
      <c r="H2295">
        <v>0</v>
      </c>
      <c r="I2295">
        <v>0</v>
      </c>
      <c r="J2295">
        <v>0</v>
      </c>
      <c r="K2295">
        <v>0</v>
      </c>
      <c r="L2295">
        <v>0</v>
      </c>
      <c r="M2295">
        <v>0</v>
      </c>
      <c r="N2295">
        <v>0</v>
      </c>
      <c r="O2295">
        <v>0</v>
      </c>
      <c r="P2295">
        <v>0</v>
      </c>
      <c r="Q2295">
        <v>0</v>
      </c>
      <c r="R2295">
        <v>0</v>
      </c>
      <c r="S2295">
        <v>0</v>
      </c>
      <c r="T2295">
        <v>0</v>
      </c>
      <c r="U2295">
        <v>0</v>
      </c>
      <c r="V2295">
        <v>0</v>
      </c>
      <c r="W2295">
        <v>0</v>
      </c>
      <c r="X2295">
        <v>0</v>
      </c>
      <c r="Y2295">
        <v>2</v>
      </c>
      <c r="Z2295">
        <v>0.50526243448257446</v>
      </c>
      <c r="AA2295">
        <v>0</v>
      </c>
    </row>
    <row r="2296" spans="1:27" x14ac:dyDescent="0.25">
      <c r="A2296" t="s">
        <v>67</v>
      </c>
      <c r="B2296" t="s">
        <v>22</v>
      </c>
      <c r="C2296" t="s">
        <v>84</v>
      </c>
      <c r="D2296">
        <v>15</v>
      </c>
      <c r="E2296">
        <v>0</v>
      </c>
      <c r="F2296">
        <v>0</v>
      </c>
      <c r="G2296">
        <v>0</v>
      </c>
      <c r="H2296">
        <v>0</v>
      </c>
      <c r="I2296">
        <v>0</v>
      </c>
      <c r="J2296">
        <v>0</v>
      </c>
      <c r="K2296">
        <v>0</v>
      </c>
      <c r="L2296">
        <v>0</v>
      </c>
      <c r="M2296">
        <v>0</v>
      </c>
      <c r="N2296">
        <v>0</v>
      </c>
      <c r="O2296">
        <v>0</v>
      </c>
      <c r="P2296">
        <v>0</v>
      </c>
      <c r="Q2296">
        <v>0</v>
      </c>
      <c r="R2296">
        <v>0</v>
      </c>
      <c r="S2296">
        <v>0</v>
      </c>
      <c r="T2296">
        <v>0</v>
      </c>
      <c r="U2296">
        <v>0</v>
      </c>
      <c r="V2296">
        <v>0</v>
      </c>
      <c r="W2296">
        <v>0</v>
      </c>
      <c r="X2296">
        <v>0</v>
      </c>
      <c r="Y2296">
        <v>2</v>
      </c>
      <c r="Z2296">
        <v>0.50526243448257446</v>
      </c>
      <c r="AA2296">
        <v>0</v>
      </c>
    </row>
    <row r="2297" spans="1:27" x14ac:dyDescent="0.25">
      <c r="A2297" t="s">
        <v>67</v>
      </c>
      <c r="B2297" t="s">
        <v>22</v>
      </c>
      <c r="C2297" t="s">
        <v>84</v>
      </c>
      <c r="D2297">
        <v>16</v>
      </c>
      <c r="E2297">
        <v>0</v>
      </c>
      <c r="F2297">
        <v>0</v>
      </c>
      <c r="G2297">
        <v>0</v>
      </c>
      <c r="H2297">
        <v>0</v>
      </c>
      <c r="I2297">
        <v>0</v>
      </c>
      <c r="J2297">
        <v>0</v>
      </c>
      <c r="K2297">
        <v>0</v>
      </c>
      <c r="L2297">
        <v>0</v>
      </c>
      <c r="M2297">
        <v>0</v>
      </c>
      <c r="N2297">
        <v>0</v>
      </c>
      <c r="O2297">
        <v>0</v>
      </c>
      <c r="P2297">
        <v>0</v>
      </c>
      <c r="Q2297">
        <v>0</v>
      </c>
      <c r="R2297">
        <v>0</v>
      </c>
      <c r="S2297">
        <v>0</v>
      </c>
      <c r="T2297">
        <v>0</v>
      </c>
      <c r="U2297">
        <v>0</v>
      </c>
      <c r="V2297">
        <v>0</v>
      </c>
      <c r="W2297">
        <v>0</v>
      </c>
      <c r="X2297">
        <v>0</v>
      </c>
      <c r="Y2297">
        <v>2</v>
      </c>
      <c r="Z2297">
        <v>0.50526243448257446</v>
      </c>
      <c r="AA2297">
        <v>0</v>
      </c>
    </row>
    <row r="2298" spans="1:27" x14ac:dyDescent="0.25">
      <c r="A2298" t="s">
        <v>67</v>
      </c>
      <c r="B2298" t="s">
        <v>22</v>
      </c>
      <c r="C2298" t="s">
        <v>84</v>
      </c>
      <c r="D2298">
        <v>17</v>
      </c>
      <c r="E2298">
        <v>0</v>
      </c>
      <c r="F2298">
        <v>0</v>
      </c>
      <c r="G2298">
        <v>0</v>
      </c>
      <c r="H2298">
        <v>0</v>
      </c>
      <c r="I2298">
        <v>0</v>
      </c>
      <c r="J2298">
        <v>0</v>
      </c>
      <c r="K2298">
        <v>0</v>
      </c>
      <c r="L2298">
        <v>0</v>
      </c>
      <c r="M2298">
        <v>0</v>
      </c>
      <c r="N2298">
        <v>0</v>
      </c>
      <c r="O2298">
        <v>0</v>
      </c>
      <c r="P2298">
        <v>0</v>
      </c>
      <c r="Q2298">
        <v>0</v>
      </c>
      <c r="R2298">
        <v>0</v>
      </c>
      <c r="S2298">
        <v>0</v>
      </c>
      <c r="T2298">
        <v>0</v>
      </c>
      <c r="U2298">
        <v>0</v>
      </c>
      <c r="V2298">
        <v>0</v>
      </c>
      <c r="W2298">
        <v>0</v>
      </c>
      <c r="X2298">
        <v>0</v>
      </c>
      <c r="Y2298">
        <v>2</v>
      </c>
      <c r="Z2298">
        <v>0.50526243448257446</v>
      </c>
      <c r="AA2298">
        <v>0</v>
      </c>
    </row>
    <row r="2299" spans="1:27" x14ac:dyDescent="0.25">
      <c r="A2299" t="s">
        <v>67</v>
      </c>
      <c r="B2299" t="s">
        <v>22</v>
      </c>
      <c r="C2299" t="s">
        <v>84</v>
      </c>
      <c r="D2299">
        <v>18</v>
      </c>
      <c r="E2299">
        <v>0</v>
      </c>
      <c r="F2299">
        <v>0</v>
      </c>
      <c r="G2299">
        <v>0</v>
      </c>
      <c r="H2299">
        <v>0</v>
      </c>
      <c r="I2299">
        <v>0</v>
      </c>
      <c r="J2299">
        <v>0</v>
      </c>
      <c r="K2299">
        <v>0</v>
      </c>
      <c r="L2299">
        <v>0</v>
      </c>
      <c r="M2299">
        <v>0</v>
      </c>
      <c r="N2299">
        <v>0</v>
      </c>
      <c r="O2299">
        <v>0</v>
      </c>
      <c r="P2299">
        <v>0</v>
      </c>
      <c r="Q2299">
        <v>0</v>
      </c>
      <c r="R2299">
        <v>0</v>
      </c>
      <c r="S2299">
        <v>0</v>
      </c>
      <c r="T2299">
        <v>0</v>
      </c>
      <c r="U2299">
        <v>0</v>
      </c>
      <c r="V2299">
        <v>0</v>
      </c>
      <c r="W2299">
        <v>0</v>
      </c>
      <c r="X2299">
        <v>0</v>
      </c>
      <c r="Y2299">
        <v>2</v>
      </c>
      <c r="Z2299">
        <v>0.50526243448257446</v>
      </c>
      <c r="AA2299">
        <v>0</v>
      </c>
    </row>
    <row r="2300" spans="1:27" x14ac:dyDescent="0.25">
      <c r="A2300" t="s">
        <v>67</v>
      </c>
      <c r="B2300" t="s">
        <v>22</v>
      </c>
      <c r="C2300" t="s">
        <v>84</v>
      </c>
      <c r="D2300">
        <v>19</v>
      </c>
      <c r="E2300">
        <v>0</v>
      </c>
      <c r="F2300">
        <v>0</v>
      </c>
      <c r="G2300">
        <v>0</v>
      </c>
      <c r="H2300">
        <v>0</v>
      </c>
      <c r="I2300">
        <v>0</v>
      </c>
      <c r="J2300">
        <v>0</v>
      </c>
      <c r="K2300">
        <v>0</v>
      </c>
      <c r="L2300">
        <v>0</v>
      </c>
      <c r="M2300">
        <v>0</v>
      </c>
      <c r="N2300">
        <v>0</v>
      </c>
      <c r="O2300">
        <v>0</v>
      </c>
      <c r="P2300">
        <v>0</v>
      </c>
      <c r="Q2300">
        <v>0</v>
      </c>
      <c r="R2300">
        <v>0</v>
      </c>
      <c r="S2300">
        <v>0</v>
      </c>
      <c r="T2300">
        <v>0</v>
      </c>
      <c r="U2300">
        <v>0</v>
      </c>
      <c r="V2300">
        <v>0</v>
      </c>
      <c r="W2300">
        <v>0</v>
      </c>
      <c r="X2300">
        <v>0</v>
      </c>
      <c r="Y2300">
        <v>2</v>
      </c>
      <c r="Z2300">
        <v>0.50526243448257446</v>
      </c>
      <c r="AA2300">
        <v>0</v>
      </c>
    </row>
    <row r="2301" spans="1:27" x14ac:dyDescent="0.25">
      <c r="A2301" t="s">
        <v>67</v>
      </c>
      <c r="B2301" t="s">
        <v>22</v>
      </c>
      <c r="C2301" t="s">
        <v>84</v>
      </c>
      <c r="D2301">
        <v>20</v>
      </c>
      <c r="E2301">
        <v>0</v>
      </c>
      <c r="F2301">
        <v>0</v>
      </c>
      <c r="G2301">
        <v>0</v>
      </c>
      <c r="H2301">
        <v>0</v>
      </c>
      <c r="I2301">
        <v>0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0</v>
      </c>
      <c r="P2301">
        <v>0</v>
      </c>
      <c r="Q2301">
        <v>0</v>
      </c>
      <c r="R2301">
        <v>0</v>
      </c>
      <c r="S2301">
        <v>0</v>
      </c>
      <c r="T2301">
        <v>0</v>
      </c>
      <c r="U2301">
        <v>0</v>
      </c>
      <c r="V2301">
        <v>0</v>
      </c>
      <c r="W2301">
        <v>0</v>
      </c>
      <c r="X2301">
        <v>0</v>
      </c>
      <c r="Y2301">
        <v>2</v>
      </c>
      <c r="Z2301">
        <v>0.50526243448257446</v>
      </c>
      <c r="AA2301">
        <v>0</v>
      </c>
    </row>
    <row r="2302" spans="1:27" x14ac:dyDescent="0.25">
      <c r="A2302" t="s">
        <v>67</v>
      </c>
      <c r="B2302" t="s">
        <v>22</v>
      </c>
      <c r="C2302" t="s">
        <v>84</v>
      </c>
      <c r="D2302">
        <v>21</v>
      </c>
      <c r="E2302">
        <v>0</v>
      </c>
      <c r="F2302">
        <v>0</v>
      </c>
      <c r="G2302">
        <v>0</v>
      </c>
      <c r="H2302">
        <v>0</v>
      </c>
      <c r="I2302">
        <v>0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0</v>
      </c>
      <c r="P2302">
        <v>0</v>
      </c>
      <c r="Q2302">
        <v>0</v>
      </c>
      <c r="R2302">
        <v>0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2</v>
      </c>
      <c r="Z2302">
        <v>0.50526243448257446</v>
      </c>
      <c r="AA2302">
        <v>0</v>
      </c>
    </row>
    <row r="2303" spans="1:27" x14ac:dyDescent="0.25">
      <c r="A2303" t="s">
        <v>67</v>
      </c>
      <c r="B2303" t="s">
        <v>22</v>
      </c>
      <c r="C2303" t="s">
        <v>84</v>
      </c>
      <c r="D2303">
        <v>22</v>
      </c>
      <c r="E2303">
        <v>0</v>
      </c>
      <c r="F2303">
        <v>0</v>
      </c>
      <c r="G2303">
        <v>0</v>
      </c>
      <c r="H2303">
        <v>0</v>
      </c>
      <c r="I2303">
        <v>0</v>
      </c>
      <c r="J2303">
        <v>0</v>
      </c>
      <c r="K2303">
        <v>0</v>
      </c>
      <c r="L2303">
        <v>0</v>
      </c>
      <c r="M2303">
        <v>0</v>
      </c>
      <c r="N2303">
        <v>0</v>
      </c>
      <c r="O2303">
        <v>0</v>
      </c>
      <c r="P2303">
        <v>0</v>
      </c>
      <c r="Q2303">
        <v>0</v>
      </c>
      <c r="R2303">
        <v>0</v>
      </c>
      <c r="S2303">
        <v>0</v>
      </c>
      <c r="T2303">
        <v>0</v>
      </c>
      <c r="U2303">
        <v>0</v>
      </c>
      <c r="V2303">
        <v>0</v>
      </c>
      <c r="W2303">
        <v>0</v>
      </c>
      <c r="X2303">
        <v>0</v>
      </c>
      <c r="Y2303">
        <v>2</v>
      </c>
      <c r="Z2303">
        <v>0.50526243448257446</v>
      </c>
      <c r="AA2303">
        <v>0</v>
      </c>
    </row>
    <row r="2304" spans="1:27" x14ac:dyDescent="0.25">
      <c r="A2304" t="s">
        <v>67</v>
      </c>
      <c r="B2304" t="s">
        <v>22</v>
      </c>
      <c r="C2304" t="s">
        <v>84</v>
      </c>
      <c r="D2304">
        <v>23</v>
      </c>
      <c r="E2304">
        <v>0</v>
      </c>
      <c r="F2304">
        <v>0</v>
      </c>
      <c r="G2304">
        <v>0</v>
      </c>
      <c r="H2304">
        <v>0</v>
      </c>
      <c r="I2304">
        <v>0</v>
      </c>
      <c r="J2304">
        <v>0</v>
      </c>
      <c r="K2304">
        <v>0</v>
      </c>
      <c r="L2304">
        <v>0</v>
      </c>
      <c r="M2304">
        <v>0</v>
      </c>
      <c r="N2304">
        <v>0</v>
      </c>
      <c r="O2304">
        <v>0</v>
      </c>
      <c r="P2304">
        <v>0</v>
      </c>
      <c r="Q2304">
        <v>0</v>
      </c>
      <c r="R2304">
        <v>0</v>
      </c>
      <c r="S2304">
        <v>0</v>
      </c>
      <c r="T2304">
        <v>0</v>
      </c>
      <c r="U2304">
        <v>0</v>
      </c>
      <c r="V2304">
        <v>0</v>
      </c>
      <c r="W2304">
        <v>0</v>
      </c>
      <c r="X2304">
        <v>0</v>
      </c>
      <c r="Y2304">
        <v>2</v>
      </c>
      <c r="Z2304">
        <v>0.50526243448257446</v>
      </c>
      <c r="AA2304">
        <v>0</v>
      </c>
    </row>
    <row r="2305" spans="1:27" x14ac:dyDescent="0.25">
      <c r="A2305" t="s">
        <v>67</v>
      </c>
      <c r="B2305" t="s">
        <v>22</v>
      </c>
      <c r="C2305" t="s">
        <v>84</v>
      </c>
      <c r="D2305">
        <v>24</v>
      </c>
      <c r="E2305">
        <v>0</v>
      </c>
      <c r="F2305">
        <v>0</v>
      </c>
      <c r="G2305">
        <v>0</v>
      </c>
      <c r="H2305">
        <v>0</v>
      </c>
      <c r="I2305">
        <v>0</v>
      </c>
      <c r="J2305">
        <v>0</v>
      </c>
      <c r="K2305">
        <v>0</v>
      </c>
      <c r="L2305">
        <v>0</v>
      </c>
      <c r="M2305">
        <v>0</v>
      </c>
      <c r="N2305">
        <v>0</v>
      </c>
      <c r="O2305">
        <v>0</v>
      </c>
      <c r="P2305">
        <v>0</v>
      </c>
      <c r="Q2305">
        <v>0</v>
      </c>
      <c r="R2305">
        <v>0</v>
      </c>
      <c r="S2305">
        <v>0</v>
      </c>
      <c r="T2305">
        <v>0</v>
      </c>
      <c r="U2305">
        <v>0</v>
      </c>
      <c r="V2305">
        <v>0</v>
      </c>
      <c r="W2305">
        <v>0</v>
      </c>
      <c r="X2305">
        <v>0</v>
      </c>
      <c r="Y2305">
        <v>2</v>
      </c>
      <c r="Z2305">
        <v>0.50526243448257446</v>
      </c>
      <c r="AA2305">
        <v>0</v>
      </c>
    </row>
    <row r="2306" spans="1:27" x14ac:dyDescent="0.25">
      <c r="A2306" t="s">
        <v>67</v>
      </c>
      <c r="B2306" t="s">
        <v>22</v>
      </c>
      <c r="C2306" t="s">
        <v>85</v>
      </c>
      <c r="D2306">
        <v>1</v>
      </c>
      <c r="E2306">
        <v>0</v>
      </c>
      <c r="F2306">
        <v>0</v>
      </c>
      <c r="G2306">
        <v>0</v>
      </c>
      <c r="H2306">
        <v>0</v>
      </c>
      <c r="I2306">
        <v>0</v>
      </c>
      <c r="J2306">
        <v>0</v>
      </c>
      <c r="K2306">
        <v>0</v>
      </c>
      <c r="L2306">
        <v>0</v>
      </c>
      <c r="M2306">
        <v>0</v>
      </c>
      <c r="N2306">
        <v>0</v>
      </c>
      <c r="O2306">
        <v>0</v>
      </c>
      <c r="P2306">
        <v>0</v>
      </c>
      <c r="Q2306">
        <v>0</v>
      </c>
      <c r="R2306">
        <v>0</v>
      </c>
      <c r="S2306">
        <v>0</v>
      </c>
      <c r="T2306">
        <v>0</v>
      </c>
      <c r="U2306">
        <v>0</v>
      </c>
      <c r="V2306">
        <v>0</v>
      </c>
      <c r="W2306">
        <v>0</v>
      </c>
      <c r="X2306">
        <v>0</v>
      </c>
      <c r="Y2306">
        <v>2</v>
      </c>
      <c r="Z2306">
        <v>0.50526243448257446</v>
      </c>
      <c r="AA2306">
        <v>0</v>
      </c>
    </row>
    <row r="2307" spans="1:27" x14ac:dyDescent="0.25">
      <c r="A2307" t="s">
        <v>67</v>
      </c>
      <c r="B2307" t="s">
        <v>22</v>
      </c>
      <c r="C2307" t="s">
        <v>85</v>
      </c>
      <c r="D2307">
        <v>2</v>
      </c>
      <c r="E2307">
        <v>0</v>
      </c>
      <c r="F2307">
        <v>0</v>
      </c>
      <c r="G2307">
        <v>0</v>
      </c>
      <c r="H2307">
        <v>0</v>
      </c>
      <c r="I2307">
        <v>0</v>
      </c>
      <c r="J2307">
        <v>0</v>
      </c>
      <c r="K2307">
        <v>0</v>
      </c>
      <c r="L2307">
        <v>0</v>
      </c>
      <c r="M2307">
        <v>0</v>
      </c>
      <c r="N2307">
        <v>0</v>
      </c>
      <c r="O2307">
        <v>0</v>
      </c>
      <c r="P2307">
        <v>0</v>
      </c>
      <c r="Q2307">
        <v>0</v>
      </c>
      <c r="R2307">
        <v>0</v>
      </c>
      <c r="S2307">
        <v>0</v>
      </c>
      <c r="T2307">
        <v>0</v>
      </c>
      <c r="U2307">
        <v>0</v>
      </c>
      <c r="V2307">
        <v>0</v>
      </c>
      <c r="W2307">
        <v>0</v>
      </c>
      <c r="X2307">
        <v>0</v>
      </c>
      <c r="Y2307">
        <v>2</v>
      </c>
      <c r="Z2307">
        <v>0.50526243448257446</v>
      </c>
      <c r="AA2307">
        <v>0</v>
      </c>
    </row>
    <row r="2308" spans="1:27" x14ac:dyDescent="0.25">
      <c r="A2308" t="s">
        <v>67</v>
      </c>
      <c r="B2308" t="s">
        <v>22</v>
      </c>
      <c r="C2308" t="s">
        <v>85</v>
      </c>
      <c r="D2308">
        <v>3</v>
      </c>
      <c r="E2308">
        <v>0</v>
      </c>
      <c r="F2308">
        <v>0</v>
      </c>
      <c r="G2308">
        <v>0</v>
      </c>
      <c r="H2308">
        <v>0</v>
      </c>
      <c r="I2308">
        <v>0</v>
      </c>
      <c r="J2308">
        <v>0</v>
      </c>
      <c r="K2308">
        <v>0</v>
      </c>
      <c r="L2308">
        <v>0</v>
      </c>
      <c r="M2308">
        <v>0</v>
      </c>
      <c r="N2308">
        <v>0</v>
      </c>
      <c r="O2308">
        <v>0</v>
      </c>
      <c r="P2308">
        <v>0</v>
      </c>
      <c r="Q2308">
        <v>0</v>
      </c>
      <c r="R2308">
        <v>0</v>
      </c>
      <c r="S2308">
        <v>0</v>
      </c>
      <c r="T2308">
        <v>0</v>
      </c>
      <c r="U2308">
        <v>0</v>
      </c>
      <c r="V2308">
        <v>0</v>
      </c>
      <c r="W2308">
        <v>0</v>
      </c>
      <c r="X2308">
        <v>0</v>
      </c>
      <c r="Y2308">
        <v>2</v>
      </c>
      <c r="Z2308">
        <v>0.50526243448257446</v>
      </c>
      <c r="AA2308">
        <v>0</v>
      </c>
    </row>
    <row r="2309" spans="1:27" x14ac:dyDescent="0.25">
      <c r="A2309" t="s">
        <v>67</v>
      </c>
      <c r="B2309" t="s">
        <v>22</v>
      </c>
      <c r="C2309" t="s">
        <v>85</v>
      </c>
      <c r="D2309">
        <v>4</v>
      </c>
      <c r="E2309">
        <v>0</v>
      </c>
      <c r="F2309">
        <v>0</v>
      </c>
      <c r="G2309">
        <v>0</v>
      </c>
      <c r="H2309">
        <v>0</v>
      </c>
      <c r="I2309">
        <v>0</v>
      </c>
      <c r="J2309">
        <v>0</v>
      </c>
      <c r="K2309">
        <v>0</v>
      </c>
      <c r="L2309">
        <v>0</v>
      </c>
      <c r="M2309">
        <v>0</v>
      </c>
      <c r="N2309">
        <v>0</v>
      </c>
      <c r="O2309">
        <v>0</v>
      </c>
      <c r="P2309">
        <v>0</v>
      </c>
      <c r="Q2309">
        <v>0</v>
      </c>
      <c r="R2309">
        <v>0</v>
      </c>
      <c r="S2309">
        <v>0</v>
      </c>
      <c r="T2309">
        <v>0</v>
      </c>
      <c r="U2309">
        <v>0</v>
      </c>
      <c r="V2309">
        <v>0</v>
      </c>
      <c r="W2309">
        <v>0</v>
      </c>
      <c r="X2309">
        <v>0</v>
      </c>
      <c r="Y2309">
        <v>2</v>
      </c>
      <c r="Z2309">
        <v>0.50526243448257446</v>
      </c>
      <c r="AA2309">
        <v>0</v>
      </c>
    </row>
    <row r="2310" spans="1:27" x14ac:dyDescent="0.25">
      <c r="A2310" t="s">
        <v>67</v>
      </c>
      <c r="B2310" t="s">
        <v>22</v>
      </c>
      <c r="C2310" t="s">
        <v>85</v>
      </c>
      <c r="D2310">
        <v>5</v>
      </c>
      <c r="E2310">
        <v>0</v>
      </c>
      <c r="F2310">
        <v>0</v>
      </c>
      <c r="G2310">
        <v>0</v>
      </c>
      <c r="H2310">
        <v>0</v>
      </c>
      <c r="I2310">
        <v>0</v>
      </c>
      <c r="J2310">
        <v>0</v>
      </c>
      <c r="K2310">
        <v>0</v>
      </c>
      <c r="L2310">
        <v>0</v>
      </c>
      <c r="M2310">
        <v>0</v>
      </c>
      <c r="N2310">
        <v>0</v>
      </c>
      <c r="O2310">
        <v>0</v>
      </c>
      <c r="P2310">
        <v>0</v>
      </c>
      <c r="Q2310">
        <v>0</v>
      </c>
      <c r="R2310">
        <v>0</v>
      </c>
      <c r="S2310">
        <v>0</v>
      </c>
      <c r="T2310">
        <v>0</v>
      </c>
      <c r="U2310">
        <v>0</v>
      </c>
      <c r="V2310">
        <v>0</v>
      </c>
      <c r="W2310">
        <v>0</v>
      </c>
      <c r="X2310">
        <v>0</v>
      </c>
      <c r="Y2310">
        <v>2</v>
      </c>
      <c r="Z2310">
        <v>0.50526243448257446</v>
      </c>
      <c r="AA2310">
        <v>0</v>
      </c>
    </row>
    <row r="2311" spans="1:27" x14ac:dyDescent="0.25">
      <c r="A2311" t="s">
        <v>67</v>
      </c>
      <c r="B2311" t="s">
        <v>22</v>
      </c>
      <c r="C2311" t="s">
        <v>85</v>
      </c>
      <c r="D2311">
        <v>6</v>
      </c>
      <c r="E2311">
        <v>0</v>
      </c>
      <c r="F2311">
        <v>0</v>
      </c>
      <c r="G2311">
        <v>0</v>
      </c>
      <c r="H2311">
        <v>0</v>
      </c>
      <c r="I2311">
        <v>0</v>
      </c>
      <c r="J2311">
        <v>0</v>
      </c>
      <c r="K2311">
        <v>0</v>
      </c>
      <c r="L2311">
        <v>0</v>
      </c>
      <c r="M2311">
        <v>0</v>
      </c>
      <c r="N2311">
        <v>0</v>
      </c>
      <c r="O2311">
        <v>0</v>
      </c>
      <c r="P2311">
        <v>0</v>
      </c>
      <c r="Q2311">
        <v>0</v>
      </c>
      <c r="R2311">
        <v>0</v>
      </c>
      <c r="S2311">
        <v>0</v>
      </c>
      <c r="T2311">
        <v>0</v>
      </c>
      <c r="U2311">
        <v>0</v>
      </c>
      <c r="V2311">
        <v>0</v>
      </c>
      <c r="W2311">
        <v>0</v>
      </c>
      <c r="X2311">
        <v>0</v>
      </c>
      <c r="Y2311">
        <v>2</v>
      </c>
      <c r="Z2311">
        <v>0.50526243448257446</v>
      </c>
      <c r="AA2311">
        <v>0</v>
      </c>
    </row>
    <row r="2312" spans="1:27" x14ac:dyDescent="0.25">
      <c r="A2312" t="s">
        <v>67</v>
      </c>
      <c r="B2312" t="s">
        <v>22</v>
      </c>
      <c r="C2312" t="s">
        <v>85</v>
      </c>
      <c r="D2312">
        <v>7</v>
      </c>
      <c r="E2312">
        <v>0</v>
      </c>
      <c r="F2312">
        <v>0</v>
      </c>
      <c r="G2312">
        <v>0</v>
      </c>
      <c r="H2312">
        <v>0</v>
      </c>
      <c r="I2312">
        <v>0</v>
      </c>
      <c r="J2312">
        <v>0</v>
      </c>
      <c r="K2312">
        <v>0</v>
      </c>
      <c r="L2312">
        <v>0</v>
      </c>
      <c r="M2312">
        <v>0</v>
      </c>
      <c r="N2312">
        <v>0</v>
      </c>
      <c r="O2312">
        <v>0</v>
      </c>
      <c r="P2312">
        <v>0</v>
      </c>
      <c r="Q2312">
        <v>0</v>
      </c>
      <c r="R2312">
        <v>0</v>
      </c>
      <c r="S2312">
        <v>0</v>
      </c>
      <c r="T2312">
        <v>0</v>
      </c>
      <c r="U2312">
        <v>0</v>
      </c>
      <c r="V2312">
        <v>0</v>
      </c>
      <c r="W2312">
        <v>0</v>
      </c>
      <c r="X2312">
        <v>0</v>
      </c>
      <c r="Y2312">
        <v>2</v>
      </c>
      <c r="Z2312">
        <v>0.50526243448257446</v>
      </c>
      <c r="AA2312">
        <v>0</v>
      </c>
    </row>
    <row r="2313" spans="1:27" x14ac:dyDescent="0.25">
      <c r="A2313" t="s">
        <v>67</v>
      </c>
      <c r="B2313" t="s">
        <v>22</v>
      </c>
      <c r="C2313" t="s">
        <v>85</v>
      </c>
      <c r="D2313">
        <v>8</v>
      </c>
      <c r="E2313">
        <v>0</v>
      </c>
      <c r="F2313">
        <v>0</v>
      </c>
      <c r="G2313">
        <v>0</v>
      </c>
      <c r="H2313">
        <v>0</v>
      </c>
      <c r="I2313">
        <v>0</v>
      </c>
      <c r="J2313">
        <v>0</v>
      </c>
      <c r="K2313">
        <v>0</v>
      </c>
      <c r="L2313">
        <v>0</v>
      </c>
      <c r="M2313">
        <v>0</v>
      </c>
      <c r="N2313">
        <v>0</v>
      </c>
      <c r="O2313">
        <v>0</v>
      </c>
      <c r="P2313">
        <v>0</v>
      </c>
      <c r="Q2313">
        <v>0</v>
      </c>
      <c r="R2313">
        <v>0</v>
      </c>
      <c r="S2313">
        <v>0</v>
      </c>
      <c r="T2313">
        <v>0</v>
      </c>
      <c r="U2313">
        <v>0</v>
      </c>
      <c r="V2313">
        <v>0</v>
      </c>
      <c r="W2313">
        <v>0</v>
      </c>
      <c r="X2313">
        <v>0</v>
      </c>
      <c r="Y2313">
        <v>2</v>
      </c>
      <c r="Z2313">
        <v>0.50526243448257446</v>
      </c>
      <c r="AA2313">
        <v>0</v>
      </c>
    </row>
    <row r="2314" spans="1:27" x14ac:dyDescent="0.25">
      <c r="A2314" t="s">
        <v>67</v>
      </c>
      <c r="B2314" t="s">
        <v>22</v>
      </c>
      <c r="C2314" t="s">
        <v>85</v>
      </c>
      <c r="D2314">
        <v>9</v>
      </c>
      <c r="E2314">
        <v>0</v>
      </c>
      <c r="F2314">
        <v>0</v>
      </c>
      <c r="G2314">
        <v>0</v>
      </c>
      <c r="H2314">
        <v>0</v>
      </c>
      <c r="I2314">
        <v>0</v>
      </c>
      <c r="J2314">
        <v>0</v>
      </c>
      <c r="K2314">
        <v>0</v>
      </c>
      <c r="L2314">
        <v>0</v>
      </c>
      <c r="M2314">
        <v>0</v>
      </c>
      <c r="N2314">
        <v>0</v>
      </c>
      <c r="O2314">
        <v>0</v>
      </c>
      <c r="P2314">
        <v>0</v>
      </c>
      <c r="Q2314">
        <v>0</v>
      </c>
      <c r="R2314">
        <v>0</v>
      </c>
      <c r="S2314">
        <v>0</v>
      </c>
      <c r="T2314">
        <v>0</v>
      </c>
      <c r="U2314">
        <v>0</v>
      </c>
      <c r="V2314">
        <v>0</v>
      </c>
      <c r="W2314">
        <v>0</v>
      </c>
      <c r="X2314">
        <v>0</v>
      </c>
      <c r="Y2314">
        <v>2</v>
      </c>
      <c r="Z2314">
        <v>0.50526243448257446</v>
      </c>
      <c r="AA2314">
        <v>0</v>
      </c>
    </row>
    <row r="2315" spans="1:27" x14ac:dyDescent="0.25">
      <c r="A2315" t="s">
        <v>67</v>
      </c>
      <c r="B2315" t="s">
        <v>22</v>
      </c>
      <c r="C2315" t="s">
        <v>85</v>
      </c>
      <c r="D2315">
        <v>10</v>
      </c>
      <c r="E2315">
        <v>0</v>
      </c>
      <c r="F2315">
        <v>0</v>
      </c>
      <c r="G2315">
        <v>0</v>
      </c>
      <c r="H2315">
        <v>0</v>
      </c>
      <c r="I2315">
        <v>0</v>
      </c>
      <c r="J2315">
        <v>0</v>
      </c>
      <c r="K2315">
        <v>0</v>
      </c>
      <c r="L2315">
        <v>0</v>
      </c>
      <c r="M2315">
        <v>0</v>
      </c>
      <c r="N2315">
        <v>0</v>
      </c>
      <c r="O2315">
        <v>0</v>
      </c>
      <c r="P2315">
        <v>0</v>
      </c>
      <c r="Q2315">
        <v>0</v>
      </c>
      <c r="R2315">
        <v>0</v>
      </c>
      <c r="S2315">
        <v>0</v>
      </c>
      <c r="T2315">
        <v>0</v>
      </c>
      <c r="U2315">
        <v>0</v>
      </c>
      <c r="V2315">
        <v>0</v>
      </c>
      <c r="W2315">
        <v>0</v>
      </c>
      <c r="X2315">
        <v>0</v>
      </c>
      <c r="Y2315">
        <v>2</v>
      </c>
      <c r="Z2315">
        <v>0.50526243448257446</v>
      </c>
      <c r="AA2315">
        <v>0</v>
      </c>
    </row>
    <row r="2316" spans="1:27" x14ac:dyDescent="0.25">
      <c r="A2316" t="s">
        <v>67</v>
      </c>
      <c r="B2316" t="s">
        <v>22</v>
      </c>
      <c r="C2316" t="s">
        <v>85</v>
      </c>
      <c r="D2316">
        <v>11</v>
      </c>
      <c r="E2316">
        <v>0</v>
      </c>
      <c r="F2316">
        <v>0</v>
      </c>
      <c r="G2316">
        <v>0</v>
      </c>
      <c r="H2316">
        <v>0</v>
      </c>
      <c r="I2316">
        <v>0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0</v>
      </c>
      <c r="P2316">
        <v>0</v>
      </c>
      <c r="Q2316">
        <v>0</v>
      </c>
      <c r="R2316">
        <v>0</v>
      </c>
      <c r="S2316">
        <v>0</v>
      </c>
      <c r="T2316">
        <v>0</v>
      </c>
      <c r="U2316">
        <v>0</v>
      </c>
      <c r="V2316">
        <v>0</v>
      </c>
      <c r="W2316">
        <v>0</v>
      </c>
      <c r="X2316">
        <v>0</v>
      </c>
      <c r="Y2316">
        <v>2</v>
      </c>
      <c r="Z2316">
        <v>0.50526243448257446</v>
      </c>
      <c r="AA2316">
        <v>0</v>
      </c>
    </row>
    <row r="2317" spans="1:27" x14ac:dyDescent="0.25">
      <c r="A2317" t="s">
        <v>67</v>
      </c>
      <c r="B2317" t="s">
        <v>22</v>
      </c>
      <c r="C2317" t="s">
        <v>85</v>
      </c>
      <c r="D2317">
        <v>12</v>
      </c>
      <c r="E2317">
        <v>0</v>
      </c>
      <c r="F2317">
        <v>0</v>
      </c>
      <c r="G2317">
        <v>0</v>
      </c>
      <c r="H2317">
        <v>0</v>
      </c>
      <c r="I2317">
        <v>0</v>
      </c>
      <c r="J2317">
        <v>0</v>
      </c>
      <c r="K2317">
        <v>0</v>
      </c>
      <c r="L2317">
        <v>0</v>
      </c>
      <c r="M2317">
        <v>0</v>
      </c>
      <c r="N2317">
        <v>0</v>
      </c>
      <c r="O2317">
        <v>0</v>
      </c>
      <c r="P2317">
        <v>0</v>
      </c>
      <c r="Q2317">
        <v>0</v>
      </c>
      <c r="R2317">
        <v>0</v>
      </c>
      <c r="S2317">
        <v>0</v>
      </c>
      <c r="T2317">
        <v>0</v>
      </c>
      <c r="U2317">
        <v>0</v>
      </c>
      <c r="V2317">
        <v>0</v>
      </c>
      <c r="W2317">
        <v>0</v>
      </c>
      <c r="X2317">
        <v>0</v>
      </c>
      <c r="Y2317">
        <v>2</v>
      </c>
      <c r="Z2317">
        <v>0.50526243448257446</v>
      </c>
      <c r="AA2317">
        <v>0</v>
      </c>
    </row>
    <row r="2318" spans="1:27" x14ac:dyDescent="0.25">
      <c r="A2318" t="s">
        <v>67</v>
      </c>
      <c r="B2318" t="s">
        <v>22</v>
      </c>
      <c r="C2318" t="s">
        <v>85</v>
      </c>
      <c r="D2318">
        <v>13</v>
      </c>
      <c r="E2318">
        <v>0</v>
      </c>
      <c r="F2318">
        <v>0</v>
      </c>
      <c r="G2318">
        <v>0</v>
      </c>
      <c r="H2318">
        <v>0</v>
      </c>
      <c r="I2318">
        <v>0</v>
      </c>
      <c r="J2318">
        <v>0</v>
      </c>
      <c r="K2318">
        <v>0</v>
      </c>
      <c r="L2318">
        <v>0</v>
      </c>
      <c r="M2318">
        <v>0</v>
      </c>
      <c r="N2318">
        <v>0</v>
      </c>
      <c r="O2318">
        <v>0</v>
      </c>
      <c r="P2318">
        <v>0</v>
      </c>
      <c r="Q2318">
        <v>0</v>
      </c>
      <c r="R2318">
        <v>0</v>
      </c>
      <c r="S2318">
        <v>0</v>
      </c>
      <c r="T2318">
        <v>0</v>
      </c>
      <c r="U2318">
        <v>0</v>
      </c>
      <c r="V2318">
        <v>0</v>
      </c>
      <c r="W2318">
        <v>0</v>
      </c>
      <c r="X2318">
        <v>0</v>
      </c>
      <c r="Y2318">
        <v>2</v>
      </c>
      <c r="Z2318">
        <v>0.50526243448257446</v>
      </c>
      <c r="AA2318">
        <v>0</v>
      </c>
    </row>
    <row r="2319" spans="1:27" x14ac:dyDescent="0.25">
      <c r="A2319" t="s">
        <v>67</v>
      </c>
      <c r="B2319" t="s">
        <v>22</v>
      </c>
      <c r="C2319" t="s">
        <v>85</v>
      </c>
      <c r="D2319">
        <v>14</v>
      </c>
      <c r="E2319">
        <v>0</v>
      </c>
      <c r="F2319">
        <v>0</v>
      </c>
      <c r="G2319">
        <v>0</v>
      </c>
      <c r="H2319">
        <v>0</v>
      </c>
      <c r="I2319">
        <v>0</v>
      </c>
      <c r="J2319">
        <v>0</v>
      </c>
      <c r="K2319">
        <v>0</v>
      </c>
      <c r="L2319">
        <v>0</v>
      </c>
      <c r="M2319">
        <v>0</v>
      </c>
      <c r="N2319">
        <v>0</v>
      </c>
      <c r="O2319">
        <v>0</v>
      </c>
      <c r="P2319">
        <v>0</v>
      </c>
      <c r="Q2319">
        <v>0</v>
      </c>
      <c r="R2319">
        <v>0</v>
      </c>
      <c r="S2319">
        <v>0</v>
      </c>
      <c r="T2319">
        <v>0</v>
      </c>
      <c r="U2319">
        <v>0</v>
      </c>
      <c r="V2319">
        <v>0</v>
      </c>
      <c r="W2319">
        <v>0</v>
      </c>
      <c r="X2319">
        <v>0</v>
      </c>
      <c r="Y2319">
        <v>2</v>
      </c>
      <c r="Z2319">
        <v>0.50526243448257446</v>
      </c>
      <c r="AA2319">
        <v>0</v>
      </c>
    </row>
    <row r="2320" spans="1:27" x14ac:dyDescent="0.25">
      <c r="A2320" t="s">
        <v>67</v>
      </c>
      <c r="B2320" t="s">
        <v>22</v>
      </c>
      <c r="C2320" t="s">
        <v>85</v>
      </c>
      <c r="D2320">
        <v>15</v>
      </c>
      <c r="E2320">
        <v>0</v>
      </c>
      <c r="F2320">
        <v>0</v>
      </c>
      <c r="G2320">
        <v>0</v>
      </c>
      <c r="H2320">
        <v>0</v>
      </c>
      <c r="I2320">
        <v>0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0</v>
      </c>
      <c r="P2320">
        <v>0</v>
      </c>
      <c r="Q2320">
        <v>0</v>
      </c>
      <c r="R2320">
        <v>0</v>
      </c>
      <c r="S2320">
        <v>0</v>
      </c>
      <c r="T2320">
        <v>0</v>
      </c>
      <c r="U2320">
        <v>0</v>
      </c>
      <c r="V2320">
        <v>0</v>
      </c>
      <c r="W2320">
        <v>0</v>
      </c>
      <c r="X2320">
        <v>0</v>
      </c>
      <c r="Y2320">
        <v>2</v>
      </c>
      <c r="Z2320">
        <v>0.50526243448257446</v>
      </c>
      <c r="AA2320">
        <v>0</v>
      </c>
    </row>
    <row r="2321" spans="1:27" x14ac:dyDescent="0.25">
      <c r="A2321" t="s">
        <v>67</v>
      </c>
      <c r="B2321" t="s">
        <v>22</v>
      </c>
      <c r="C2321" t="s">
        <v>85</v>
      </c>
      <c r="D2321">
        <v>16</v>
      </c>
      <c r="E2321">
        <v>0</v>
      </c>
      <c r="F2321">
        <v>0</v>
      </c>
      <c r="G2321">
        <v>0</v>
      </c>
      <c r="H2321">
        <v>0</v>
      </c>
      <c r="I2321">
        <v>0</v>
      </c>
      <c r="J2321">
        <v>0</v>
      </c>
      <c r="K2321">
        <v>0</v>
      </c>
      <c r="L2321">
        <v>0</v>
      </c>
      <c r="M2321">
        <v>0</v>
      </c>
      <c r="N2321">
        <v>0</v>
      </c>
      <c r="O2321">
        <v>0</v>
      </c>
      <c r="P2321">
        <v>0</v>
      </c>
      <c r="Q2321">
        <v>0</v>
      </c>
      <c r="R2321">
        <v>0</v>
      </c>
      <c r="S2321">
        <v>0</v>
      </c>
      <c r="T2321">
        <v>0</v>
      </c>
      <c r="U2321">
        <v>0</v>
      </c>
      <c r="V2321">
        <v>0</v>
      </c>
      <c r="W2321">
        <v>0</v>
      </c>
      <c r="X2321">
        <v>0</v>
      </c>
      <c r="Y2321">
        <v>2</v>
      </c>
      <c r="Z2321">
        <v>0.50526243448257446</v>
      </c>
      <c r="AA2321">
        <v>0</v>
      </c>
    </row>
    <row r="2322" spans="1:27" x14ac:dyDescent="0.25">
      <c r="A2322" t="s">
        <v>67</v>
      </c>
      <c r="B2322" t="s">
        <v>22</v>
      </c>
      <c r="C2322" t="s">
        <v>85</v>
      </c>
      <c r="D2322">
        <v>17</v>
      </c>
      <c r="E2322">
        <v>0</v>
      </c>
      <c r="F2322">
        <v>0</v>
      </c>
      <c r="G2322">
        <v>0</v>
      </c>
      <c r="H2322">
        <v>0</v>
      </c>
      <c r="I2322">
        <v>0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0</v>
      </c>
      <c r="P2322">
        <v>0</v>
      </c>
      <c r="Q2322">
        <v>0</v>
      </c>
      <c r="R2322">
        <v>0</v>
      </c>
      <c r="S2322">
        <v>0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2</v>
      </c>
      <c r="Z2322">
        <v>0.50526243448257446</v>
      </c>
      <c r="AA2322">
        <v>0</v>
      </c>
    </row>
    <row r="2323" spans="1:27" x14ac:dyDescent="0.25">
      <c r="A2323" t="s">
        <v>67</v>
      </c>
      <c r="B2323" t="s">
        <v>22</v>
      </c>
      <c r="C2323" t="s">
        <v>85</v>
      </c>
      <c r="D2323">
        <v>18</v>
      </c>
      <c r="E2323">
        <v>0</v>
      </c>
      <c r="F2323">
        <v>0</v>
      </c>
      <c r="G2323">
        <v>0</v>
      </c>
      <c r="H2323">
        <v>0</v>
      </c>
      <c r="I2323">
        <v>0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0</v>
      </c>
      <c r="P2323">
        <v>0</v>
      </c>
      <c r="Q2323">
        <v>0</v>
      </c>
      <c r="R2323">
        <v>0</v>
      </c>
      <c r="S2323">
        <v>0</v>
      </c>
      <c r="T2323">
        <v>0</v>
      </c>
      <c r="U2323">
        <v>0</v>
      </c>
      <c r="V2323">
        <v>0</v>
      </c>
      <c r="W2323">
        <v>0</v>
      </c>
      <c r="X2323">
        <v>0</v>
      </c>
      <c r="Y2323">
        <v>2</v>
      </c>
      <c r="Z2323">
        <v>0.50526243448257446</v>
      </c>
      <c r="AA2323">
        <v>0</v>
      </c>
    </row>
    <row r="2324" spans="1:27" x14ac:dyDescent="0.25">
      <c r="A2324" t="s">
        <v>67</v>
      </c>
      <c r="B2324" t="s">
        <v>22</v>
      </c>
      <c r="C2324" t="s">
        <v>85</v>
      </c>
      <c r="D2324">
        <v>19</v>
      </c>
      <c r="E2324">
        <v>0</v>
      </c>
      <c r="F2324">
        <v>0</v>
      </c>
      <c r="G2324">
        <v>0</v>
      </c>
      <c r="H2324">
        <v>0</v>
      </c>
      <c r="I2324">
        <v>0</v>
      </c>
      <c r="J2324">
        <v>0</v>
      </c>
      <c r="K2324">
        <v>0</v>
      </c>
      <c r="L2324">
        <v>0</v>
      </c>
      <c r="M2324">
        <v>0</v>
      </c>
      <c r="N2324">
        <v>0</v>
      </c>
      <c r="O2324">
        <v>0</v>
      </c>
      <c r="P2324">
        <v>0</v>
      </c>
      <c r="Q2324">
        <v>0</v>
      </c>
      <c r="R2324">
        <v>0</v>
      </c>
      <c r="S2324">
        <v>0</v>
      </c>
      <c r="T2324">
        <v>0</v>
      </c>
      <c r="U2324">
        <v>0</v>
      </c>
      <c r="V2324">
        <v>0</v>
      </c>
      <c r="W2324">
        <v>0</v>
      </c>
      <c r="X2324">
        <v>0</v>
      </c>
      <c r="Y2324">
        <v>2</v>
      </c>
      <c r="Z2324">
        <v>0.50526243448257446</v>
      </c>
      <c r="AA2324">
        <v>0</v>
      </c>
    </row>
    <row r="2325" spans="1:27" x14ac:dyDescent="0.25">
      <c r="A2325" t="s">
        <v>67</v>
      </c>
      <c r="B2325" t="s">
        <v>22</v>
      </c>
      <c r="C2325" t="s">
        <v>85</v>
      </c>
      <c r="D2325">
        <v>20</v>
      </c>
      <c r="E2325">
        <v>0</v>
      </c>
      <c r="F2325">
        <v>0</v>
      </c>
      <c r="G2325">
        <v>0</v>
      </c>
      <c r="H2325">
        <v>0</v>
      </c>
      <c r="I2325">
        <v>0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0</v>
      </c>
      <c r="P2325">
        <v>0</v>
      </c>
      <c r="Q2325">
        <v>0</v>
      </c>
      <c r="R2325">
        <v>0</v>
      </c>
      <c r="S2325">
        <v>0</v>
      </c>
      <c r="T2325">
        <v>0</v>
      </c>
      <c r="U2325">
        <v>0</v>
      </c>
      <c r="V2325">
        <v>0</v>
      </c>
      <c r="W2325">
        <v>0</v>
      </c>
      <c r="X2325">
        <v>0</v>
      </c>
      <c r="Y2325">
        <v>2</v>
      </c>
      <c r="Z2325">
        <v>0.50526243448257446</v>
      </c>
      <c r="AA2325">
        <v>0</v>
      </c>
    </row>
    <row r="2326" spans="1:27" x14ac:dyDescent="0.25">
      <c r="A2326" t="s">
        <v>67</v>
      </c>
      <c r="B2326" t="s">
        <v>22</v>
      </c>
      <c r="C2326" t="s">
        <v>85</v>
      </c>
      <c r="D2326">
        <v>21</v>
      </c>
      <c r="E2326">
        <v>0</v>
      </c>
      <c r="F2326">
        <v>0</v>
      </c>
      <c r="G2326">
        <v>0</v>
      </c>
      <c r="H2326">
        <v>0</v>
      </c>
      <c r="I2326">
        <v>0</v>
      </c>
      <c r="J2326">
        <v>0</v>
      </c>
      <c r="K2326">
        <v>0</v>
      </c>
      <c r="L2326">
        <v>0</v>
      </c>
      <c r="M2326">
        <v>0</v>
      </c>
      <c r="N2326">
        <v>0</v>
      </c>
      <c r="O2326">
        <v>0</v>
      </c>
      <c r="P2326">
        <v>0</v>
      </c>
      <c r="Q2326">
        <v>0</v>
      </c>
      <c r="R2326">
        <v>0</v>
      </c>
      <c r="S2326">
        <v>0</v>
      </c>
      <c r="T2326">
        <v>0</v>
      </c>
      <c r="U2326">
        <v>0</v>
      </c>
      <c r="V2326">
        <v>0</v>
      </c>
      <c r="W2326">
        <v>0</v>
      </c>
      <c r="X2326">
        <v>0</v>
      </c>
      <c r="Y2326">
        <v>2</v>
      </c>
      <c r="Z2326">
        <v>0.50526243448257446</v>
      </c>
      <c r="AA2326">
        <v>0</v>
      </c>
    </row>
    <row r="2327" spans="1:27" x14ac:dyDescent="0.25">
      <c r="A2327" t="s">
        <v>67</v>
      </c>
      <c r="B2327" t="s">
        <v>22</v>
      </c>
      <c r="C2327" t="s">
        <v>85</v>
      </c>
      <c r="D2327">
        <v>22</v>
      </c>
      <c r="E2327">
        <v>0</v>
      </c>
      <c r="F2327">
        <v>0</v>
      </c>
      <c r="G2327">
        <v>0</v>
      </c>
      <c r="H2327">
        <v>0</v>
      </c>
      <c r="I2327">
        <v>0</v>
      </c>
      <c r="J2327">
        <v>0</v>
      </c>
      <c r="K2327">
        <v>0</v>
      </c>
      <c r="L2327">
        <v>0</v>
      </c>
      <c r="M2327">
        <v>0</v>
      </c>
      <c r="N2327">
        <v>0</v>
      </c>
      <c r="O2327">
        <v>0</v>
      </c>
      <c r="P2327">
        <v>0</v>
      </c>
      <c r="Q2327">
        <v>0</v>
      </c>
      <c r="R2327">
        <v>0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0</v>
      </c>
      <c r="Y2327">
        <v>2</v>
      </c>
      <c r="Z2327">
        <v>0.50526243448257446</v>
      </c>
      <c r="AA2327">
        <v>0</v>
      </c>
    </row>
    <row r="2328" spans="1:27" x14ac:dyDescent="0.25">
      <c r="A2328" t="s">
        <v>67</v>
      </c>
      <c r="B2328" t="s">
        <v>22</v>
      </c>
      <c r="C2328" t="s">
        <v>85</v>
      </c>
      <c r="D2328">
        <v>23</v>
      </c>
      <c r="E2328">
        <v>0</v>
      </c>
      <c r="F2328">
        <v>0</v>
      </c>
      <c r="G2328">
        <v>0</v>
      </c>
      <c r="H2328">
        <v>0</v>
      </c>
      <c r="I2328">
        <v>0</v>
      </c>
      <c r="J2328">
        <v>0</v>
      </c>
      <c r="K2328">
        <v>0</v>
      </c>
      <c r="L2328">
        <v>0</v>
      </c>
      <c r="M2328">
        <v>0</v>
      </c>
      <c r="N2328">
        <v>0</v>
      </c>
      <c r="O2328">
        <v>0</v>
      </c>
      <c r="P2328">
        <v>0</v>
      </c>
      <c r="Q2328">
        <v>0</v>
      </c>
      <c r="R2328">
        <v>0</v>
      </c>
      <c r="S2328">
        <v>0</v>
      </c>
      <c r="T2328">
        <v>0</v>
      </c>
      <c r="U2328">
        <v>0</v>
      </c>
      <c r="V2328">
        <v>0</v>
      </c>
      <c r="W2328">
        <v>0</v>
      </c>
      <c r="X2328">
        <v>0</v>
      </c>
      <c r="Y2328">
        <v>2</v>
      </c>
      <c r="Z2328">
        <v>0.50526243448257446</v>
      </c>
      <c r="AA2328">
        <v>0</v>
      </c>
    </row>
    <row r="2329" spans="1:27" x14ac:dyDescent="0.25">
      <c r="A2329" t="s">
        <v>67</v>
      </c>
      <c r="B2329" t="s">
        <v>22</v>
      </c>
      <c r="C2329" t="s">
        <v>85</v>
      </c>
      <c r="D2329">
        <v>24</v>
      </c>
      <c r="E2329">
        <v>0</v>
      </c>
      <c r="F2329">
        <v>0</v>
      </c>
      <c r="G2329">
        <v>0</v>
      </c>
      <c r="H2329">
        <v>0</v>
      </c>
      <c r="I2329">
        <v>0</v>
      </c>
      <c r="J2329">
        <v>0</v>
      </c>
      <c r="K2329">
        <v>0</v>
      </c>
      <c r="L2329">
        <v>0</v>
      </c>
      <c r="M2329">
        <v>0</v>
      </c>
      <c r="N2329">
        <v>0</v>
      </c>
      <c r="O2329">
        <v>0</v>
      </c>
      <c r="P2329">
        <v>0</v>
      </c>
      <c r="Q2329">
        <v>0</v>
      </c>
      <c r="R2329">
        <v>0</v>
      </c>
      <c r="S2329">
        <v>0</v>
      </c>
      <c r="T2329">
        <v>0</v>
      </c>
      <c r="U2329">
        <v>0</v>
      </c>
      <c r="V2329">
        <v>0</v>
      </c>
      <c r="W2329">
        <v>0</v>
      </c>
      <c r="X2329">
        <v>0</v>
      </c>
      <c r="Y2329">
        <v>2</v>
      </c>
      <c r="Z2329">
        <v>0.50526243448257446</v>
      </c>
      <c r="AA2329">
        <v>0</v>
      </c>
    </row>
    <row r="2330" spans="1:27" x14ac:dyDescent="0.25">
      <c r="A2330" t="s">
        <v>67</v>
      </c>
      <c r="B2330" t="s">
        <v>22</v>
      </c>
      <c r="C2330" t="s">
        <v>86</v>
      </c>
      <c r="D2330">
        <v>1</v>
      </c>
      <c r="E2330">
        <v>0</v>
      </c>
      <c r="F2330">
        <v>0</v>
      </c>
      <c r="G2330">
        <v>0</v>
      </c>
      <c r="H2330">
        <v>0</v>
      </c>
      <c r="I2330">
        <v>0</v>
      </c>
      <c r="J2330">
        <v>0</v>
      </c>
      <c r="K2330">
        <v>0</v>
      </c>
      <c r="L2330">
        <v>0</v>
      </c>
      <c r="M2330">
        <v>0</v>
      </c>
      <c r="N2330">
        <v>0</v>
      </c>
      <c r="O2330">
        <v>0</v>
      </c>
      <c r="P2330">
        <v>0</v>
      </c>
      <c r="Q2330">
        <v>0</v>
      </c>
      <c r="R2330">
        <v>0</v>
      </c>
      <c r="S2330">
        <v>0</v>
      </c>
      <c r="T2330">
        <v>0</v>
      </c>
      <c r="U2330">
        <v>0</v>
      </c>
      <c r="V2330">
        <v>0</v>
      </c>
      <c r="W2330">
        <v>0</v>
      </c>
      <c r="X2330">
        <v>0</v>
      </c>
      <c r="Y2330">
        <v>2</v>
      </c>
      <c r="Z2330">
        <v>0.50526243448257446</v>
      </c>
      <c r="AA2330">
        <v>0</v>
      </c>
    </row>
    <row r="2331" spans="1:27" x14ac:dyDescent="0.25">
      <c r="A2331" t="s">
        <v>67</v>
      </c>
      <c r="B2331" t="s">
        <v>22</v>
      </c>
      <c r="C2331" t="s">
        <v>86</v>
      </c>
      <c r="D2331">
        <v>2</v>
      </c>
      <c r="E2331">
        <v>0</v>
      </c>
      <c r="F2331">
        <v>0</v>
      </c>
      <c r="G2331">
        <v>0</v>
      </c>
      <c r="H2331">
        <v>0</v>
      </c>
      <c r="I2331">
        <v>0</v>
      </c>
      <c r="J2331">
        <v>0</v>
      </c>
      <c r="K2331">
        <v>0</v>
      </c>
      <c r="L2331">
        <v>0</v>
      </c>
      <c r="M2331">
        <v>0</v>
      </c>
      <c r="N2331">
        <v>0</v>
      </c>
      <c r="O2331">
        <v>0</v>
      </c>
      <c r="P2331">
        <v>0</v>
      </c>
      <c r="Q2331">
        <v>0</v>
      </c>
      <c r="R2331">
        <v>0</v>
      </c>
      <c r="S2331">
        <v>0</v>
      </c>
      <c r="T2331">
        <v>0</v>
      </c>
      <c r="U2331">
        <v>0</v>
      </c>
      <c r="V2331">
        <v>0</v>
      </c>
      <c r="W2331">
        <v>0</v>
      </c>
      <c r="X2331">
        <v>0</v>
      </c>
      <c r="Y2331">
        <v>2</v>
      </c>
      <c r="Z2331">
        <v>0.50526243448257446</v>
      </c>
      <c r="AA2331">
        <v>0</v>
      </c>
    </row>
    <row r="2332" spans="1:27" x14ac:dyDescent="0.25">
      <c r="A2332" t="s">
        <v>67</v>
      </c>
      <c r="B2332" t="s">
        <v>22</v>
      </c>
      <c r="C2332" t="s">
        <v>86</v>
      </c>
      <c r="D2332">
        <v>3</v>
      </c>
      <c r="E2332">
        <v>0</v>
      </c>
      <c r="F2332">
        <v>0</v>
      </c>
      <c r="G2332">
        <v>0</v>
      </c>
      <c r="H2332">
        <v>0</v>
      </c>
      <c r="I2332">
        <v>0</v>
      </c>
      <c r="J2332">
        <v>0</v>
      </c>
      <c r="K2332">
        <v>0</v>
      </c>
      <c r="L2332">
        <v>0</v>
      </c>
      <c r="M2332">
        <v>0</v>
      </c>
      <c r="N2332">
        <v>0</v>
      </c>
      <c r="O2332">
        <v>0</v>
      </c>
      <c r="P2332">
        <v>0</v>
      </c>
      <c r="Q2332">
        <v>0</v>
      </c>
      <c r="R2332">
        <v>0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0</v>
      </c>
      <c r="Y2332">
        <v>2</v>
      </c>
      <c r="Z2332">
        <v>0.50526243448257446</v>
      </c>
      <c r="AA2332">
        <v>0</v>
      </c>
    </row>
    <row r="2333" spans="1:27" x14ac:dyDescent="0.25">
      <c r="A2333" t="s">
        <v>67</v>
      </c>
      <c r="B2333" t="s">
        <v>22</v>
      </c>
      <c r="C2333" t="s">
        <v>86</v>
      </c>
      <c r="D2333">
        <v>4</v>
      </c>
      <c r="E2333">
        <v>0</v>
      </c>
      <c r="F2333">
        <v>0</v>
      </c>
      <c r="G2333">
        <v>0</v>
      </c>
      <c r="H2333">
        <v>0</v>
      </c>
      <c r="I2333">
        <v>0</v>
      </c>
      <c r="J2333">
        <v>0</v>
      </c>
      <c r="K2333">
        <v>0</v>
      </c>
      <c r="L2333">
        <v>0</v>
      </c>
      <c r="M2333">
        <v>0</v>
      </c>
      <c r="N2333">
        <v>0</v>
      </c>
      <c r="O2333">
        <v>0</v>
      </c>
      <c r="P2333">
        <v>0</v>
      </c>
      <c r="Q2333">
        <v>0</v>
      </c>
      <c r="R2333">
        <v>0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0</v>
      </c>
      <c r="Y2333">
        <v>2</v>
      </c>
      <c r="Z2333">
        <v>0.50526243448257446</v>
      </c>
      <c r="AA2333">
        <v>0</v>
      </c>
    </row>
    <row r="2334" spans="1:27" x14ac:dyDescent="0.25">
      <c r="A2334" t="s">
        <v>67</v>
      </c>
      <c r="B2334" t="s">
        <v>22</v>
      </c>
      <c r="C2334" t="s">
        <v>86</v>
      </c>
      <c r="D2334">
        <v>5</v>
      </c>
      <c r="E2334">
        <v>0</v>
      </c>
      <c r="F2334">
        <v>0</v>
      </c>
      <c r="G2334">
        <v>0</v>
      </c>
      <c r="H2334">
        <v>0</v>
      </c>
      <c r="I2334">
        <v>0</v>
      </c>
      <c r="J2334">
        <v>0</v>
      </c>
      <c r="K2334">
        <v>0</v>
      </c>
      <c r="L2334">
        <v>0</v>
      </c>
      <c r="M2334">
        <v>0</v>
      </c>
      <c r="N2334">
        <v>0</v>
      </c>
      <c r="O2334">
        <v>0</v>
      </c>
      <c r="P2334">
        <v>0</v>
      </c>
      <c r="Q2334">
        <v>0</v>
      </c>
      <c r="R2334">
        <v>0</v>
      </c>
      <c r="S2334">
        <v>0</v>
      </c>
      <c r="T2334">
        <v>0</v>
      </c>
      <c r="U2334">
        <v>0</v>
      </c>
      <c r="V2334">
        <v>0</v>
      </c>
      <c r="W2334">
        <v>0</v>
      </c>
      <c r="X2334">
        <v>0</v>
      </c>
      <c r="Y2334">
        <v>2</v>
      </c>
      <c r="Z2334">
        <v>0.50526243448257446</v>
      </c>
      <c r="AA2334">
        <v>0</v>
      </c>
    </row>
    <row r="2335" spans="1:27" x14ac:dyDescent="0.25">
      <c r="A2335" t="s">
        <v>67</v>
      </c>
      <c r="B2335" t="s">
        <v>22</v>
      </c>
      <c r="C2335" t="s">
        <v>86</v>
      </c>
      <c r="D2335">
        <v>6</v>
      </c>
      <c r="E2335">
        <v>0</v>
      </c>
      <c r="F2335">
        <v>0</v>
      </c>
      <c r="G2335">
        <v>0</v>
      </c>
      <c r="H2335">
        <v>0</v>
      </c>
      <c r="I2335">
        <v>0</v>
      </c>
      <c r="J2335">
        <v>0</v>
      </c>
      <c r="K2335">
        <v>0</v>
      </c>
      <c r="L2335">
        <v>0</v>
      </c>
      <c r="M2335">
        <v>0</v>
      </c>
      <c r="N2335">
        <v>0</v>
      </c>
      <c r="O2335">
        <v>0</v>
      </c>
      <c r="P2335">
        <v>0</v>
      </c>
      <c r="Q2335">
        <v>0</v>
      </c>
      <c r="R2335">
        <v>0</v>
      </c>
      <c r="S2335">
        <v>0</v>
      </c>
      <c r="T2335">
        <v>0</v>
      </c>
      <c r="U2335">
        <v>0</v>
      </c>
      <c r="V2335">
        <v>0</v>
      </c>
      <c r="W2335">
        <v>0</v>
      </c>
      <c r="X2335">
        <v>0</v>
      </c>
      <c r="Y2335">
        <v>2</v>
      </c>
      <c r="Z2335">
        <v>0.50526243448257446</v>
      </c>
      <c r="AA2335">
        <v>0</v>
      </c>
    </row>
    <row r="2336" spans="1:27" x14ac:dyDescent="0.25">
      <c r="A2336" t="s">
        <v>67</v>
      </c>
      <c r="B2336" t="s">
        <v>22</v>
      </c>
      <c r="C2336" t="s">
        <v>86</v>
      </c>
      <c r="D2336">
        <v>7</v>
      </c>
      <c r="E2336">
        <v>0</v>
      </c>
      <c r="F2336">
        <v>0</v>
      </c>
      <c r="G2336">
        <v>0</v>
      </c>
      <c r="H2336">
        <v>0</v>
      </c>
      <c r="I2336">
        <v>0</v>
      </c>
      <c r="J2336">
        <v>0</v>
      </c>
      <c r="K2336">
        <v>0</v>
      </c>
      <c r="L2336">
        <v>0</v>
      </c>
      <c r="M2336">
        <v>0</v>
      </c>
      <c r="N2336">
        <v>0</v>
      </c>
      <c r="O2336">
        <v>0</v>
      </c>
      <c r="P2336">
        <v>0</v>
      </c>
      <c r="Q2336">
        <v>0</v>
      </c>
      <c r="R2336">
        <v>0</v>
      </c>
      <c r="S2336">
        <v>0</v>
      </c>
      <c r="T2336">
        <v>0</v>
      </c>
      <c r="U2336">
        <v>0</v>
      </c>
      <c r="V2336">
        <v>0</v>
      </c>
      <c r="W2336">
        <v>0</v>
      </c>
      <c r="X2336">
        <v>0</v>
      </c>
      <c r="Y2336">
        <v>2</v>
      </c>
      <c r="Z2336">
        <v>0.50526243448257446</v>
      </c>
      <c r="AA2336">
        <v>0</v>
      </c>
    </row>
    <row r="2337" spans="1:27" x14ac:dyDescent="0.25">
      <c r="A2337" t="s">
        <v>67</v>
      </c>
      <c r="B2337" t="s">
        <v>22</v>
      </c>
      <c r="C2337" t="s">
        <v>86</v>
      </c>
      <c r="D2337">
        <v>8</v>
      </c>
      <c r="E2337">
        <v>0</v>
      </c>
      <c r="F2337">
        <v>0</v>
      </c>
      <c r="G2337">
        <v>0</v>
      </c>
      <c r="H2337">
        <v>0</v>
      </c>
      <c r="I2337">
        <v>0</v>
      </c>
      <c r="J2337">
        <v>0</v>
      </c>
      <c r="K2337">
        <v>0</v>
      </c>
      <c r="L2337">
        <v>0</v>
      </c>
      <c r="M2337">
        <v>0</v>
      </c>
      <c r="N2337">
        <v>0</v>
      </c>
      <c r="O2337">
        <v>0</v>
      </c>
      <c r="P2337">
        <v>0</v>
      </c>
      <c r="Q2337">
        <v>0</v>
      </c>
      <c r="R2337">
        <v>0</v>
      </c>
      <c r="S2337">
        <v>0</v>
      </c>
      <c r="T2337">
        <v>0</v>
      </c>
      <c r="U2337">
        <v>0</v>
      </c>
      <c r="V2337">
        <v>0</v>
      </c>
      <c r="W2337">
        <v>0</v>
      </c>
      <c r="X2337">
        <v>0</v>
      </c>
      <c r="Y2337">
        <v>2</v>
      </c>
      <c r="Z2337">
        <v>0.50526243448257446</v>
      </c>
      <c r="AA2337">
        <v>0</v>
      </c>
    </row>
    <row r="2338" spans="1:27" x14ac:dyDescent="0.25">
      <c r="A2338" t="s">
        <v>67</v>
      </c>
      <c r="B2338" t="s">
        <v>22</v>
      </c>
      <c r="C2338" t="s">
        <v>86</v>
      </c>
      <c r="D2338">
        <v>9</v>
      </c>
      <c r="E2338">
        <v>0</v>
      </c>
      <c r="F2338">
        <v>0</v>
      </c>
      <c r="G2338">
        <v>0</v>
      </c>
      <c r="H2338">
        <v>0</v>
      </c>
      <c r="I2338">
        <v>0</v>
      </c>
      <c r="J2338">
        <v>0</v>
      </c>
      <c r="K2338">
        <v>0</v>
      </c>
      <c r="L2338">
        <v>0</v>
      </c>
      <c r="M2338">
        <v>0</v>
      </c>
      <c r="N2338">
        <v>0</v>
      </c>
      <c r="O2338">
        <v>0</v>
      </c>
      <c r="P2338">
        <v>0</v>
      </c>
      <c r="Q2338">
        <v>0</v>
      </c>
      <c r="R2338">
        <v>0</v>
      </c>
      <c r="S2338">
        <v>0</v>
      </c>
      <c r="T2338">
        <v>0</v>
      </c>
      <c r="U2338">
        <v>0</v>
      </c>
      <c r="V2338">
        <v>0</v>
      </c>
      <c r="W2338">
        <v>0</v>
      </c>
      <c r="X2338">
        <v>0</v>
      </c>
      <c r="Y2338">
        <v>2</v>
      </c>
      <c r="Z2338">
        <v>0.50526243448257446</v>
      </c>
      <c r="AA2338">
        <v>0</v>
      </c>
    </row>
    <row r="2339" spans="1:27" x14ac:dyDescent="0.25">
      <c r="A2339" t="s">
        <v>67</v>
      </c>
      <c r="B2339" t="s">
        <v>22</v>
      </c>
      <c r="C2339" t="s">
        <v>86</v>
      </c>
      <c r="D2339">
        <v>10</v>
      </c>
      <c r="E2339">
        <v>0</v>
      </c>
      <c r="F2339">
        <v>0</v>
      </c>
      <c r="G2339">
        <v>0</v>
      </c>
      <c r="H2339">
        <v>0</v>
      </c>
      <c r="I2339">
        <v>0</v>
      </c>
      <c r="J2339">
        <v>0</v>
      </c>
      <c r="K2339">
        <v>0</v>
      </c>
      <c r="L2339">
        <v>0</v>
      </c>
      <c r="M2339">
        <v>0</v>
      </c>
      <c r="N2339">
        <v>0</v>
      </c>
      <c r="O2339">
        <v>0</v>
      </c>
      <c r="P2339">
        <v>0</v>
      </c>
      <c r="Q2339">
        <v>0</v>
      </c>
      <c r="R2339">
        <v>0</v>
      </c>
      <c r="S2339">
        <v>0</v>
      </c>
      <c r="T2339">
        <v>0</v>
      </c>
      <c r="U2339">
        <v>0</v>
      </c>
      <c r="V2339">
        <v>0</v>
      </c>
      <c r="W2339">
        <v>0</v>
      </c>
      <c r="X2339">
        <v>0</v>
      </c>
      <c r="Y2339">
        <v>2</v>
      </c>
      <c r="Z2339">
        <v>0.50526243448257446</v>
      </c>
      <c r="AA2339">
        <v>0</v>
      </c>
    </row>
    <row r="2340" spans="1:27" x14ac:dyDescent="0.25">
      <c r="A2340" t="s">
        <v>67</v>
      </c>
      <c r="B2340" t="s">
        <v>22</v>
      </c>
      <c r="C2340" t="s">
        <v>86</v>
      </c>
      <c r="D2340">
        <v>11</v>
      </c>
      <c r="E2340">
        <v>0</v>
      </c>
      <c r="F2340">
        <v>0</v>
      </c>
      <c r="G2340">
        <v>0</v>
      </c>
      <c r="H2340">
        <v>0</v>
      </c>
      <c r="I2340">
        <v>0</v>
      </c>
      <c r="J2340">
        <v>0</v>
      </c>
      <c r="K2340">
        <v>0</v>
      </c>
      <c r="L2340">
        <v>0</v>
      </c>
      <c r="M2340">
        <v>0</v>
      </c>
      <c r="N2340">
        <v>0</v>
      </c>
      <c r="O2340">
        <v>0</v>
      </c>
      <c r="P2340">
        <v>0</v>
      </c>
      <c r="Q2340">
        <v>0</v>
      </c>
      <c r="R2340">
        <v>0</v>
      </c>
      <c r="S2340">
        <v>0</v>
      </c>
      <c r="T2340">
        <v>0</v>
      </c>
      <c r="U2340">
        <v>0</v>
      </c>
      <c r="V2340">
        <v>0</v>
      </c>
      <c r="W2340">
        <v>0</v>
      </c>
      <c r="X2340">
        <v>0</v>
      </c>
      <c r="Y2340">
        <v>2</v>
      </c>
      <c r="Z2340">
        <v>0.50526243448257446</v>
      </c>
      <c r="AA2340">
        <v>0</v>
      </c>
    </row>
    <row r="2341" spans="1:27" x14ac:dyDescent="0.25">
      <c r="A2341" t="s">
        <v>67</v>
      </c>
      <c r="B2341" t="s">
        <v>22</v>
      </c>
      <c r="C2341" t="s">
        <v>86</v>
      </c>
      <c r="D2341">
        <v>12</v>
      </c>
      <c r="E2341">
        <v>0</v>
      </c>
      <c r="F2341">
        <v>0</v>
      </c>
      <c r="G2341">
        <v>0</v>
      </c>
      <c r="H2341">
        <v>0</v>
      </c>
      <c r="I2341">
        <v>0</v>
      </c>
      <c r="J2341">
        <v>0</v>
      </c>
      <c r="K2341">
        <v>0</v>
      </c>
      <c r="L2341">
        <v>0</v>
      </c>
      <c r="M2341">
        <v>0</v>
      </c>
      <c r="N2341">
        <v>0</v>
      </c>
      <c r="O2341">
        <v>0</v>
      </c>
      <c r="P2341">
        <v>0</v>
      </c>
      <c r="Q2341">
        <v>0</v>
      </c>
      <c r="R2341">
        <v>0</v>
      </c>
      <c r="S2341">
        <v>0</v>
      </c>
      <c r="T2341">
        <v>0</v>
      </c>
      <c r="U2341">
        <v>0</v>
      </c>
      <c r="V2341">
        <v>0</v>
      </c>
      <c r="W2341">
        <v>0</v>
      </c>
      <c r="X2341">
        <v>0</v>
      </c>
      <c r="Y2341">
        <v>2</v>
      </c>
      <c r="Z2341">
        <v>0.50526243448257446</v>
      </c>
      <c r="AA2341">
        <v>0</v>
      </c>
    </row>
    <row r="2342" spans="1:27" x14ac:dyDescent="0.25">
      <c r="A2342" t="s">
        <v>67</v>
      </c>
      <c r="B2342" t="s">
        <v>22</v>
      </c>
      <c r="C2342" t="s">
        <v>86</v>
      </c>
      <c r="D2342">
        <v>13</v>
      </c>
      <c r="E2342">
        <v>0</v>
      </c>
      <c r="F2342">
        <v>0</v>
      </c>
      <c r="G2342">
        <v>0</v>
      </c>
      <c r="H2342">
        <v>0</v>
      </c>
      <c r="I2342">
        <v>0</v>
      </c>
      <c r="J2342">
        <v>0</v>
      </c>
      <c r="K2342">
        <v>0</v>
      </c>
      <c r="L2342">
        <v>0</v>
      </c>
      <c r="M2342">
        <v>0</v>
      </c>
      <c r="N2342">
        <v>0</v>
      </c>
      <c r="O2342">
        <v>0</v>
      </c>
      <c r="P2342">
        <v>0</v>
      </c>
      <c r="Q2342">
        <v>0</v>
      </c>
      <c r="R2342">
        <v>0</v>
      </c>
      <c r="S2342">
        <v>0</v>
      </c>
      <c r="T2342">
        <v>0</v>
      </c>
      <c r="U2342">
        <v>0</v>
      </c>
      <c r="V2342">
        <v>0</v>
      </c>
      <c r="W2342">
        <v>0</v>
      </c>
      <c r="X2342">
        <v>0</v>
      </c>
      <c r="Y2342">
        <v>2</v>
      </c>
      <c r="Z2342">
        <v>0.50526243448257446</v>
      </c>
      <c r="AA2342">
        <v>0</v>
      </c>
    </row>
    <row r="2343" spans="1:27" x14ac:dyDescent="0.25">
      <c r="A2343" t="s">
        <v>67</v>
      </c>
      <c r="B2343" t="s">
        <v>22</v>
      </c>
      <c r="C2343" t="s">
        <v>86</v>
      </c>
      <c r="D2343">
        <v>14</v>
      </c>
      <c r="E2343">
        <v>0</v>
      </c>
      <c r="F2343">
        <v>0</v>
      </c>
      <c r="G2343">
        <v>0</v>
      </c>
      <c r="H2343">
        <v>0</v>
      </c>
      <c r="I2343">
        <v>0</v>
      </c>
      <c r="J2343">
        <v>0</v>
      </c>
      <c r="K2343">
        <v>0</v>
      </c>
      <c r="L2343">
        <v>0</v>
      </c>
      <c r="M2343">
        <v>0</v>
      </c>
      <c r="N2343">
        <v>0</v>
      </c>
      <c r="O2343">
        <v>0</v>
      </c>
      <c r="P2343">
        <v>0</v>
      </c>
      <c r="Q2343">
        <v>0</v>
      </c>
      <c r="R2343">
        <v>0</v>
      </c>
      <c r="S2343">
        <v>0</v>
      </c>
      <c r="T2343">
        <v>0</v>
      </c>
      <c r="U2343">
        <v>0</v>
      </c>
      <c r="V2343">
        <v>0</v>
      </c>
      <c r="W2343">
        <v>0</v>
      </c>
      <c r="X2343">
        <v>0</v>
      </c>
      <c r="Y2343">
        <v>2</v>
      </c>
      <c r="Z2343">
        <v>0.50526243448257446</v>
      </c>
      <c r="AA2343">
        <v>0</v>
      </c>
    </row>
    <row r="2344" spans="1:27" x14ac:dyDescent="0.25">
      <c r="A2344" t="s">
        <v>67</v>
      </c>
      <c r="B2344" t="s">
        <v>22</v>
      </c>
      <c r="C2344" t="s">
        <v>86</v>
      </c>
      <c r="D2344">
        <v>15</v>
      </c>
      <c r="E2344">
        <v>0</v>
      </c>
      <c r="F2344">
        <v>0</v>
      </c>
      <c r="G2344">
        <v>0</v>
      </c>
      <c r="H2344">
        <v>0</v>
      </c>
      <c r="I2344">
        <v>0</v>
      </c>
      <c r="J2344">
        <v>0</v>
      </c>
      <c r="K2344">
        <v>0</v>
      </c>
      <c r="L2344">
        <v>0</v>
      </c>
      <c r="M2344">
        <v>0</v>
      </c>
      <c r="N2344">
        <v>0</v>
      </c>
      <c r="O2344">
        <v>0</v>
      </c>
      <c r="P2344">
        <v>0</v>
      </c>
      <c r="Q2344">
        <v>0</v>
      </c>
      <c r="R2344">
        <v>0</v>
      </c>
      <c r="S2344">
        <v>0</v>
      </c>
      <c r="T2344">
        <v>0</v>
      </c>
      <c r="U2344">
        <v>0</v>
      </c>
      <c r="V2344">
        <v>0</v>
      </c>
      <c r="W2344">
        <v>0</v>
      </c>
      <c r="X2344">
        <v>0</v>
      </c>
      <c r="Y2344">
        <v>2</v>
      </c>
      <c r="Z2344">
        <v>0.50526243448257446</v>
      </c>
      <c r="AA2344">
        <v>0</v>
      </c>
    </row>
    <row r="2345" spans="1:27" x14ac:dyDescent="0.25">
      <c r="A2345" t="s">
        <v>67</v>
      </c>
      <c r="B2345" t="s">
        <v>22</v>
      </c>
      <c r="C2345" t="s">
        <v>86</v>
      </c>
      <c r="D2345">
        <v>16</v>
      </c>
      <c r="E2345">
        <v>0</v>
      </c>
      <c r="F2345">
        <v>0</v>
      </c>
      <c r="G2345">
        <v>0</v>
      </c>
      <c r="H2345">
        <v>0</v>
      </c>
      <c r="I2345">
        <v>0</v>
      </c>
      <c r="J2345">
        <v>0</v>
      </c>
      <c r="K2345">
        <v>0</v>
      </c>
      <c r="L2345">
        <v>0</v>
      </c>
      <c r="M2345">
        <v>0</v>
      </c>
      <c r="N2345">
        <v>0</v>
      </c>
      <c r="O2345">
        <v>0</v>
      </c>
      <c r="P2345">
        <v>0</v>
      </c>
      <c r="Q2345">
        <v>0</v>
      </c>
      <c r="R2345">
        <v>0</v>
      </c>
      <c r="S2345">
        <v>0</v>
      </c>
      <c r="T2345">
        <v>0</v>
      </c>
      <c r="U2345">
        <v>0</v>
      </c>
      <c r="V2345">
        <v>0</v>
      </c>
      <c r="W2345">
        <v>0</v>
      </c>
      <c r="X2345">
        <v>0</v>
      </c>
      <c r="Y2345">
        <v>2</v>
      </c>
      <c r="Z2345">
        <v>0.50526243448257446</v>
      </c>
      <c r="AA2345">
        <v>0</v>
      </c>
    </row>
    <row r="2346" spans="1:27" x14ac:dyDescent="0.25">
      <c r="A2346" t="s">
        <v>67</v>
      </c>
      <c r="B2346" t="s">
        <v>22</v>
      </c>
      <c r="C2346" t="s">
        <v>86</v>
      </c>
      <c r="D2346">
        <v>17</v>
      </c>
      <c r="E2346">
        <v>0</v>
      </c>
      <c r="F2346">
        <v>0</v>
      </c>
      <c r="G2346">
        <v>0</v>
      </c>
      <c r="H2346">
        <v>0</v>
      </c>
      <c r="I2346">
        <v>0</v>
      </c>
      <c r="J2346">
        <v>0</v>
      </c>
      <c r="K2346">
        <v>0</v>
      </c>
      <c r="L2346">
        <v>0</v>
      </c>
      <c r="M2346">
        <v>0</v>
      </c>
      <c r="N2346">
        <v>0</v>
      </c>
      <c r="O2346">
        <v>0</v>
      </c>
      <c r="P2346">
        <v>0</v>
      </c>
      <c r="Q2346">
        <v>0</v>
      </c>
      <c r="R2346">
        <v>0</v>
      </c>
      <c r="S2346">
        <v>0</v>
      </c>
      <c r="T2346">
        <v>0</v>
      </c>
      <c r="U2346">
        <v>0</v>
      </c>
      <c r="V2346">
        <v>0</v>
      </c>
      <c r="W2346">
        <v>0</v>
      </c>
      <c r="X2346">
        <v>0</v>
      </c>
      <c r="Y2346">
        <v>2</v>
      </c>
      <c r="Z2346">
        <v>0.50526243448257446</v>
      </c>
      <c r="AA2346">
        <v>0</v>
      </c>
    </row>
    <row r="2347" spans="1:27" x14ac:dyDescent="0.25">
      <c r="A2347" t="s">
        <v>67</v>
      </c>
      <c r="B2347" t="s">
        <v>22</v>
      </c>
      <c r="C2347" t="s">
        <v>86</v>
      </c>
      <c r="D2347">
        <v>18</v>
      </c>
      <c r="E2347">
        <v>0</v>
      </c>
      <c r="F2347">
        <v>0</v>
      </c>
      <c r="G2347">
        <v>0</v>
      </c>
      <c r="H2347">
        <v>0</v>
      </c>
      <c r="I2347">
        <v>0</v>
      </c>
      <c r="J2347">
        <v>0</v>
      </c>
      <c r="K2347">
        <v>0</v>
      </c>
      <c r="L2347">
        <v>0</v>
      </c>
      <c r="M2347">
        <v>0</v>
      </c>
      <c r="N2347">
        <v>0</v>
      </c>
      <c r="O2347">
        <v>0</v>
      </c>
      <c r="P2347">
        <v>0</v>
      </c>
      <c r="Q2347">
        <v>0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0</v>
      </c>
      <c r="X2347">
        <v>0</v>
      </c>
      <c r="Y2347">
        <v>2</v>
      </c>
      <c r="Z2347">
        <v>0.50526243448257446</v>
      </c>
      <c r="AA2347">
        <v>0</v>
      </c>
    </row>
    <row r="2348" spans="1:27" x14ac:dyDescent="0.25">
      <c r="A2348" t="s">
        <v>67</v>
      </c>
      <c r="B2348" t="s">
        <v>22</v>
      </c>
      <c r="C2348" t="s">
        <v>86</v>
      </c>
      <c r="D2348">
        <v>19</v>
      </c>
      <c r="E2348">
        <v>0</v>
      </c>
      <c r="F2348">
        <v>0</v>
      </c>
      <c r="G2348">
        <v>0</v>
      </c>
      <c r="H2348">
        <v>0</v>
      </c>
      <c r="I2348">
        <v>0</v>
      </c>
      <c r="J2348">
        <v>0</v>
      </c>
      <c r="K2348">
        <v>0</v>
      </c>
      <c r="L2348">
        <v>0</v>
      </c>
      <c r="M2348">
        <v>0</v>
      </c>
      <c r="N2348">
        <v>0</v>
      </c>
      <c r="O2348">
        <v>0</v>
      </c>
      <c r="P2348">
        <v>0</v>
      </c>
      <c r="Q2348">
        <v>0</v>
      </c>
      <c r="R2348">
        <v>0</v>
      </c>
      <c r="S2348">
        <v>0</v>
      </c>
      <c r="T2348">
        <v>0</v>
      </c>
      <c r="U2348">
        <v>0</v>
      </c>
      <c r="V2348">
        <v>0</v>
      </c>
      <c r="W2348">
        <v>0</v>
      </c>
      <c r="X2348">
        <v>0</v>
      </c>
      <c r="Y2348">
        <v>2</v>
      </c>
      <c r="Z2348">
        <v>0.50526243448257446</v>
      </c>
      <c r="AA2348">
        <v>0</v>
      </c>
    </row>
    <row r="2349" spans="1:27" x14ac:dyDescent="0.25">
      <c r="A2349" t="s">
        <v>67</v>
      </c>
      <c r="B2349" t="s">
        <v>22</v>
      </c>
      <c r="C2349" t="s">
        <v>86</v>
      </c>
      <c r="D2349">
        <v>20</v>
      </c>
      <c r="E2349">
        <v>0</v>
      </c>
      <c r="F2349">
        <v>0</v>
      </c>
      <c r="G2349">
        <v>0</v>
      </c>
      <c r="H2349">
        <v>0</v>
      </c>
      <c r="I2349">
        <v>0</v>
      </c>
      <c r="J2349">
        <v>0</v>
      </c>
      <c r="K2349">
        <v>0</v>
      </c>
      <c r="L2349">
        <v>0</v>
      </c>
      <c r="M2349">
        <v>0</v>
      </c>
      <c r="N2349">
        <v>0</v>
      </c>
      <c r="O2349">
        <v>0</v>
      </c>
      <c r="P2349">
        <v>0</v>
      </c>
      <c r="Q2349">
        <v>0</v>
      </c>
      <c r="R2349">
        <v>0</v>
      </c>
      <c r="S2349">
        <v>0</v>
      </c>
      <c r="T2349">
        <v>0</v>
      </c>
      <c r="U2349">
        <v>0</v>
      </c>
      <c r="V2349">
        <v>0</v>
      </c>
      <c r="W2349">
        <v>0</v>
      </c>
      <c r="X2349">
        <v>0</v>
      </c>
      <c r="Y2349">
        <v>2</v>
      </c>
      <c r="Z2349">
        <v>0.50526243448257446</v>
      </c>
      <c r="AA2349">
        <v>0</v>
      </c>
    </row>
    <row r="2350" spans="1:27" x14ac:dyDescent="0.25">
      <c r="A2350" t="s">
        <v>67</v>
      </c>
      <c r="B2350" t="s">
        <v>22</v>
      </c>
      <c r="C2350" t="s">
        <v>86</v>
      </c>
      <c r="D2350">
        <v>21</v>
      </c>
      <c r="E2350">
        <v>0</v>
      </c>
      <c r="F2350">
        <v>0</v>
      </c>
      <c r="G2350">
        <v>0</v>
      </c>
      <c r="H2350">
        <v>0</v>
      </c>
      <c r="I2350">
        <v>0</v>
      </c>
      <c r="J2350">
        <v>0</v>
      </c>
      <c r="K2350">
        <v>0</v>
      </c>
      <c r="L2350">
        <v>0</v>
      </c>
      <c r="M2350">
        <v>0</v>
      </c>
      <c r="N2350">
        <v>0</v>
      </c>
      <c r="O2350">
        <v>0</v>
      </c>
      <c r="P2350">
        <v>0</v>
      </c>
      <c r="Q2350">
        <v>0</v>
      </c>
      <c r="R2350">
        <v>0</v>
      </c>
      <c r="S2350">
        <v>0</v>
      </c>
      <c r="T2350">
        <v>0</v>
      </c>
      <c r="U2350">
        <v>0</v>
      </c>
      <c r="V2350">
        <v>0</v>
      </c>
      <c r="W2350">
        <v>0</v>
      </c>
      <c r="X2350">
        <v>0</v>
      </c>
      <c r="Y2350">
        <v>2</v>
      </c>
      <c r="Z2350">
        <v>0.50526243448257446</v>
      </c>
      <c r="AA2350">
        <v>0</v>
      </c>
    </row>
    <row r="2351" spans="1:27" x14ac:dyDescent="0.25">
      <c r="A2351" t="s">
        <v>67</v>
      </c>
      <c r="B2351" t="s">
        <v>22</v>
      </c>
      <c r="C2351" t="s">
        <v>86</v>
      </c>
      <c r="D2351">
        <v>22</v>
      </c>
      <c r="E2351">
        <v>0</v>
      </c>
      <c r="F2351">
        <v>0</v>
      </c>
      <c r="G2351">
        <v>0</v>
      </c>
      <c r="H2351">
        <v>0</v>
      </c>
      <c r="I2351">
        <v>0</v>
      </c>
      <c r="J2351">
        <v>0</v>
      </c>
      <c r="K2351">
        <v>0</v>
      </c>
      <c r="L2351">
        <v>0</v>
      </c>
      <c r="M2351">
        <v>0</v>
      </c>
      <c r="N2351">
        <v>0</v>
      </c>
      <c r="O2351">
        <v>0</v>
      </c>
      <c r="P2351">
        <v>0</v>
      </c>
      <c r="Q2351">
        <v>0</v>
      </c>
      <c r="R2351">
        <v>0</v>
      </c>
      <c r="S2351">
        <v>0</v>
      </c>
      <c r="T2351">
        <v>0</v>
      </c>
      <c r="U2351">
        <v>0</v>
      </c>
      <c r="V2351">
        <v>0</v>
      </c>
      <c r="W2351">
        <v>0</v>
      </c>
      <c r="X2351">
        <v>0</v>
      </c>
      <c r="Y2351">
        <v>2</v>
      </c>
      <c r="Z2351">
        <v>0.50526243448257446</v>
      </c>
      <c r="AA2351">
        <v>0</v>
      </c>
    </row>
    <row r="2352" spans="1:27" x14ac:dyDescent="0.25">
      <c r="A2352" t="s">
        <v>67</v>
      </c>
      <c r="B2352" t="s">
        <v>22</v>
      </c>
      <c r="C2352" t="s">
        <v>86</v>
      </c>
      <c r="D2352">
        <v>23</v>
      </c>
      <c r="E2352">
        <v>0</v>
      </c>
      <c r="F2352">
        <v>0</v>
      </c>
      <c r="G2352">
        <v>0</v>
      </c>
      <c r="H2352">
        <v>0</v>
      </c>
      <c r="I2352">
        <v>0</v>
      </c>
      <c r="J2352">
        <v>0</v>
      </c>
      <c r="K2352">
        <v>0</v>
      </c>
      <c r="L2352">
        <v>0</v>
      </c>
      <c r="M2352">
        <v>0</v>
      </c>
      <c r="N2352">
        <v>0</v>
      </c>
      <c r="O2352">
        <v>0</v>
      </c>
      <c r="P2352">
        <v>0</v>
      </c>
      <c r="Q2352">
        <v>0</v>
      </c>
      <c r="R2352">
        <v>0</v>
      </c>
      <c r="S2352">
        <v>0</v>
      </c>
      <c r="T2352">
        <v>0</v>
      </c>
      <c r="U2352">
        <v>0</v>
      </c>
      <c r="V2352">
        <v>0</v>
      </c>
      <c r="W2352">
        <v>0</v>
      </c>
      <c r="X2352">
        <v>0</v>
      </c>
      <c r="Y2352">
        <v>2</v>
      </c>
      <c r="Z2352">
        <v>0.50526243448257446</v>
      </c>
      <c r="AA2352">
        <v>0</v>
      </c>
    </row>
    <row r="2353" spans="1:27" x14ac:dyDescent="0.25">
      <c r="A2353" t="s">
        <v>67</v>
      </c>
      <c r="B2353" t="s">
        <v>22</v>
      </c>
      <c r="C2353" t="s">
        <v>86</v>
      </c>
      <c r="D2353">
        <v>24</v>
      </c>
      <c r="E2353">
        <v>0</v>
      </c>
      <c r="F2353">
        <v>0</v>
      </c>
      <c r="G2353">
        <v>0</v>
      </c>
      <c r="H2353">
        <v>0</v>
      </c>
      <c r="I2353">
        <v>0</v>
      </c>
      <c r="J2353">
        <v>0</v>
      </c>
      <c r="K2353">
        <v>0</v>
      </c>
      <c r="L2353">
        <v>0</v>
      </c>
      <c r="M2353">
        <v>0</v>
      </c>
      <c r="N2353">
        <v>0</v>
      </c>
      <c r="O2353">
        <v>0</v>
      </c>
      <c r="P2353">
        <v>0</v>
      </c>
      <c r="Q2353">
        <v>0</v>
      </c>
      <c r="R2353">
        <v>0</v>
      </c>
      <c r="S2353">
        <v>0</v>
      </c>
      <c r="T2353">
        <v>0</v>
      </c>
      <c r="U2353">
        <v>0</v>
      </c>
      <c r="V2353">
        <v>0</v>
      </c>
      <c r="W2353">
        <v>0</v>
      </c>
      <c r="X2353">
        <v>0</v>
      </c>
      <c r="Y2353">
        <v>2</v>
      </c>
      <c r="Z2353">
        <v>0.50526243448257446</v>
      </c>
      <c r="AA2353">
        <v>0</v>
      </c>
    </row>
    <row r="2354" spans="1:27" x14ac:dyDescent="0.25">
      <c r="A2354" t="s">
        <v>67</v>
      </c>
      <c r="B2354" t="s">
        <v>22</v>
      </c>
      <c r="C2354" t="s">
        <v>87</v>
      </c>
      <c r="D2354">
        <v>1</v>
      </c>
      <c r="E2354">
        <v>0</v>
      </c>
      <c r="F2354">
        <v>0</v>
      </c>
      <c r="G2354">
        <v>0</v>
      </c>
      <c r="H2354">
        <v>0</v>
      </c>
      <c r="I2354">
        <v>0</v>
      </c>
      <c r="J2354">
        <v>0</v>
      </c>
      <c r="K2354">
        <v>0</v>
      </c>
      <c r="L2354">
        <v>0</v>
      </c>
      <c r="M2354">
        <v>0</v>
      </c>
      <c r="N2354">
        <v>0</v>
      </c>
      <c r="O2354">
        <v>0</v>
      </c>
      <c r="P2354">
        <v>0</v>
      </c>
      <c r="Q2354">
        <v>0</v>
      </c>
      <c r="R2354">
        <v>0</v>
      </c>
      <c r="S2354">
        <v>0</v>
      </c>
      <c r="T2354">
        <v>0</v>
      </c>
      <c r="U2354">
        <v>0</v>
      </c>
      <c r="V2354">
        <v>0</v>
      </c>
      <c r="W2354">
        <v>0</v>
      </c>
      <c r="X2354">
        <v>0</v>
      </c>
      <c r="Y2354">
        <v>2</v>
      </c>
      <c r="Z2354">
        <v>0.50526243448257446</v>
      </c>
      <c r="AA2354">
        <v>0</v>
      </c>
    </row>
    <row r="2355" spans="1:27" x14ac:dyDescent="0.25">
      <c r="A2355" t="s">
        <v>67</v>
      </c>
      <c r="B2355" t="s">
        <v>22</v>
      </c>
      <c r="C2355" t="s">
        <v>87</v>
      </c>
      <c r="D2355">
        <v>2</v>
      </c>
      <c r="E2355">
        <v>0</v>
      </c>
      <c r="F2355">
        <v>0</v>
      </c>
      <c r="G2355">
        <v>0</v>
      </c>
      <c r="H2355">
        <v>0</v>
      </c>
      <c r="I2355">
        <v>0</v>
      </c>
      <c r="J2355">
        <v>0</v>
      </c>
      <c r="K2355">
        <v>0</v>
      </c>
      <c r="L2355">
        <v>0</v>
      </c>
      <c r="M2355">
        <v>0</v>
      </c>
      <c r="N2355">
        <v>0</v>
      </c>
      <c r="O2355">
        <v>0</v>
      </c>
      <c r="P2355">
        <v>0</v>
      </c>
      <c r="Q2355">
        <v>0</v>
      </c>
      <c r="R2355">
        <v>0</v>
      </c>
      <c r="S2355">
        <v>0</v>
      </c>
      <c r="T2355">
        <v>0</v>
      </c>
      <c r="U2355">
        <v>0</v>
      </c>
      <c r="V2355">
        <v>0</v>
      </c>
      <c r="W2355">
        <v>0</v>
      </c>
      <c r="X2355">
        <v>0</v>
      </c>
      <c r="Y2355">
        <v>2</v>
      </c>
      <c r="Z2355">
        <v>0.50526243448257446</v>
      </c>
      <c r="AA2355">
        <v>0</v>
      </c>
    </row>
    <row r="2356" spans="1:27" x14ac:dyDescent="0.25">
      <c r="A2356" t="s">
        <v>67</v>
      </c>
      <c r="B2356" t="s">
        <v>22</v>
      </c>
      <c r="C2356" t="s">
        <v>87</v>
      </c>
      <c r="D2356">
        <v>3</v>
      </c>
      <c r="E2356">
        <v>0</v>
      </c>
      <c r="F2356">
        <v>0</v>
      </c>
      <c r="G2356">
        <v>0</v>
      </c>
      <c r="H2356">
        <v>0</v>
      </c>
      <c r="I2356">
        <v>0</v>
      </c>
      <c r="J2356">
        <v>0</v>
      </c>
      <c r="K2356">
        <v>0</v>
      </c>
      <c r="L2356">
        <v>0</v>
      </c>
      <c r="M2356">
        <v>0</v>
      </c>
      <c r="N2356">
        <v>0</v>
      </c>
      <c r="O2356">
        <v>0</v>
      </c>
      <c r="P2356">
        <v>0</v>
      </c>
      <c r="Q2356">
        <v>0</v>
      </c>
      <c r="R2356">
        <v>0</v>
      </c>
      <c r="S2356">
        <v>0</v>
      </c>
      <c r="T2356">
        <v>0</v>
      </c>
      <c r="U2356">
        <v>0</v>
      </c>
      <c r="V2356">
        <v>0</v>
      </c>
      <c r="W2356">
        <v>0</v>
      </c>
      <c r="X2356">
        <v>0</v>
      </c>
      <c r="Y2356">
        <v>2</v>
      </c>
      <c r="Z2356">
        <v>0.50526243448257446</v>
      </c>
      <c r="AA2356">
        <v>0</v>
      </c>
    </row>
    <row r="2357" spans="1:27" x14ac:dyDescent="0.25">
      <c r="A2357" t="s">
        <v>67</v>
      </c>
      <c r="B2357" t="s">
        <v>22</v>
      </c>
      <c r="C2357" t="s">
        <v>87</v>
      </c>
      <c r="D2357">
        <v>4</v>
      </c>
      <c r="E2357">
        <v>0</v>
      </c>
      <c r="F2357">
        <v>0</v>
      </c>
      <c r="G2357">
        <v>0</v>
      </c>
      <c r="H2357">
        <v>0</v>
      </c>
      <c r="I2357">
        <v>0</v>
      </c>
      <c r="J2357">
        <v>0</v>
      </c>
      <c r="K2357">
        <v>0</v>
      </c>
      <c r="L2357">
        <v>0</v>
      </c>
      <c r="M2357">
        <v>0</v>
      </c>
      <c r="N2357">
        <v>0</v>
      </c>
      <c r="O2357">
        <v>0</v>
      </c>
      <c r="P2357">
        <v>0</v>
      </c>
      <c r="Q2357">
        <v>0</v>
      </c>
      <c r="R2357">
        <v>0</v>
      </c>
      <c r="S2357">
        <v>0</v>
      </c>
      <c r="T2357">
        <v>0</v>
      </c>
      <c r="U2357">
        <v>0</v>
      </c>
      <c r="V2357">
        <v>0</v>
      </c>
      <c r="W2357">
        <v>0</v>
      </c>
      <c r="X2357">
        <v>0</v>
      </c>
      <c r="Y2357">
        <v>2</v>
      </c>
      <c r="Z2357">
        <v>0.50526243448257446</v>
      </c>
      <c r="AA2357">
        <v>0</v>
      </c>
    </row>
    <row r="2358" spans="1:27" x14ac:dyDescent="0.25">
      <c r="A2358" t="s">
        <v>67</v>
      </c>
      <c r="B2358" t="s">
        <v>22</v>
      </c>
      <c r="C2358" t="s">
        <v>87</v>
      </c>
      <c r="D2358">
        <v>5</v>
      </c>
      <c r="E2358">
        <v>0</v>
      </c>
      <c r="F2358">
        <v>0</v>
      </c>
      <c r="G2358">
        <v>0</v>
      </c>
      <c r="H2358">
        <v>0</v>
      </c>
      <c r="I2358">
        <v>0</v>
      </c>
      <c r="J2358">
        <v>0</v>
      </c>
      <c r="K2358">
        <v>0</v>
      </c>
      <c r="L2358">
        <v>0</v>
      </c>
      <c r="M2358">
        <v>0</v>
      </c>
      <c r="N2358">
        <v>0</v>
      </c>
      <c r="O2358">
        <v>0</v>
      </c>
      <c r="P2358">
        <v>0</v>
      </c>
      <c r="Q2358">
        <v>0</v>
      </c>
      <c r="R2358">
        <v>0</v>
      </c>
      <c r="S2358">
        <v>0</v>
      </c>
      <c r="T2358">
        <v>0</v>
      </c>
      <c r="U2358">
        <v>0</v>
      </c>
      <c r="V2358">
        <v>0</v>
      </c>
      <c r="W2358">
        <v>0</v>
      </c>
      <c r="X2358">
        <v>0</v>
      </c>
      <c r="Y2358">
        <v>2</v>
      </c>
      <c r="Z2358">
        <v>0.50526243448257446</v>
      </c>
      <c r="AA2358">
        <v>0</v>
      </c>
    </row>
    <row r="2359" spans="1:27" x14ac:dyDescent="0.25">
      <c r="A2359" t="s">
        <v>67</v>
      </c>
      <c r="B2359" t="s">
        <v>22</v>
      </c>
      <c r="C2359" t="s">
        <v>87</v>
      </c>
      <c r="D2359">
        <v>6</v>
      </c>
      <c r="E2359">
        <v>0</v>
      </c>
      <c r="F2359">
        <v>0</v>
      </c>
      <c r="G2359">
        <v>0</v>
      </c>
      <c r="H2359">
        <v>0</v>
      </c>
      <c r="I2359">
        <v>0</v>
      </c>
      <c r="J2359">
        <v>0</v>
      </c>
      <c r="K2359">
        <v>0</v>
      </c>
      <c r="L2359">
        <v>0</v>
      </c>
      <c r="M2359">
        <v>0</v>
      </c>
      <c r="N2359">
        <v>0</v>
      </c>
      <c r="O2359">
        <v>0</v>
      </c>
      <c r="P2359">
        <v>0</v>
      </c>
      <c r="Q2359">
        <v>0</v>
      </c>
      <c r="R2359">
        <v>0</v>
      </c>
      <c r="S2359">
        <v>0</v>
      </c>
      <c r="T2359">
        <v>0</v>
      </c>
      <c r="U2359">
        <v>0</v>
      </c>
      <c r="V2359">
        <v>0</v>
      </c>
      <c r="W2359">
        <v>0</v>
      </c>
      <c r="X2359">
        <v>0</v>
      </c>
      <c r="Y2359">
        <v>2</v>
      </c>
      <c r="Z2359">
        <v>0.50526243448257446</v>
      </c>
      <c r="AA2359">
        <v>0</v>
      </c>
    </row>
    <row r="2360" spans="1:27" x14ac:dyDescent="0.25">
      <c r="A2360" t="s">
        <v>67</v>
      </c>
      <c r="B2360" t="s">
        <v>22</v>
      </c>
      <c r="C2360" t="s">
        <v>87</v>
      </c>
      <c r="D2360">
        <v>7</v>
      </c>
      <c r="E2360">
        <v>0</v>
      </c>
      <c r="F2360">
        <v>0</v>
      </c>
      <c r="G2360">
        <v>0</v>
      </c>
      <c r="H2360">
        <v>0</v>
      </c>
      <c r="I2360">
        <v>0</v>
      </c>
      <c r="J2360">
        <v>0</v>
      </c>
      <c r="K2360">
        <v>0</v>
      </c>
      <c r="L2360">
        <v>0</v>
      </c>
      <c r="M2360">
        <v>0</v>
      </c>
      <c r="N2360">
        <v>0</v>
      </c>
      <c r="O2360">
        <v>0</v>
      </c>
      <c r="P2360">
        <v>0</v>
      </c>
      <c r="Q2360">
        <v>0</v>
      </c>
      <c r="R2360">
        <v>0</v>
      </c>
      <c r="S2360">
        <v>0</v>
      </c>
      <c r="T2360">
        <v>0</v>
      </c>
      <c r="U2360">
        <v>0</v>
      </c>
      <c r="V2360">
        <v>0</v>
      </c>
      <c r="W2360">
        <v>0</v>
      </c>
      <c r="X2360">
        <v>0</v>
      </c>
      <c r="Y2360">
        <v>2</v>
      </c>
      <c r="Z2360">
        <v>0.50526243448257446</v>
      </c>
      <c r="AA2360">
        <v>0</v>
      </c>
    </row>
    <row r="2361" spans="1:27" x14ac:dyDescent="0.25">
      <c r="A2361" t="s">
        <v>67</v>
      </c>
      <c r="B2361" t="s">
        <v>22</v>
      </c>
      <c r="C2361" t="s">
        <v>87</v>
      </c>
      <c r="D2361">
        <v>8</v>
      </c>
      <c r="E2361">
        <v>0</v>
      </c>
      <c r="F2361">
        <v>0</v>
      </c>
      <c r="G2361">
        <v>0</v>
      </c>
      <c r="H2361">
        <v>0</v>
      </c>
      <c r="I2361">
        <v>0</v>
      </c>
      <c r="J2361">
        <v>0</v>
      </c>
      <c r="K2361">
        <v>0</v>
      </c>
      <c r="L2361">
        <v>0</v>
      </c>
      <c r="M2361">
        <v>0</v>
      </c>
      <c r="N2361">
        <v>0</v>
      </c>
      <c r="O2361">
        <v>0</v>
      </c>
      <c r="P2361">
        <v>0</v>
      </c>
      <c r="Q2361">
        <v>0</v>
      </c>
      <c r="R2361">
        <v>0</v>
      </c>
      <c r="S2361">
        <v>0</v>
      </c>
      <c r="T2361">
        <v>0</v>
      </c>
      <c r="U2361">
        <v>0</v>
      </c>
      <c r="V2361">
        <v>0</v>
      </c>
      <c r="W2361">
        <v>0</v>
      </c>
      <c r="X2361">
        <v>0</v>
      </c>
      <c r="Y2361">
        <v>2</v>
      </c>
      <c r="Z2361">
        <v>0.50526243448257446</v>
      </c>
      <c r="AA2361">
        <v>0</v>
      </c>
    </row>
    <row r="2362" spans="1:27" x14ac:dyDescent="0.25">
      <c r="A2362" t="s">
        <v>67</v>
      </c>
      <c r="B2362" t="s">
        <v>22</v>
      </c>
      <c r="C2362" t="s">
        <v>87</v>
      </c>
      <c r="D2362">
        <v>9</v>
      </c>
      <c r="E2362">
        <v>0</v>
      </c>
      <c r="F2362">
        <v>0</v>
      </c>
      <c r="G2362">
        <v>0</v>
      </c>
      <c r="H2362">
        <v>0</v>
      </c>
      <c r="I2362">
        <v>0</v>
      </c>
      <c r="J2362">
        <v>0</v>
      </c>
      <c r="K2362">
        <v>0</v>
      </c>
      <c r="L2362">
        <v>0</v>
      </c>
      <c r="M2362">
        <v>0</v>
      </c>
      <c r="N2362">
        <v>0</v>
      </c>
      <c r="O2362">
        <v>0</v>
      </c>
      <c r="P2362">
        <v>0</v>
      </c>
      <c r="Q2362">
        <v>0</v>
      </c>
      <c r="R2362">
        <v>0</v>
      </c>
      <c r="S2362">
        <v>0</v>
      </c>
      <c r="T2362">
        <v>0</v>
      </c>
      <c r="U2362">
        <v>0</v>
      </c>
      <c r="V2362">
        <v>0</v>
      </c>
      <c r="W2362">
        <v>0</v>
      </c>
      <c r="X2362">
        <v>0</v>
      </c>
      <c r="Y2362">
        <v>2</v>
      </c>
      <c r="Z2362">
        <v>0.50526243448257446</v>
      </c>
      <c r="AA2362">
        <v>0</v>
      </c>
    </row>
    <row r="2363" spans="1:27" x14ac:dyDescent="0.25">
      <c r="A2363" t="s">
        <v>67</v>
      </c>
      <c r="B2363" t="s">
        <v>22</v>
      </c>
      <c r="C2363" t="s">
        <v>87</v>
      </c>
      <c r="D2363">
        <v>10</v>
      </c>
      <c r="E2363">
        <v>0</v>
      </c>
      <c r="F2363">
        <v>0</v>
      </c>
      <c r="G2363">
        <v>0</v>
      </c>
      <c r="H2363">
        <v>0</v>
      </c>
      <c r="I2363">
        <v>0</v>
      </c>
      <c r="J2363">
        <v>0</v>
      </c>
      <c r="K2363">
        <v>0</v>
      </c>
      <c r="L2363">
        <v>0</v>
      </c>
      <c r="M2363">
        <v>0</v>
      </c>
      <c r="N2363">
        <v>0</v>
      </c>
      <c r="O2363">
        <v>0</v>
      </c>
      <c r="P2363">
        <v>0</v>
      </c>
      <c r="Q2363">
        <v>0</v>
      </c>
      <c r="R2363">
        <v>0</v>
      </c>
      <c r="S2363">
        <v>0</v>
      </c>
      <c r="T2363">
        <v>0</v>
      </c>
      <c r="U2363">
        <v>0</v>
      </c>
      <c r="V2363">
        <v>0</v>
      </c>
      <c r="W2363">
        <v>0</v>
      </c>
      <c r="X2363">
        <v>0</v>
      </c>
      <c r="Y2363">
        <v>2</v>
      </c>
      <c r="Z2363">
        <v>0.50526243448257446</v>
      </c>
      <c r="AA2363">
        <v>0</v>
      </c>
    </row>
    <row r="2364" spans="1:27" x14ac:dyDescent="0.25">
      <c r="A2364" t="s">
        <v>67</v>
      </c>
      <c r="B2364" t="s">
        <v>22</v>
      </c>
      <c r="C2364" t="s">
        <v>87</v>
      </c>
      <c r="D2364">
        <v>11</v>
      </c>
      <c r="E2364">
        <v>0</v>
      </c>
      <c r="F2364">
        <v>0</v>
      </c>
      <c r="G2364">
        <v>0</v>
      </c>
      <c r="H2364">
        <v>0</v>
      </c>
      <c r="I2364">
        <v>0</v>
      </c>
      <c r="J2364">
        <v>0</v>
      </c>
      <c r="K2364">
        <v>0</v>
      </c>
      <c r="L2364">
        <v>0</v>
      </c>
      <c r="M2364">
        <v>0</v>
      </c>
      <c r="N2364">
        <v>0</v>
      </c>
      <c r="O2364">
        <v>0</v>
      </c>
      <c r="P2364">
        <v>0</v>
      </c>
      <c r="Q2364">
        <v>0</v>
      </c>
      <c r="R2364">
        <v>0</v>
      </c>
      <c r="S2364">
        <v>0</v>
      </c>
      <c r="T2364">
        <v>0</v>
      </c>
      <c r="U2364">
        <v>0</v>
      </c>
      <c r="V2364">
        <v>0</v>
      </c>
      <c r="W2364">
        <v>0</v>
      </c>
      <c r="X2364">
        <v>0</v>
      </c>
      <c r="Y2364">
        <v>2</v>
      </c>
      <c r="Z2364">
        <v>0.50526243448257446</v>
      </c>
      <c r="AA2364">
        <v>0</v>
      </c>
    </row>
    <row r="2365" spans="1:27" x14ac:dyDescent="0.25">
      <c r="A2365" t="s">
        <v>67</v>
      </c>
      <c r="B2365" t="s">
        <v>22</v>
      </c>
      <c r="C2365" t="s">
        <v>87</v>
      </c>
      <c r="D2365">
        <v>12</v>
      </c>
      <c r="E2365">
        <v>0</v>
      </c>
      <c r="F2365">
        <v>0</v>
      </c>
      <c r="G2365">
        <v>0</v>
      </c>
      <c r="H2365">
        <v>0</v>
      </c>
      <c r="I2365">
        <v>0</v>
      </c>
      <c r="J2365">
        <v>0</v>
      </c>
      <c r="K2365">
        <v>0</v>
      </c>
      <c r="L2365">
        <v>0</v>
      </c>
      <c r="M2365">
        <v>0</v>
      </c>
      <c r="N2365">
        <v>0</v>
      </c>
      <c r="O2365">
        <v>0</v>
      </c>
      <c r="P2365">
        <v>0</v>
      </c>
      <c r="Q2365">
        <v>0</v>
      </c>
      <c r="R2365">
        <v>0</v>
      </c>
      <c r="S2365">
        <v>0</v>
      </c>
      <c r="T2365">
        <v>0</v>
      </c>
      <c r="U2365">
        <v>0</v>
      </c>
      <c r="V2365">
        <v>0</v>
      </c>
      <c r="W2365">
        <v>0</v>
      </c>
      <c r="X2365">
        <v>0</v>
      </c>
      <c r="Y2365">
        <v>2</v>
      </c>
      <c r="Z2365">
        <v>0.50526243448257446</v>
      </c>
      <c r="AA2365">
        <v>0</v>
      </c>
    </row>
    <row r="2366" spans="1:27" x14ac:dyDescent="0.25">
      <c r="A2366" t="s">
        <v>67</v>
      </c>
      <c r="B2366" t="s">
        <v>22</v>
      </c>
      <c r="C2366" t="s">
        <v>87</v>
      </c>
      <c r="D2366">
        <v>13</v>
      </c>
      <c r="E2366">
        <v>0</v>
      </c>
      <c r="F2366">
        <v>0</v>
      </c>
      <c r="G2366">
        <v>0</v>
      </c>
      <c r="H2366">
        <v>0</v>
      </c>
      <c r="I2366">
        <v>0</v>
      </c>
      <c r="J2366">
        <v>0</v>
      </c>
      <c r="K2366">
        <v>0</v>
      </c>
      <c r="L2366">
        <v>0</v>
      </c>
      <c r="M2366">
        <v>0</v>
      </c>
      <c r="N2366">
        <v>0</v>
      </c>
      <c r="O2366">
        <v>0</v>
      </c>
      <c r="P2366">
        <v>0</v>
      </c>
      <c r="Q2366">
        <v>0</v>
      </c>
      <c r="R2366">
        <v>0</v>
      </c>
      <c r="S2366">
        <v>0</v>
      </c>
      <c r="T2366">
        <v>0</v>
      </c>
      <c r="U2366">
        <v>0</v>
      </c>
      <c r="V2366">
        <v>0</v>
      </c>
      <c r="W2366">
        <v>0</v>
      </c>
      <c r="X2366">
        <v>0</v>
      </c>
      <c r="Y2366">
        <v>2</v>
      </c>
      <c r="Z2366">
        <v>0.50526243448257446</v>
      </c>
      <c r="AA2366">
        <v>0</v>
      </c>
    </row>
    <row r="2367" spans="1:27" x14ac:dyDescent="0.25">
      <c r="A2367" t="s">
        <v>67</v>
      </c>
      <c r="B2367" t="s">
        <v>22</v>
      </c>
      <c r="C2367" t="s">
        <v>87</v>
      </c>
      <c r="D2367">
        <v>14</v>
      </c>
      <c r="E2367">
        <v>0</v>
      </c>
      <c r="F2367">
        <v>0</v>
      </c>
      <c r="G2367">
        <v>0</v>
      </c>
      <c r="H2367">
        <v>0</v>
      </c>
      <c r="I2367">
        <v>0</v>
      </c>
      <c r="J2367">
        <v>0</v>
      </c>
      <c r="K2367">
        <v>0</v>
      </c>
      <c r="L2367">
        <v>0</v>
      </c>
      <c r="M2367">
        <v>0</v>
      </c>
      <c r="N2367">
        <v>0</v>
      </c>
      <c r="O2367">
        <v>0</v>
      </c>
      <c r="P2367">
        <v>0</v>
      </c>
      <c r="Q2367">
        <v>0</v>
      </c>
      <c r="R2367">
        <v>0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0</v>
      </c>
      <c r="Y2367">
        <v>2</v>
      </c>
      <c r="Z2367">
        <v>0.50526243448257446</v>
      </c>
      <c r="AA2367">
        <v>0</v>
      </c>
    </row>
    <row r="2368" spans="1:27" x14ac:dyDescent="0.25">
      <c r="A2368" t="s">
        <v>67</v>
      </c>
      <c r="B2368" t="s">
        <v>22</v>
      </c>
      <c r="C2368" t="s">
        <v>87</v>
      </c>
      <c r="D2368">
        <v>15</v>
      </c>
      <c r="E2368">
        <v>0</v>
      </c>
      <c r="F2368">
        <v>0</v>
      </c>
      <c r="G2368">
        <v>0</v>
      </c>
      <c r="H2368">
        <v>0</v>
      </c>
      <c r="I2368">
        <v>0</v>
      </c>
      <c r="J2368">
        <v>0</v>
      </c>
      <c r="K2368">
        <v>0</v>
      </c>
      <c r="L2368">
        <v>0</v>
      </c>
      <c r="M2368">
        <v>0</v>
      </c>
      <c r="N2368">
        <v>0</v>
      </c>
      <c r="O2368">
        <v>0</v>
      </c>
      <c r="P2368">
        <v>0</v>
      </c>
      <c r="Q2368">
        <v>0</v>
      </c>
      <c r="R2368">
        <v>0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0</v>
      </c>
      <c r="Y2368">
        <v>2</v>
      </c>
      <c r="Z2368">
        <v>0.50526243448257446</v>
      </c>
      <c r="AA2368">
        <v>0</v>
      </c>
    </row>
    <row r="2369" spans="1:27" x14ac:dyDescent="0.25">
      <c r="A2369" t="s">
        <v>67</v>
      </c>
      <c r="B2369" t="s">
        <v>22</v>
      </c>
      <c r="C2369" t="s">
        <v>87</v>
      </c>
      <c r="D2369">
        <v>16</v>
      </c>
      <c r="E2369">
        <v>0</v>
      </c>
      <c r="F2369">
        <v>0</v>
      </c>
      <c r="G2369">
        <v>0</v>
      </c>
      <c r="H2369">
        <v>0</v>
      </c>
      <c r="I2369">
        <v>0</v>
      </c>
      <c r="J2369">
        <v>0</v>
      </c>
      <c r="K2369">
        <v>0</v>
      </c>
      <c r="L2369">
        <v>0</v>
      </c>
      <c r="M2369">
        <v>0</v>
      </c>
      <c r="N2369">
        <v>0</v>
      </c>
      <c r="O2369">
        <v>0</v>
      </c>
      <c r="P2369">
        <v>0</v>
      </c>
      <c r="Q2369">
        <v>0</v>
      </c>
      <c r="R2369">
        <v>0</v>
      </c>
      <c r="S2369">
        <v>0</v>
      </c>
      <c r="T2369">
        <v>0</v>
      </c>
      <c r="U2369">
        <v>0</v>
      </c>
      <c r="V2369">
        <v>0</v>
      </c>
      <c r="W2369">
        <v>0</v>
      </c>
      <c r="X2369">
        <v>0</v>
      </c>
      <c r="Y2369">
        <v>2</v>
      </c>
      <c r="Z2369">
        <v>0.50526243448257446</v>
      </c>
      <c r="AA2369">
        <v>0</v>
      </c>
    </row>
    <row r="2370" spans="1:27" x14ac:dyDescent="0.25">
      <c r="A2370" t="s">
        <v>67</v>
      </c>
      <c r="B2370" t="s">
        <v>22</v>
      </c>
      <c r="C2370" t="s">
        <v>87</v>
      </c>
      <c r="D2370">
        <v>17</v>
      </c>
      <c r="E2370">
        <v>0</v>
      </c>
      <c r="F2370">
        <v>0</v>
      </c>
      <c r="G2370">
        <v>0</v>
      </c>
      <c r="H2370">
        <v>0</v>
      </c>
      <c r="I2370">
        <v>0</v>
      </c>
      <c r="J2370">
        <v>0</v>
      </c>
      <c r="K2370">
        <v>0</v>
      </c>
      <c r="L2370">
        <v>0</v>
      </c>
      <c r="M2370">
        <v>0</v>
      </c>
      <c r="N2370">
        <v>0</v>
      </c>
      <c r="O2370">
        <v>0</v>
      </c>
      <c r="P2370">
        <v>0</v>
      </c>
      <c r="Q2370">
        <v>0</v>
      </c>
      <c r="R2370">
        <v>0</v>
      </c>
      <c r="S2370">
        <v>0</v>
      </c>
      <c r="T2370">
        <v>0</v>
      </c>
      <c r="U2370">
        <v>0</v>
      </c>
      <c r="V2370">
        <v>0</v>
      </c>
      <c r="W2370">
        <v>0</v>
      </c>
      <c r="X2370">
        <v>0</v>
      </c>
      <c r="Y2370">
        <v>2</v>
      </c>
      <c r="Z2370">
        <v>0.50526243448257446</v>
      </c>
      <c r="AA2370">
        <v>0</v>
      </c>
    </row>
    <row r="2371" spans="1:27" x14ac:dyDescent="0.25">
      <c r="A2371" t="s">
        <v>67</v>
      </c>
      <c r="B2371" t="s">
        <v>22</v>
      </c>
      <c r="C2371" t="s">
        <v>87</v>
      </c>
      <c r="D2371">
        <v>18</v>
      </c>
      <c r="E2371">
        <v>0</v>
      </c>
      <c r="F2371">
        <v>0</v>
      </c>
      <c r="G2371">
        <v>0</v>
      </c>
      <c r="H2371">
        <v>0</v>
      </c>
      <c r="I2371">
        <v>0</v>
      </c>
      <c r="J2371">
        <v>0</v>
      </c>
      <c r="K2371">
        <v>0</v>
      </c>
      <c r="L2371">
        <v>0</v>
      </c>
      <c r="M2371">
        <v>0</v>
      </c>
      <c r="N2371">
        <v>0</v>
      </c>
      <c r="O2371">
        <v>0</v>
      </c>
      <c r="P2371">
        <v>0</v>
      </c>
      <c r="Q2371">
        <v>0</v>
      </c>
      <c r="R2371">
        <v>0</v>
      </c>
      <c r="S2371">
        <v>0</v>
      </c>
      <c r="T2371">
        <v>0</v>
      </c>
      <c r="U2371">
        <v>0</v>
      </c>
      <c r="V2371">
        <v>0</v>
      </c>
      <c r="W2371">
        <v>0</v>
      </c>
      <c r="X2371">
        <v>0</v>
      </c>
      <c r="Y2371">
        <v>2</v>
      </c>
      <c r="Z2371">
        <v>0.50526243448257446</v>
      </c>
      <c r="AA2371">
        <v>0</v>
      </c>
    </row>
    <row r="2372" spans="1:27" x14ac:dyDescent="0.25">
      <c r="A2372" t="s">
        <v>67</v>
      </c>
      <c r="B2372" t="s">
        <v>22</v>
      </c>
      <c r="C2372" t="s">
        <v>87</v>
      </c>
      <c r="D2372">
        <v>19</v>
      </c>
      <c r="E2372">
        <v>0</v>
      </c>
      <c r="F2372">
        <v>0</v>
      </c>
      <c r="G2372">
        <v>0</v>
      </c>
      <c r="H2372">
        <v>0</v>
      </c>
      <c r="I2372">
        <v>0</v>
      </c>
      <c r="J2372">
        <v>0</v>
      </c>
      <c r="K2372">
        <v>0</v>
      </c>
      <c r="L2372">
        <v>0</v>
      </c>
      <c r="M2372">
        <v>0</v>
      </c>
      <c r="N2372">
        <v>0</v>
      </c>
      <c r="O2372">
        <v>0</v>
      </c>
      <c r="P2372">
        <v>0</v>
      </c>
      <c r="Q2372">
        <v>0</v>
      </c>
      <c r="R2372">
        <v>0</v>
      </c>
      <c r="S2372">
        <v>0</v>
      </c>
      <c r="T2372">
        <v>0</v>
      </c>
      <c r="U2372">
        <v>0</v>
      </c>
      <c r="V2372">
        <v>0</v>
      </c>
      <c r="W2372">
        <v>0</v>
      </c>
      <c r="X2372">
        <v>0</v>
      </c>
      <c r="Y2372">
        <v>2</v>
      </c>
      <c r="Z2372">
        <v>0.50526243448257446</v>
      </c>
      <c r="AA2372">
        <v>0</v>
      </c>
    </row>
    <row r="2373" spans="1:27" x14ac:dyDescent="0.25">
      <c r="A2373" t="s">
        <v>67</v>
      </c>
      <c r="B2373" t="s">
        <v>22</v>
      </c>
      <c r="C2373" t="s">
        <v>87</v>
      </c>
      <c r="D2373">
        <v>20</v>
      </c>
      <c r="E2373">
        <v>0</v>
      </c>
      <c r="F2373">
        <v>0</v>
      </c>
      <c r="G2373">
        <v>0</v>
      </c>
      <c r="H2373">
        <v>0</v>
      </c>
      <c r="I2373">
        <v>0</v>
      </c>
      <c r="J2373">
        <v>0</v>
      </c>
      <c r="K2373">
        <v>0</v>
      </c>
      <c r="L2373">
        <v>0</v>
      </c>
      <c r="M2373">
        <v>0</v>
      </c>
      <c r="N2373">
        <v>0</v>
      </c>
      <c r="O2373">
        <v>0</v>
      </c>
      <c r="P2373">
        <v>0</v>
      </c>
      <c r="Q2373">
        <v>0</v>
      </c>
      <c r="R2373">
        <v>0</v>
      </c>
      <c r="S2373">
        <v>0</v>
      </c>
      <c r="T2373">
        <v>0</v>
      </c>
      <c r="U2373">
        <v>0</v>
      </c>
      <c r="V2373">
        <v>0</v>
      </c>
      <c r="W2373">
        <v>0</v>
      </c>
      <c r="X2373">
        <v>0</v>
      </c>
      <c r="Y2373">
        <v>2</v>
      </c>
      <c r="Z2373">
        <v>0.50526243448257446</v>
      </c>
      <c r="AA2373">
        <v>0</v>
      </c>
    </row>
    <row r="2374" spans="1:27" x14ac:dyDescent="0.25">
      <c r="A2374" t="s">
        <v>67</v>
      </c>
      <c r="B2374" t="s">
        <v>22</v>
      </c>
      <c r="C2374" t="s">
        <v>87</v>
      </c>
      <c r="D2374">
        <v>21</v>
      </c>
      <c r="E2374">
        <v>0</v>
      </c>
      <c r="F2374">
        <v>0</v>
      </c>
      <c r="G2374">
        <v>0</v>
      </c>
      <c r="H2374">
        <v>0</v>
      </c>
      <c r="I2374">
        <v>0</v>
      </c>
      <c r="J2374">
        <v>0</v>
      </c>
      <c r="K2374">
        <v>0</v>
      </c>
      <c r="L2374">
        <v>0</v>
      </c>
      <c r="M2374">
        <v>0</v>
      </c>
      <c r="N2374">
        <v>0</v>
      </c>
      <c r="O2374">
        <v>0</v>
      </c>
      <c r="P2374">
        <v>0</v>
      </c>
      <c r="Q2374">
        <v>0</v>
      </c>
      <c r="R2374">
        <v>0</v>
      </c>
      <c r="S2374">
        <v>0</v>
      </c>
      <c r="T2374">
        <v>0</v>
      </c>
      <c r="U2374">
        <v>0</v>
      </c>
      <c r="V2374">
        <v>0</v>
      </c>
      <c r="W2374">
        <v>0</v>
      </c>
      <c r="X2374">
        <v>0</v>
      </c>
      <c r="Y2374">
        <v>2</v>
      </c>
      <c r="Z2374">
        <v>0.50526243448257446</v>
      </c>
      <c r="AA2374">
        <v>0</v>
      </c>
    </row>
    <row r="2375" spans="1:27" x14ac:dyDescent="0.25">
      <c r="A2375" t="s">
        <v>67</v>
      </c>
      <c r="B2375" t="s">
        <v>22</v>
      </c>
      <c r="C2375" t="s">
        <v>87</v>
      </c>
      <c r="D2375">
        <v>22</v>
      </c>
      <c r="E2375">
        <v>0</v>
      </c>
      <c r="F2375">
        <v>0</v>
      </c>
      <c r="G2375">
        <v>0</v>
      </c>
      <c r="H2375">
        <v>0</v>
      </c>
      <c r="I2375">
        <v>0</v>
      </c>
      <c r="J2375">
        <v>0</v>
      </c>
      <c r="K2375">
        <v>0</v>
      </c>
      <c r="L2375">
        <v>0</v>
      </c>
      <c r="M2375">
        <v>0</v>
      </c>
      <c r="N2375">
        <v>0</v>
      </c>
      <c r="O2375">
        <v>0</v>
      </c>
      <c r="P2375">
        <v>0</v>
      </c>
      <c r="Q2375">
        <v>0</v>
      </c>
      <c r="R2375">
        <v>0</v>
      </c>
      <c r="S2375">
        <v>0</v>
      </c>
      <c r="T2375">
        <v>0</v>
      </c>
      <c r="U2375">
        <v>0</v>
      </c>
      <c r="V2375">
        <v>0</v>
      </c>
      <c r="W2375">
        <v>0</v>
      </c>
      <c r="X2375">
        <v>0</v>
      </c>
      <c r="Y2375">
        <v>2</v>
      </c>
      <c r="Z2375">
        <v>0.50526243448257446</v>
      </c>
      <c r="AA2375">
        <v>0</v>
      </c>
    </row>
    <row r="2376" spans="1:27" x14ac:dyDescent="0.25">
      <c r="A2376" t="s">
        <v>67</v>
      </c>
      <c r="B2376" t="s">
        <v>22</v>
      </c>
      <c r="C2376" t="s">
        <v>87</v>
      </c>
      <c r="D2376">
        <v>23</v>
      </c>
      <c r="E2376">
        <v>0</v>
      </c>
      <c r="F2376">
        <v>0</v>
      </c>
      <c r="G2376">
        <v>0</v>
      </c>
      <c r="H2376">
        <v>0</v>
      </c>
      <c r="I2376">
        <v>0</v>
      </c>
      <c r="J2376">
        <v>0</v>
      </c>
      <c r="K2376">
        <v>0</v>
      </c>
      <c r="L2376">
        <v>0</v>
      </c>
      <c r="M2376">
        <v>0</v>
      </c>
      <c r="N2376">
        <v>0</v>
      </c>
      <c r="O2376">
        <v>0</v>
      </c>
      <c r="P2376">
        <v>0</v>
      </c>
      <c r="Q2376">
        <v>0</v>
      </c>
      <c r="R2376">
        <v>0</v>
      </c>
      <c r="S2376">
        <v>0</v>
      </c>
      <c r="T2376">
        <v>0</v>
      </c>
      <c r="U2376">
        <v>0</v>
      </c>
      <c r="V2376">
        <v>0</v>
      </c>
      <c r="W2376">
        <v>0</v>
      </c>
      <c r="X2376">
        <v>0</v>
      </c>
      <c r="Y2376">
        <v>2</v>
      </c>
      <c r="Z2376">
        <v>0.50526243448257446</v>
      </c>
      <c r="AA2376">
        <v>0</v>
      </c>
    </row>
    <row r="2377" spans="1:27" x14ac:dyDescent="0.25">
      <c r="A2377" t="s">
        <v>67</v>
      </c>
      <c r="B2377" t="s">
        <v>22</v>
      </c>
      <c r="C2377" t="s">
        <v>87</v>
      </c>
      <c r="D2377">
        <v>24</v>
      </c>
      <c r="E2377">
        <v>0</v>
      </c>
      <c r="F2377">
        <v>0</v>
      </c>
      <c r="G2377">
        <v>0</v>
      </c>
      <c r="H2377">
        <v>0</v>
      </c>
      <c r="I2377">
        <v>0</v>
      </c>
      <c r="J2377">
        <v>0</v>
      </c>
      <c r="K2377">
        <v>0</v>
      </c>
      <c r="L2377">
        <v>0</v>
      </c>
      <c r="M2377">
        <v>0</v>
      </c>
      <c r="N2377">
        <v>0</v>
      </c>
      <c r="O2377">
        <v>0</v>
      </c>
      <c r="P2377">
        <v>0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0</v>
      </c>
      <c r="Y2377">
        <v>2</v>
      </c>
      <c r="Z2377">
        <v>0.50526243448257446</v>
      </c>
      <c r="AA2377">
        <v>0</v>
      </c>
    </row>
    <row r="2378" spans="1:27" x14ac:dyDescent="0.25">
      <c r="A2378" t="s">
        <v>67</v>
      </c>
      <c r="B2378" t="s">
        <v>22</v>
      </c>
      <c r="C2378" t="s">
        <v>88</v>
      </c>
      <c r="D2378">
        <v>1</v>
      </c>
      <c r="E2378">
        <v>0</v>
      </c>
      <c r="F2378">
        <v>0</v>
      </c>
      <c r="G2378">
        <v>0</v>
      </c>
      <c r="H2378">
        <v>0</v>
      </c>
      <c r="I2378">
        <v>0</v>
      </c>
      <c r="J2378">
        <v>0</v>
      </c>
      <c r="K2378">
        <v>0</v>
      </c>
      <c r="L2378">
        <v>0</v>
      </c>
      <c r="M2378">
        <v>0</v>
      </c>
      <c r="N2378">
        <v>0</v>
      </c>
      <c r="O2378">
        <v>0</v>
      </c>
      <c r="P2378">
        <v>0</v>
      </c>
      <c r="Q2378">
        <v>0</v>
      </c>
      <c r="R2378">
        <v>0</v>
      </c>
      <c r="S2378">
        <v>0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2</v>
      </c>
      <c r="Z2378">
        <v>0.50526243448257446</v>
      </c>
      <c r="AA2378">
        <v>0</v>
      </c>
    </row>
    <row r="2379" spans="1:27" x14ac:dyDescent="0.25">
      <c r="A2379" t="s">
        <v>67</v>
      </c>
      <c r="B2379" t="s">
        <v>22</v>
      </c>
      <c r="C2379" t="s">
        <v>88</v>
      </c>
      <c r="D2379">
        <v>2</v>
      </c>
      <c r="E2379">
        <v>0</v>
      </c>
      <c r="F2379">
        <v>0</v>
      </c>
      <c r="G2379">
        <v>0</v>
      </c>
      <c r="H2379">
        <v>0</v>
      </c>
      <c r="I2379">
        <v>0</v>
      </c>
      <c r="J2379">
        <v>0</v>
      </c>
      <c r="K2379">
        <v>0</v>
      </c>
      <c r="L2379">
        <v>0</v>
      </c>
      <c r="M2379">
        <v>0</v>
      </c>
      <c r="N2379">
        <v>0</v>
      </c>
      <c r="O2379">
        <v>0</v>
      </c>
      <c r="P2379">
        <v>0</v>
      </c>
      <c r="Q2379">
        <v>0</v>
      </c>
      <c r="R2379">
        <v>0</v>
      </c>
      <c r="S2379">
        <v>0</v>
      </c>
      <c r="T2379">
        <v>0</v>
      </c>
      <c r="U2379">
        <v>0</v>
      </c>
      <c r="V2379">
        <v>0</v>
      </c>
      <c r="W2379">
        <v>0</v>
      </c>
      <c r="X2379">
        <v>0</v>
      </c>
      <c r="Y2379">
        <v>2</v>
      </c>
      <c r="Z2379">
        <v>0.50526243448257446</v>
      </c>
      <c r="AA2379">
        <v>0</v>
      </c>
    </row>
    <row r="2380" spans="1:27" x14ac:dyDescent="0.25">
      <c r="A2380" t="s">
        <v>67</v>
      </c>
      <c r="B2380" t="s">
        <v>22</v>
      </c>
      <c r="C2380" t="s">
        <v>88</v>
      </c>
      <c r="D2380">
        <v>3</v>
      </c>
      <c r="E2380">
        <v>0</v>
      </c>
      <c r="F2380">
        <v>0</v>
      </c>
      <c r="G2380">
        <v>0</v>
      </c>
      <c r="H2380">
        <v>0</v>
      </c>
      <c r="I2380">
        <v>0</v>
      </c>
      <c r="J2380">
        <v>0</v>
      </c>
      <c r="K2380">
        <v>0</v>
      </c>
      <c r="L2380">
        <v>0</v>
      </c>
      <c r="M2380">
        <v>0</v>
      </c>
      <c r="N2380">
        <v>0</v>
      </c>
      <c r="O2380">
        <v>0</v>
      </c>
      <c r="P2380">
        <v>0</v>
      </c>
      <c r="Q2380">
        <v>0</v>
      </c>
      <c r="R2380">
        <v>0</v>
      </c>
      <c r="S2380">
        <v>0</v>
      </c>
      <c r="T2380">
        <v>0</v>
      </c>
      <c r="U2380">
        <v>0</v>
      </c>
      <c r="V2380">
        <v>0</v>
      </c>
      <c r="W2380">
        <v>0</v>
      </c>
      <c r="X2380">
        <v>0</v>
      </c>
      <c r="Y2380">
        <v>2</v>
      </c>
      <c r="Z2380">
        <v>0.50526243448257446</v>
      </c>
      <c r="AA2380">
        <v>0</v>
      </c>
    </row>
    <row r="2381" spans="1:27" x14ac:dyDescent="0.25">
      <c r="A2381" t="s">
        <v>67</v>
      </c>
      <c r="B2381" t="s">
        <v>22</v>
      </c>
      <c r="C2381" t="s">
        <v>88</v>
      </c>
      <c r="D2381">
        <v>4</v>
      </c>
      <c r="E2381">
        <v>0</v>
      </c>
      <c r="F2381">
        <v>0</v>
      </c>
      <c r="G2381">
        <v>0</v>
      </c>
      <c r="H2381">
        <v>0</v>
      </c>
      <c r="I2381">
        <v>0</v>
      </c>
      <c r="J2381">
        <v>0</v>
      </c>
      <c r="K2381">
        <v>0</v>
      </c>
      <c r="L2381">
        <v>0</v>
      </c>
      <c r="M2381">
        <v>0</v>
      </c>
      <c r="N2381">
        <v>0</v>
      </c>
      <c r="O2381">
        <v>0</v>
      </c>
      <c r="P2381">
        <v>0</v>
      </c>
      <c r="Q2381">
        <v>0</v>
      </c>
      <c r="R2381">
        <v>0</v>
      </c>
      <c r="S2381">
        <v>0</v>
      </c>
      <c r="T2381">
        <v>0</v>
      </c>
      <c r="U2381">
        <v>0</v>
      </c>
      <c r="V2381">
        <v>0</v>
      </c>
      <c r="W2381">
        <v>0</v>
      </c>
      <c r="X2381">
        <v>0</v>
      </c>
      <c r="Y2381">
        <v>2</v>
      </c>
      <c r="Z2381">
        <v>0.50526243448257446</v>
      </c>
      <c r="AA2381">
        <v>0</v>
      </c>
    </row>
    <row r="2382" spans="1:27" x14ac:dyDescent="0.25">
      <c r="A2382" t="s">
        <v>67</v>
      </c>
      <c r="B2382" t="s">
        <v>22</v>
      </c>
      <c r="C2382" t="s">
        <v>88</v>
      </c>
      <c r="D2382">
        <v>5</v>
      </c>
      <c r="E2382">
        <v>0</v>
      </c>
      <c r="F2382">
        <v>0</v>
      </c>
      <c r="G2382">
        <v>0</v>
      </c>
      <c r="H2382">
        <v>0</v>
      </c>
      <c r="I2382">
        <v>0</v>
      </c>
      <c r="J2382">
        <v>0</v>
      </c>
      <c r="K2382">
        <v>0</v>
      </c>
      <c r="L2382">
        <v>0</v>
      </c>
      <c r="M2382">
        <v>0</v>
      </c>
      <c r="N2382">
        <v>0</v>
      </c>
      <c r="O2382">
        <v>0</v>
      </c>
      <c r="P2382">
        <v>0</v>
      </c>
      <c r="Q2382">
        <v>0</v>
      </c>
      <c r="R2382">
        <v>0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0</v>
      </c>
      <c r="Y2382">
        <v>2</v>
      </c>
      <c r="Z2382">
        <v>0.50526243448257446</v>
      </c>
      <c r="AA2382">
        <v>0</v>
      </c>
    </row>
    <row r="2383" spans="1:27" x14ac:dyDescent="0.25">
      <c r="A2383" t="s">
        <v>67</v>
      </c>
      <c r="B2383" t="s">
        <v>22</v>
      </c>
      <c r="C2383" t="s">
        <v>88</v>
      </c>
      <c r="D2383">
        <v>6</v>
      </c>
      <c r="E2383">
        <v>0</v>
      </c>
      <c r="F2383">
        <v>0</v>
      </c>
      <c r="G2383">
        <v>0</v>
      </c>
      <c r="H2383">
        <v>0</v>
      </c>
      <c r="I2383">
        <v>0</v>
      </c>
      <c r="J2383">
        <v>0</v>
      </c>
      <c r="K2383">
        <v>0</v>
      </c>
      <c r="L2383">
        <v>0</v>
      </c>
      <c r="M2383">
        <v>0</v>
      </c>
      <c r="N2383">
        <v>0</v>
      </c>
      <c r="O2383">
        <v>0</v>
      </c>
      <c r="P2383">
        <v>0</v>
      </c>
      <c r="Q2383">
        <v>0</v>
      </c>
      <c r="R2383">
        <v>0</v>
      </c>
      <c r="S2383">
        <v>0</v>
      </c>
      <c r="T2383">
        <v>0</v>
      </c>
      <c r="U2383">
        <v>0</v>
      </c>
      <c r="V2383">
        <v>0</v>
      </c>
      <c r="W2383">
        <v>0</v>
      </c>
      <c r="X2383">
        <v>0</v>
      </c>
      <c r="Y2383">
        <v>2</v>
      </c>
      <c r="Z2383">
        <v>0.50526243448257446</v>
      </c>
      <c r="AA2383">
        <v>0</v>
      </c>
    </row>
    <row r="2384" spans="1:27" x14ac:dyDescent="0.25">
      <c r="A2384" t="s">
        <v>67</v>
      </c>
      <c r="B2384" t="s">
        <v>22</v>
      </c>
      <c r="C2384" t="s">
        <v>88</v>
      </c>
      <c r="D2384">
        <v>7</v>
      </c>
      <c r="E2384">
        <v>0</v>
      </c>
      <c r="F2384">
        <v>0</v>
      </c>
      <c r="G2384">
        <v>0</v>
      </c>
      <c r="H2384">
        <v>0</v>
      </c>
      <c r="I2384">
        <v>0</v>
      </c>
      <c r="J2384">
        <v>0</v>
      </c>
      <c r="K2384">
        <v>0</v>
      </c>
      <c r="L2384">
        <v>0</v>
      </c>
      <c r="M2384">
        <v>0</v>
      </c>
      <c r="N2384">
        <v>0</v>
      </c>
      <c r="O2384">
        <v>0</v>
      </c>
      <c r="P2384">
        <v>0</v>
      </c>
      <c r="Q2384">
        <v>0</v>
      </c>
      <c r="R2384">
        <v>0</v>
      </c>
      <c r="S2384">
        <v>0</v>
      </c>
      <c r="T2384">
        <v>0</v>
      </c>
      <c r="U2384">
        <v>0</v>
      </c>
      <c r="V2384">
        <v>0</v>
      </c>
      <c r="W2384">
        <v>0</v>
      </c>
      <c r="X2384">
        <v>0</v>
      </c>
      <c r="Y2384">
        <v>2</v>
      </c>
      <c r="Z2384">
        <v>0.50526243448257446</v>
      </c>
      <c r="AA2384">
        <v>0</v>
      </c>
    </row>
    <row r="2385" spans="1:27" x14ac:dyDescent="0.25">
      <c r="A2385" t="s">
        <v>67</v>
      </c>
      <c r="B2385" t="s">
        <v>22</v>
      </c>
      <c r="C2385" t="s">
        <v>88</v>
      </c>
      <c r="D2385">
        <v>8</v>
      </c>
      <c r="E2385">
        <v>0</v>
      </c>
      <c r="F2385">
        <v>0</v>
      </c>
      <c r="G2385">
        <v>0</v>
      </c>
      <c r="H2385">
        <v>0</v>
      </c>
      <c r="I2385">
        <v>0</v>
      </c>
      <c r="J2385">
        <v>0</v>
      </c>
      <c r="K2385">
        <v>0</v>
      </c>
      <c r="L2385">
        <v>0</v>
      </c>
      <c r="M2385">
        <v>0</v>
      </c>
      <c r="N2385">
        <v>0</v>
      </c>
      <c r="O2385">
        <v>0</v>
      </c>
      <c r="P2385">
        <v>0</v>
      </c>
      <c r="Q2385">
        <v>0</v>
      </c>
      <c r="R2385">
        <v>0</v>
      </c>
      <c r="S2385">
        <v>0</v>
      </c>
      <c r="T2385">
        <v>0</v>
      </c>
      <c r="U2385">
        <v>0</v>
      </c>
      <c r="V2385">
        <v>0</v>
      </c>
      <c r="W2385">
        <v>0</v>
      </c>
      <c r="X2385">
        <v>0</v>
      </c>
      <c r="Y2385">
        <v>2</v>
      </c>
      <c r="Z2385">
        <v>0.50526243448257446</v>
      </c>
      <c r="AA2385">
        <v>0</v>
      </c>
    </row>
    <row r="2386" spans="1:27" x14ac:dyDescent="0.25">
      <c r="A2386" t="s">
        <v>67</v>
      </c>
      <c r="B2386" t="s">
        <v>22</v>
      </c>
      <c r="C2386" t="s">
        <v>88</v>
      </c>
      <c r="D2386">
        <v>9</v>
      </c>
      <c r="E2386">
        <v>0</v>
      </c>
      <c r="F2386">
        <v>0</v>
      </c>
      <c r="G2386">
        <v>0</v>
      </c>
      <c r="H2386">
        <v>0</v>
      </c>
      <c r="I2386">
        <v>0</v>
      </c>
      <c r="J2386">
        <v>0</v>
      </c>
      <c r="K2386">
        <v>0</v>
      </c>
      <c r="L2386">
        <v>0</v>
      </c>
      <c r="M2386">
        <v>0</v>
      </c>
      <c r="N2386">
        <v>0</v>
      </c>
      <c r="O2386">
        <v>0</v>
      </c>
      <c r="P2386">
        <v>0</v>
      </c>
      <c r="Q2386">
        <v>0</v>
      </c>
      <c r="R2386">
        <v>0</v>
      </c>
      <c r="S2386">
        <v>0</v>
      </c>
      <c r="T2386">
        <v>0</v>
      </c>
      <c r="U2386">
        <v>0</v>
      </c>
      <c r="V2386">
        <v>0</v>
      </c>
      <c r="W2386">
        <v>0</v>
      </c>
      <c r="X2386">
        <v>0</v>
      </c>
      <c r="Y2386">
        <v>2</v>
      </c>
      <c r="Z2386">
        <v>0.50526243448257446</v>
      </c>
      <c r="AA2386">
        <v>0</v>
      </c>
    </row>
    <row r="2387" spans="1:27" x14ac:dyDescent="0.25">
      <c r="A2387" t="s">
        <v>67</v>
      </c>
      <c r="B2387" t="s">
        <v>22</v>
      </c>
      <c r="C2387" t="s">
        <v>88</v>
      </c>
      <c r="D2387">
        <v>10</v>
      </c>
      <c r="E2387">
        <v>0</v>
      </c>
      <c r="F2387">
        <v>0</v>
      </c>
      <c r="G2387">
        <v>0</v>
      </c>
      <c r="H2387">
        <v>0</v>
      </c>
      <c r="I2387">
        <v>0</v>
      </c>
      <c r="J2387">
        <v>0</v>
      </c>
      <c r="K2387">
        <v>0</v>
      </c>
      <c r="L2387">
        <v>0</v>
      </c>
      <c r="M2387">
        <v>0</v>
      </c>
      <c r="N2387">
        <v>0</v>
      </c>
      <c r="O2387">
        <v>0</v>
      </c>
      <c r="P2387">
        <v>0</v>
      </c>
      <c r="Q2387">
        <v>0</v>
      </c>
      <c r="R2387">
        <v>0</v>
      </c>
      <c r="S2387">
        <v>0</v>
      </c>
      <c r="T2387">
        <v>0</v>
      </c>
      <c r="U2387">
        <v>0</v>
      </c>
      <c r="V2387">
        <v>0</v>
      </c>
      <c r="W2387">
        <v>0</v>
      </c>
      <c r="X2387">
        <v>0</v>
      </c>
      <c r="Y2387">
        <v>2</v>
      </c>
      <c r="Z2387">
        <v>0.50526243448257446</v>
      </c>
      <c r="AA2387">
        <v>0</v>
      </c>
    </row>
    <row r="2388" spans="1:27" x14ac:dyDescent="0.25">
      <c r="A2388" t="s">
        <v>67</v>
      </c>
      <c r="B2388" t="s">
        <v>22</v>
      </c>
      <c r="C2388" t="s">
        <v>88</v>
      </c>
      <c r="D2388">
        <v>11</v>
      </c>
      <c r="E2388">
        <v>0</v>
      </c>
      <c r="F2388">
        <v>0</v>
      </c>
      <c r="G2388">
        <v>0</v>
      </c>
      <c r="H2388">
        <v>0</v>
      </c>
      <c r="I2388">
        <v>0</v>
      </c>
      <c r="J2388">
        <v>0</v>
      </c>
      <c r="K2388">
        <v>0</v>
      </c>
      <c r="L2388">
        <v>0</v>
      </c>
      <c r="M2388">
        <v>0</v>
      </c>
      <c r="N2388">
        <v>0</v>
      </c>
      <c r="O2388">
        <v>0</v>
      </c>
      <c r="P2388">
        <v>0</v>
      </c>
      <c r="Q2388">
        <v>0</v>
      </c>
      <c r="R2388">
        <v>0</v>
      </c>
      <c r="S2388">
        <v>0</v>
      </c>
      <c r="T2388">
        <v>0</v>
      </c>
      <c r="U2388">
        <v>0</v>
      </c>
      <c r="V2388">
        <v>0</v>
      </c>
      <c r="W2388">
        <v>0</v>
      </c>
      <c r="X2388">
        <v>0</v>
      </c>
      <c r="Y2388">
        <v>2</v>
      </c>
      <c r="Z2388">
        <v>0.50526243448257446</v>
      </c>
      <c r="AA2388">
        <v>0</v>
      </c>
    </row>
    <row r="2389" spans="1:27" x14ac:dyDescent="0.25">
      <c r="A2389" t="s">
        <v>67</v>
      </c>
      <c r="B2389" t="s">
        <v>22</v>
      </c>
      <c r="C2389" t="s">
        <v>88</v>
      </c>
      <c r="D2389">
        <v>12</v>
      </c>
      <c r="E2389">
        <v>0</v>
      </c>
      <c r="F2389">
        <v>0</v>
      </c>
      <c r="G2389">
        <v>0</v>
      </c>
      <c r="H2389">
        <v>0</v>
      </c>
      <c r="I2389">
        <v>0</v>
      </c>
      <c r="J2389">
        <v>0</v>
      </c>
      <c r="K2389">
        <v>0</v>
      </c>
      <c r="L2389">
        <v>0</v>
      </c>
      <c r="M2389">
        <v>0</v>
      </c>
      <c r="N2389">
        <v>0</v>
      </c>
      <c r="O2389">
        <v>0</v>
      </c>
      <c r="P2389">
        <v>0</v>
      </c>
      <c r="Q2389">
        <v>0</v>
      </c>
      <c r="R2389">
        <v>0</v>
      </c>
      <c r="S2389">
        <v>0</v>
      </c>
      <c r="T2389">
        <v>0</v>
      </c>
      <c r="U2389">
        <v>0</v>
      </c>
      <c r="V2389">
        <v>0</v>
      </c>
      <c r="W2389">
        <v>0</v>
      </c>
      <c r="X2389">
        <v>0</v>
      </c>
      <c r="Y2389">
        <v>2</v>
      </c>
      <c r="Z2389">
        <v>0.50526243448257446</v>
      </c>
      <c r="AA2389">
        <v>0</v>
      </c>
    </row>
    <row r="2390" spans="1:27" x14ac:dyDescent="0.25">
      <c r="A2390" t="s">
        <v>67</v>
      </c>
      <c r="B2390" t="s">
        <v>22</v>
      </c>
      <c r="C2390" t="s">
        <v>88</v>
      </c>
      <c r="D2390">
        <v>13</v>
      </c>
      <c r="E2390">
        <v>0</v>
      </c>
      <c r="F2390">
        <v>0</v>
      </c>
      <c r="G2390">
        <v>0</v>
      </c>
      <c r="H2390">
        <v>0</v>
      </c>
      <c r="I2390">
        <v>0</v>
      </c>
      <c r="J2390">
        <v>0</v>
      </c>
      <c r="K2390">
        <v>0</v>
      </c>
      <c r="L2390">
        <v>0</v>
      </c>
      <c r="M2390">
        <v>0</v>
      </c>
      <c r="N2390">
        <v>0</v>
      </c>
      <c r="O2390">
        <v>0</v>
      </c>
      <c r="P2390">
        <v>0</v>
      </c>
      <c r="Q2390">
        <v>0</v>
      </c>
      <c r="R2390">
        <v>0</v>
      </c>
      <c r="S2390">
        <v>0</v>
      </c>
      <c r="T2390">
        <v>0</v>
      </c>
      <c r="U2390">
        <v>0</v>
      </c>
      <c r="V2390">
        <v>0</v>
      </c>
      <c r="W2390">
        <v>0</v>
      </c>
      <c r="X2390">
        <v>0</v>
      </c>
      <c r="Y2390">
        <v>2</v>
      </c>
      <c r="Z2390">
        <v>0.50526243448257446</v>
      </c>
      <c r="AA2390">
        <v>0</v>
      </c>
    </row>
    <row r="2391" spans="1:27" x14ac:dyDescent="0.25">
      <c r="A2391" t="s">
        <v>67</v>
      </c>
      <c r="B2391" t="s">
        <v>22</v>
      </c>
      <c r="C2391" t="s">
        <v>88</v>
      </c>
      <c r="D2391">
        <v>14</v>
      </c>
      <c r="E2391">
        <v>0</v>
      </c>
      <c r="F2391">
        <v>0</v>
      </c>
      <c r="G2391">
        <v>0</v>
      </c>
      <c r="H2391">
        <v>0</v>
      </c>
      <c r="I2391">
        <v>0</v>
      </c>
      <c r="J2391">
        <v>0</v>
      </c>
      <c r="K2391">
        <v>0</v>
      </c>
      <c r="L2391">
        <v>0</v>
      </c>
      <c r="M2391">
        <v>0</v>
      </c>
      <c r="N2391">
        <v>0</v>
      </c>
      <c r="O2391">
        <v>0</v>
      </c>
      <c r="P2391">
        <v>0</v>
      </c>
      <c r="Q2391">
        <v>0</v>
      </c>
      <c r="R2391">
        <v>0</v>
      </c>
      <c r="S2391">
        <v>0</v>
      </c>
      <c r="T2391">
        <v>0</v>
      </c>
      <c r="U2391">
        <v>0</v>
      </c>
      <c r="V2391">
        <v>0</v>
      </c>
      <c r="W2391">
        <v>0</v>
      </c>
      <c r="X2391">
        <v>0</v>
      </c>
      <c r="Y2391">
        <v>2</v>
      </c>
      <c r="Z2391">
        <v>0.50526243448257446</v>
      </c>
      <c r="AA2391">
        <v>0</v>
      </c>
    </row>
    <row r="2392" spans="1:27" x14ac:dyDescent="0.25">
      <c r="A2392" t="s">
        <v>67</v>
      </c>
      <c r="B2392" t="s">
        <v>22</v>
      </c>
      <c r="C2392" t="s">
        <v>88</v>
      </c>
      <c r="D2392">
        <v>15</v>
      </c>
      <c r="E2392">
        <v>0</v>
      </c>
      <c r="F2392">
        <v>0</v>
      </c>
      <c r="G2392">
        <v>0</v>
      </c>
      <c r="H2392">
        <v>0</v>
      </c>
      <c r="I2392">
        <v>0</v>
      </c>
      <c r="J2392">
        <v>0</v>
      </c>
      <c r="K2392">
        <v>0</v>
      </c>
      <c r="L2392">
        <v>0</v>
      </c>
      <c r="M2392">
        <v>0</v>
      </c>
      <c r="N2392">
        <v>0</v>
      </c>
      <c r="O2392">
        <v>0</v>
      </c>
      <c r="P2392">
        <v>0</v>
      </c>
      <c r="Q2392">
        <v>0</v>
      </c>
      <c r="R2392">
        <v>0</v>
      </c>
      <c r="S2392">
        <v>0</v>
      </c>
      <c r="T2392">
        <v>0</v>
      </c>
      <c r="U2392">
        <v>0</v>
      </c>
      <c r="V2392">
        <v>0</v>
      </c>
      <c r="W2392">
        <v>0</v>
      </c>
      <c r="X2392">
        <v>0</v>
      </c>
      <c r="Y2392">
        <v>2</v>
      </c>
      <c r="Z2392">
        <v>0.50526243448257446</v>
      </c>
      <c r="AA2392">
        <v>0</v>
      </c>
    </row>
    <row r="2393" spans="1:27" x14ac:dyDescent="0.25">
      <c r="A2393" t="s">
        <v>67</v>
      </c>
      <c r="B2393" t="s">
        <v>22</v>
      </c>
      <c r="C2393" t="s">
        <v>88</v>
      </c>
      <c r="D2393">
        <v>16</v>
      </c>
      <c r="E2393">
        <v>0</v>
      </c>
      <c r="F2393">
        <v>0</v>
      </c>
      <c r="G2393">
        <v>0</v>
      </c>
      <c r="H2393">
        <v>0</v>
      </c>
      <c r="I2393">
        <v>0</v>
      </c>
      <c r="J2393">
        <v>0</v>
      </c>
      <c r="K2393">
        <v>0</v>
      </c>
      <c r="L2393">
        <v>0</v>
      </c>
      <c r="M2393">
        <v>0</v>
      </c>
      <c r="N2393">
        <v>0</v>
      </c>
      <c r="O2393">
        <v>0</v>
      </c>
      <c r="P2393">
        <v>0</v>
      </c>
      <c r="Q2393">
        <v>0</v>
      </c>
      <c r="R2393">
        <v>0</v>
      </c>
      <c r="S2393">
        <v>0</v>
      </c>
      <c r="T2393">
        <v>0</v>
      </c>
      <c r="U2393">
        <v>0</v>
      </c>
      <c r="V2393">
        <v>0</v>
      </c>
      <c r="W2393">
        <v>0</v>
      </c>
      <c r="X2393">
        <v>0</v>
      </c>
      <c r="Y2393">
        <v>2</v>
      </c>
      <c r="Z2393">
        <v>0.50526243448257446</v>
      </c>
      <c r="AA2393">
        <v>0</v>
      </c>
    </row>
    <row r="2394" spans="1:27" x14ac:dyDescent="0.25">
      <c r="A2394" t="s">
        <v>67</v>
      </c>
      <c r="B2394" t="s">
        <v>22</v>
      </c>
      <c r="C2394" t="s">
        <v>88</v>
      </c>
      <c r="D2394">
        <v>17</v>
      </c>
      <c r="E2394">
        <v>0</v>
      </c>
      <c r="F2394">
        <v>0</v>
      </c>
      <c r="G2394">
        <v>0</v>
      </c>
      <c r="H2394">
        <v>0</v>
      </c>
      <c r="I2394">
        <v>0</v>
      </c>
      <c r="J2394">
        <v>0</v>
      </c>
      <c r="K2394">
        <v>0</v>
      </c>
      <c r="L2394">
        <v>0</v>
      </c>
      <c r="M2394">
        <v>0</v>
      </c>
      <c r="N2394">
        <v>0</v>
      </c>
      <c r="O2394">
        <v>0</v>
      </c>
      <c r="P2394">
        <v>0</v>
      </c>
      <c r="Q2394">
        <v>0</v>
      </c>
      <c r="R2394">
        <v>0</v>
      </c>
      <c r="S2394">
        <v>0</v>
      </c>
      <c r="T2394">
        <v>0</v>
      </c>
      <c r="U2394">
        <v>0</v>
      </c>
      <c r="V2394">
        <v>0</v>
      </c>
      <c r="W2394">
        <v>0</v>
      </c>
      <c r="X2394">
        <v>0</v>
      </c>
      <c r="Y2394">
        <v>2</v>
      </c>
      <c r="Z2394">
        <v>0.50526243448257446</v>
      </c>
      <c r="AA2394">
        <v>0</v>
      </c>
    </row>
    <row r="2395" spans="1:27" x14ac:dyDescent="0.25">
      <c r="A2395" t="s">
        <v>67</v>
      </c>
      <c r="B2395" t="s">
        <v>22</v>
      </c>
      <c r="C2395" t="s">
        <v>88</v>
      </c>
      <c r="D2395">
        <v>18</v>
      </c>
      <c r="E2395">
        <v>0</v>
      </c>
      <c r="F2395">
        <v>0</v>
      </c>
      <c r="G2395">
        <v>0</v>
      </c>
      <c r="H2395">
        <v>0</v>
      </c>
      <c r="I2395">
        <v>0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0</v>
      </c>
      <c r="P2395">
        <v>0</v>
      </c>
      <c r="Q2395">
        <v>0</v>
      </c>
      <c r="R2395">
        <v>0</v>
      </c>
      <c r="S2395">
        <v>0</v>
      </c>
      <c r="T2395">
        <v>0</v>
      </c>
      <c r="U2395">
        <v>0</v>
      </c>
      <c r="V2395">
        <v>0</v>
      </c>
      <c r="W2395">
        <v>0</v>
      </c>
      <c r="X2395">
        <v>0</v>
      </c>
      <c r="Y2395">
        <v>2</v>
      </c>
      <c r="Z2395">
        <v>0.50526243448257446</v>
      </c>
      <c r="AA2395">
        <v>0</v>
      </c>
    </row>
    <row r="2396" spans="1:27" x14ac:dyDescent="0.25">
      <c r="A2396" t="s">
        <v>67</v>
      </c>
      <c r="B2396" t="s">
        <v>22</v>
      </c>
      <c r="C2396" t="s">
        <v>88</v>
      </c>
      <c r="D2396">
        <v>19</v>
      </c>
      <c r="E2396">
        <v>0</v>
      </c>
      <c r="F2396">
        <v>0</v>
      </c>
      <c r="G2396">
        <v>0</v>
      </c>
      <c r="H2396">
        <v>0</v>
      </c>
      <c r="I2396">
        <v>0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0</v>
      </c>
      <c r="P2396">
        <v>0</v>
      </c>
      <c r="Q2396">
        <v>0</v>
      </c>
      <c r="R2396">
        <v>0</v>
      </c>
      <c r="S2396">
        <v>0</v>
      </c>
      <c r="T2396">
        <v>0</v>
      </c>
      <c r="U2396">
        <v>0</v>
      </c>
      <c r="V2396">
        <v>0</v>
      </c>
      <c r="W2396">
        <v>0</v>
      </c>
      <c r="X2396">
        <v>0</v>
      </c>
      <c r="Y2396">
        <v>2</v>
      </c>
      <c r="Z2396">
        <v>0.50526243448257446</v>
      </c>
      <c r="AA2396">
        <v>0</v>
      </c>
    </row>
    <row r="2397" spans="1:27" x14ac:dyDescent="0.25">
      <c r="A2397" t="s">
        <v>67</v>
      </c>
      <c r="B2397" t="s">
        <v>22</v>
      </c>
      <c r="C2397" t="s">
        <v>88</v>
      </c>
      <c r="D2397">
        <v>20</v>
      </c>
      <c r="E2397">
        <v>0</v>
      </c>
      <c r="F2397">
        <v>0</v>
      </c>
      <c r="G2397">
        <v>0</v>
      </c>
      <c r="H2397">
        <v>0</v>
      </c>
      <c r="I2397">
        <v>0</v>
      </c>
      <c r="J2397">
        <v>0</v>
      </c>
      <c r="K2397">
        <v>0</v>
      </c>
      <c r="L2397">
        <v>0</v>
      </c>
      <c r="M2397">
        <v>0</v>
      </c>
      <c r="N2397">
        <v>0</v>
      </c>
      <c r="O2397">
        <v>0</v>
      </c>
      <c r="P2397">
        <v>0</v>
      </c>
      <c r="Q2397">
        <v>0</v>
      </c>
      <c r="R2397">
        <v>0</v>
      </c>
      <c r="S2397">
        <v>0</v>
      </c>
      <c r="T2397">
        <v>0</v>
      </c>
      <c r="U2397">
        <v>0</v>
      </c>
      <c r="V2397">
        <v>0</v>
      </c>
      <c r="W2397">
        <v>0</v>
      </c>
      <c r="X2397">
        <v>0</v>
      </c>
      <c r="Y2397">
        <v>2</v>
      </c>
      <c r="Z2397">
        <v>0.50526243448257446</v>
      </c>
      <c r="AA2397">
        <v>0</v>
      </c>
    </row>
    <row r="2398" spans="1:27" x14ac:dyDescent="0.25">
      <c r="A2398" t="s">
        <v>67</v>
      </c>
      <c r="B2398" t="s">
        <v>22</v>
      </c>
      <c r="C2398" t="s">
        <v>88</v>
      </c>
      <c r="D2398">
        <v>21</v>
      </c>
      <c r="E2398">
        <v>0</v>
      </c>
      <c r="F2398">
        <v>0</v>
      </c>
      <c r="G2398">
        <v>0</v>
      </c>
      <c r="H2398">
        <v>0</v>
      </c>
      <c r="I2398">
        <v>0</v>
      </c>
      <c r="J2398">
        <v>0</v>
      </c>
      <c r="K2398">
        <v>0</v>
      </c>
      <c r="L2398">
        <v>0</v>
      </c>
      <c r="M2398">
        <v>0</v>
      </c>
      <c r="N2398">
        <v>0</v>
      </c>
      <c r="O2398">
        <v>0</v>
      </c>
      <c r="P2398">
        <v>0</v>
      </c>
      <c r="Q2398">
        <v>0</v>
      </c>
      <c r="R2398">
        <v>0</v>
      </c>
      <c r="S2398">
        <v>0</v>
      </c>
      <c r="T2398">
        <v>0</v>
      </c>
      <c r="U2398">
        <v>0</v>
      </c>
      <c r="V2398">
        <v>0</v>
      </c>
      <c r="W2398">
        <v>0</v>
      </c>
      <c r="X2398">
        <v>0</v>
      </c>
      <c r="Y2398">
        <v>2</v>
      </c>
      <c r="Z2398">
        <v>0.50526243448257446</v>
      </c>
      <c r="AA2398">
        <v>0</v>
      </c>
    </row>
    <row r="2399" spans="1:27" x14ac:dyDescent="0.25">
      <c r="A2399" t="s">
        <v>67</v>
      </c>
      <c r="B2399" t="s">
        <v>22</v>
      </c>
      <c r="C2399" t="s">
        <v>88</v>
      </c>
      <c r="D2399">
        <v>22</v>
      </c>
      <c r="E2399">
        <v>0</v>
      </c>
      <c r="F2399">
        <v>0</v>
      </c>
      <c r="G2399">
        <v>0</v>
      </c>
      <c r="H2399">
        <v>0</v>
      </c>
      <c r="I2399">
        <v>0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0</v>
      </c>
      <c r="P2399">
        <v>0</v>
      </c>
      <c r="Q2399">
        <v>0</v>
      </c>
      <c r="R2399">
        <v>0</v>
      </c>
      <c r="S2399">
        <v>0</v>
      </c>
      <c r="T2399">
        <v>0</v>
      </c>
      <c r="U2399">
        <v>0</v>
      </c>
      <c r="V2399">
        <v>0</v>
      </c>
      <c r="W2399">
        <v>0</v>
      </c>
      <c r="X2399">
        <v>0</v>
      </c>
      <c r="Y2399">
        <v>2</v>
      </c>
      <c r="Z2399">
        <v>0.50526243448257446</v>
      </c>
      <c r="AA2399">
        <v>0</v>
      </c>
    </row>
    <row r="2400" spans="1:27" x14ac:dyDescent="0.25">
      <c r="A2400" t="s">
        <v>67</v>
      </c>
      <c r="B2400" t="s">
        <v>22</v>
      </c>
      <c r="C2400" t="s">
        <v>88</v>
      </c>
      <c r="D2400">
        <v>23</v>
      </c>
      <c r="E2400">
        <v>0</v>
      </c>
      <c r="F2400">
        <v>0</v>
      </c>
      <c r="G2400">
        <v>0</v>
      </c>
      <c r="H2400">
        <v>0</v>
      </c>
      <c r="I2400">
        <v>0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0</v>
      </c>
      <c r="P2400">
        <v>0</v>
      </c>
      <c r="Q2400">
        <v>0</v>
      </c>
      <c r="R2400">
        <v>0</v>
      </c>
      <c r="S2400">
        <v>0</v>
      </c>
      <c r="T2400">
        <v>0</v>
      </c>
      <c r="U2400">
        <v>0</v>
      </c>
      <c r="V2400">
        <v>0</v>
      </c>
      <c r="W2400">
        <v>0</v>
      </c>
      <c r="X2400">
        <v>0</v>
      </c>
      <c r="Y2400">
        <v>2</v>
      </c>
      <c r="Z2400">
        <v>0.50526243448257446</v>
      </c>
      <c r="AA2400">
        <v>0</v>
      </c>
    </row>
    <row r="2401" spans="1:27" x14ac:dyDescent="0.25">
      <c r="A2401" t="s">
        <v>67</v>
      </c>
      <c r="B2401" t="s">
        <v>22</v>
      </c>
      <c r="C2401" t="s">
        <v>88</v>
      </c>
      <c r="D2401">
        <v>24</v>
      </c>
      <c r="E2401">
        <v>0</v>
      </c>
      <c r="F2401">
        <v>0</v>
      </c>
      <c r="G2401">
        <v>0</v>
      </c>
      <c r="H2401">
        <v>0</v>
      </c>
      <c r="I2401">
        <v>0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0</v>
      </c>
      <c r="P2401">
        <v>0</v>
      </c>
      <c r="Q2401">
        <v>0</v>
      </c>
      <c r="R2401">
        <v>0</v>
      </c>
      <c r="S2401">
        <v>0</v>
      </c>
      <c r="T2401">
        <v>0</v>
      </c>
      <c r="U2401">
        <v>0</v>
      </c>
      <c r="V2401">
        <v>0</v>
      </c>
      <c r="W2401">
        <v>0</v>
      </c>
      <c r="X2401">
        <v>0</v>
      </c>
      <c r="Y2401">
        <v>2</v>
      </c>
      <c r="Z2401">
        <v>0.50526243448257446</v>
      </c>
      <c r="AA2401">
        <v>0</v>
      </c>
    </row>
    <row r="2402" spans="1:27" x14ac:dyDescent="0.25">
      <c r="A2402" t="s">
        <v>67</v>
      </c>
      <c r="B2402" t="s">
        <v>22</v>
      </c>
      <c r="C2402" t="s">
        <v>89</v>
      </c>
      <c r="D2402">
        <v>1</v>
      </c>
      <c r="E2402">
        <v>0</v>
      </c>
      <c r="F2402">
        <v>0</v>
      </c>
      <c r="G2402">
        <v>0</v>
      </c>
      <c r="H2402">
        <v>0</v>
      </c>
      <c r="I2402">
        <v>0</v>
      </c>
      <c r="J2402">
        <v>0</v>
      </c>
      <c r="K2402">
        <v>0</v>
      </c>
      <c r="L2402">
        <v>0</v>
      </c>
      <c r="M2402">
        <v>0</v>
      </c>
      <c r="N2402">
        <v>0</v>
      </c>
      <c r="O2402">
        <v>0</v>
      </c>
      <c r="P2402">
        <v>0</v>
      </c>
      <c r="Q2402">
        <v>0</v>
      </c>
      <c r="R2402">
        <v>0</v>
      </c>
      <c r="S2402">
        <v>0</v>
      </c>
      <c r="T2402">
        <v>0</v>
      </c>
      <c r="U2402">
        <v>0</v>
      </c>
      <c r="V2402">
        <v>0</v>
      </c>
      <c r="W2402">
        <v>0</v>
      </c>
      <c r="X2402">
        <v>0</v>
      </c>
      <c r="Y2402">
        <v>2</v>
      </c>
      <c r="Z2402">
        <v>0.50526243448257446</v>
      </c>
      <c r="AA2402">
        <v>0</v>
      </c>
    </row>
    <row r="2403" spans="1:27" x14ac:dyDescent="0.25">
      <c r="A2403" t="s">
        <v>67</v>
      </c>
      <c r="B2403" t="s">
        <v>22</v>
      </c>
      <c r="C2403" t="s">
        <v>89</v>
      </c>
      <c r="D2403">
        <v>2</v>
      </c>
      <c r="E2403">
        <v>0</v>
      </c>
      <c r="F2403">
        <v>0</v>
      </c>
      <c r="G2403">
        <v>0</v>
      </c>
      <c r="H2403">
        <v>0</v>
      </c>
      <c r="I2403">
        <v>0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0</v>
      </c>
      <c r="P2403">
        <v>0</v>
      </c>
      <c r="Q2403">
        <v>0</v>
      </c>
      <c r="R2403">
        <v>0</v>
      </c>
      <c r="S2403">
        <v>0</v>
      </c>
      <c r="T2403">
        <v>0</v>
      </c>
      <c r="U2403">
        <v>0</v>
      </c>
      <c r="V2403">
        <v>0</v>
      </c>
      <c r="W2403">
        <v>0</v>
      </c>
      <c r="X2403">
        <v>0</v>
      </c>
      <c r="Y2403">
        <v>2</v>
      </c>
      <c r="Z2403">
        <v>0.50526243448257446</v>
      </c>
      <c r="AA2403">
        <v>0</v>
      </c>
    </row>
    <row r="2404" spans="1:27" x14ac:dyDescent="0.25">
      <c r="A2404" t="s">
        <v>67</v>
      </c>
      <c r="B2404" t="s">
        <v>22</v>
      </c>
      <c r="C2404" t="s">
        <v>89</v>
      </c>
      <c r="D2404">
        <v>3</v>
      </c>
      <c r="E2404">
        <v>0</v>
      </c>
      <c r="F2404">
        <v>0</v>
      </c>
      <c r="G2404">
        <v>0</v>
      </c>
      <c r="H2404">
        <v>0</v>
      </c>
      <c r="I2404">
        <v>0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0</v>
      </c>
      <c r="P2404">
        <v>0</v>
      </c>
      <c r="Q2404">
        <v>0</v>
      </c>
      <c r="R2404">
        <v>0</v>
      </c>
      <c r="S2404">
        <v>0</v>
      </c>
      <c r="T2404">
        <v>0</v>
      </c>
      <c r="U2404">
        <v>0</v>
      </c>
      <c r="V2404">
        <v>0</v>
      </c>
      <c r="W2404">
        <v>0</v>
      </c>
      <c r="X2404">
        <v>0</v>
      </c>
      <c r="Y2404">
        <v>2</v>
      </c>
      <c r="Z2404">
        <v>0.50526243448257446</v>
      </c>
      <c r="AA2404">
        <v>0</v>
      </c>
    </row>
    <row r="2405" spans="1:27" x14ac:dyDescent="0.25">
      <c r="A2405" t="s">
        <v>67</v>
      </c>
      <c r="B2405" t="s">
        <v>22</v>
      </c>
      <c r="C2405" t="s">
        <v>89</v>
      </c>
      <c r="D2405">
        <v>4</v>
      </c>
      <c r="E2405">
        <v>0</v>
      </c>
      <c r="F2405">
        <v>0</v>
      </c>
      <c r="G2405">
        <v>0</v>
      </c>
      <c r="H2405">
        <v>0</v>
      </c>
      <c r="I2405">
        <v>0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0</v>
      </c>
      <c r="P2405">
        <v>0</v>
      </c>
      <c r="Q2405">
        <v>0</v>
      </c>
      <c r="R2405">
        <v>0</v>
      </c>
      <c r="S2405">
        <v>0</v>
      </c>
      <c r="T2405">
        <v>0</v>
      </c>
      <c r="U2405">
        <v>0</v>
      </c>
      <c r="V2405">
        <v>0</v>
      </c>
      <c r="W2405">
        <v>0</v>
      </c>
      <c r="X2405">
        <v>0</v>
      </c>
      <c r="Y2405">
        <v>2</v>
      </c>
      <c r="Z2405">
        <v>0.50526243448257446</v>
      </c>
      <c r="AA2405">
        <v>0</v>
      </c>
    </row>
    <row r="2406" spans="1:27" x14ac:dyDescent="0.25">
      <c r="A2406" t="s">
        <v>67</v>
      </c>
      <c r="B2406" t="s">
        <v>22</v>
      </c>
      <c r="C2406" t="s">
        <v>89</v>
      </c>
      <c r="D2406">
        <v>5</v>
      </c>
      <c r="E2406">
        <v>0</v>
      </c>
      <c r="F2406">
        <v>0</v>
      </c>
      <c r="G2406">
        <v>0</v>
      </c>
      <c r="H2406">
        <v>0</v>
      </c>
      <c r="I2406">
        <v>0</v>
      </c>
      <c r="J2406">
        <v>0</v>
      </c>
      <c r="K2406">
        <v>0</v>
      </c>
      <c r="L2406">
        <v>0</v>
      </c>
      <c r="M2406">
        <v>0</v>
      </c>
      <c r="N2406">
        <v>0</v>
      </c>
      <c r="O2406">
        <v>0</v>
      </c>
      <c r="P2406">
        <v>0</v>
      </c>
      <c r="Q2406">
        <v>0</v>
      </c>
      <c r="R2406">
        <v>0</v>
      </c>
      <c r="S2406">
        <v>0</v>
      </c>
      <c r="T2406">
        <v>0</v>
      </c>
      <c r="U2406">
        <v>0</v>
      </c>
      <c r="V2406">
        <v>0</v>
      </c>
      <c r="W2406">
        <v>0</v>
      </c>
      <c r="X2406">
        <v>0</v>
      </c>
      <c r="Y2406">
        <v>2</v>
      </c>
      <c r="Z2406">
        <v>0.50526243448257446</v>
      </c>
      <c r="AA2406">
        <v>0</v>
      </c>
    </row>
    <row r="2407" spans="1:27" x14ac:dyDescent="0.25">
      <c r="A2407" t="s">
        <v>67</v>
      </c>
      <c r="B2407" t="s">
        <v>22</v>
      </c>
      <c r="C2407" t="s">
        <v>89</v>
      </c>
      <c r="D2407">
        <v>6</v>
      </c>
      <c r="E2407">
        <v>0</v>
      </c>
      <c r="F2407">
        <v>0</v>
      </c>
      <c r="G2407">
        <v>0</v>
      </c>
      <c r="H2407">
        <v>0</v>
      </c>
      <c r="I2407">
        <v>0</v>
      </c>
      <c r="J2407">
        <v>0</v>
      </c>
      <c r="K2407">
        <v>0</v>
      </c>
      <c r="L2407">
        <v>0</v>
      </c>
      <c r="M2407">
        <v>0</v>
      </c>
      <c r="N2407">
        <v>0</v>
      </c>
      <c r="O2407">
        <v>0</v>
      </c>
      <c r="P2407">
        <v>0</v>
      </c>
      <c r="Q2407">
        <v>0</v>
      </c>
      <c r="R2407">
        <v>0</v>
      </c>
      <c r="S2407">
        <v>0</v>
      </c>
      <c r="T2407">
        <v>0</v>
      </c>
      <c r="U2407">
        <v>0</v>
      </c>
      <c r="V2407">
        <v>0</v>
      </c>
      <c r="W2407">
        <v>0</v>
      </c>
      <c r="X2407">
        <v>0</v>
      </c>
      <c r="Y2407">
        <v>2</v>
      </c>
      <c r="Z2407">
        <v>0.50526243448257446</v>
      </c>
      <c r="AA2407">
        <v>0</v>
      </c>
    </row>
    <row r="2408" spans="1:27" x14ac:dyDescent="0.25">
      <c r="A2408" t="s">
        <v>67</v>
      </c>
      <c r="B2408" t="s">
        <v>22</v>
      </c>
      <c r="C2408" t="s">
        <v>89</v>
      </c>
      <c r="D2408">
        <v>7</v>
      </c>
      <c r="E2408">
        <v>0</v>
      </c>
      <c r="F2408">
        <v>0</v>
      </c>
      <c r="G2408">
        <v>0</v>
      </c>
      <c r="H2408">
        <v>0</v>
      </c>
      <c r="I2408">
        <v>0</v>
      </c>
      <c r="J2408">
        <v>0</v>
      </c>
      <c r="K2408">
        <v>0</v>
      </c>
      <c r="L2408">
        <v>0</v>
      </c>
      <c r="M2408">
        <v>0</v>
      </c>
      <c r="N2408">
        <v>0</v>
      </c>
      <c r="O2408">
        <v>0</v>
      </c>
      <c r="P2408">
        <v>0</v>
      </c>
      <c r="Q2408">
        <v>0</v>
      </c>
      <c r="R2408">
        <v>0</v>
      </c>
      <c r="S2408">
        <v>0</v>
      </c>
      <c r="T2408">
        <v>0</v>
      </c>
      <c r="U2408">
        <v>0</v>
      </c>
      <c r="V2408">
        <v>0</v>
      </c>
      <c r="W2408">
        <v>0</v>
      </c>
      <c r="X2408">
        <v>0</v>
      </c>
      <c r="Y2408">
        <v>2</v>
      </c>
      <c r="Z2408">
        <v>0.50526243448257446</v>
      </c>
      <c r="AA2408">
        <v>0</v>
      </c>
    </row>
    <row r="2409" spans="1:27" x14ac:dyDescent="0.25">
      <c r="A2409" t="s">
        <v>67</v>
      </c>
      <c r="B2409" t="s">
        <v>22</v>
      </c>
      <c r="C2409" t="s">
        <v>89</v>
      </c>
      <c r="D2409">
        <v>8</v>
      </c>
      <c r="E2409">
        <v>0</v>
      </c>
      <c r="F2409">
        <v>0</v>
      </c>
      <c r="G2409">
        <v>0</v>
      </c>
      <c r="H2409">
        <v>0</v>
      </c>
      <c r="I2409">
        <v>0</v>
      </c>
      <c r="J2409">
        <v>0</v>
      </c>
      <c r="K2409">
        <v>0</v>
      </c>
      <c r="L2409">
        <v>0</v>
      </c>
      <c r="M2409">
        <v>0</v>
      </c>
      <c r="N2409">
        <v>0</v>
      </c>
      <c r="O2409">
        <v>0</v>
      </c>
      <c r="P2409">
        <v>0</v>
      </c>
      <c r="Q2409">
        <v>0</v>
      </c>
      <c r="R2409">
        <v>0</v>
      </c>
      <c r="S2409">
        <v>0</v>
      </c>
      <c r="T2409">
        <v>0</v>
      </c>
      <c r="U2409">
        <v>0</v>
      </c>
      <c r="V2409">
        <v>0</v>
      </c>
      <c r="W2409">
        <v>0</v>
      </c>
      <c r="X2409">
        <v>0</v>
      </c>
      <c r="Y2409">
        <v>2</v>
      </c>
      <c r="Z2409">
        <v>0.50526243448257446</v>
      </c>
      <c r="AA2409">
        <v>0</v>
      </c>
    </row>
    <row r="2410" spans="1:27" x14ac:dyDescent="0.25">
      <c r="A2410" t="s">
        <v>67</v>
      </c>
      <c r="B2410" t="s">
        <v>22</v>
      </c>
      <c r="C2410" t="s">
        <v>89</v>
      </c>
      <c r="D2410">
        <v>9</v>
      </c>
      <c r="E2410">
        <v>0</v>
      </c>
      <c r="F2410">
        <v>0</v>
      </c>
      <c r="G2410">
        <v>0</v>
      </c>
      <c r="H2410">
        <v>0</v>
      </c>
      <c r="I2410">
        <v>0</v>
      </c>
      <c r="J2410">
        <v>0</v>
      </c>
      <c r="K2410">
        <v>0</v>
      </c>
      <c r="L2410">
        <v>0</v>
      </c>
      <c r="M2410">
        <v>0</v>
      </c>
      <c r="N2410">
        <v>0</v>
      </c>
      <c r="O2410">
        <v>0</v>
      </c>
      <c r="P2410">
        <v>0</v>
      </c>
      <c r="Q2410">
        <v>0</v>
      </c>
      <c r="R2410">
        <v>0</v>
      </c>
      <c r="S2410">
        <v>0</v>
      </c>
      <c r="T2410">
        <v>0</v>
      </c>
      <c r="U2410">
        <v>0</v>
      </c>
      <c r="V2410">
        <v>0</v>
      </c>
      <c r="W2410">
        <v>0</v>
      </c>
      <c r="X2410">
        <v>0</v>
      </c>
      <c r="Y2410">
        <v>2</v>
      </c>
      <c r="Z2410">
        <v>0.50526243448257446</v>
      </c>
      <c r="AA2410">
        <v>0</v>
      </c>
    </row>
    <row r="2411" spans="1:27" x14ac:dyDescent="0.25">
      <c r="A2411" t="s">
        <v>67</v>
      </c>
      <c r="B2411" t="s">
        <v>22</v>
      </c>
      <c r="C2411" t="s">
        <v>89</v>
      </c>
      <c r="D2411">
        <v>10</v>
      </c>
      <c r="E2411">
        <v>0</v>
      </c>
      <c r="F2411">
        <v>0</v>
      </c>
      <c r="G2411">
        <v>0</v>
      </c>
      <c r="H2411">
        <v>0</v>
      </c>
      <c r="I2411">
        <v>0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0</v>
      </c>
      <c r="P2411">
        <v>0</v>
      </c>
      <c r="Q2411">
        <v>0</v>
      </c>
      <c r="R2411">
        <v>0</v>
      </c>
      <c r="S2411">
        <v>0</v>
      </c>
      <c r="T2411">
        <v>0</v>
      </c>
      <c r="U2411">
        <v>0</v>
      </c>
      <c r="V2411">
        <v>0</v>
      </c>
      <c r="W2411">
        <v>0</v>
      </c>
      <c r="X2411">
        <v>0</v>
      </c>
      <c r="Y2411">
        <v>2</v>
      </c>
      <c r="Z2411">
        <v>0.50526243448257446</v>
      </c>
      <c r="AA2411">
        <v>0</v>
      </c>
    </row>
    <row r="2412" spans="1:27" x14ac:dyDescent="0.25">
      <c r="A2412" t="s">
        <v>67</v>
      </c>
      <c r="B2412" t="s">
        <v>22</v>
      </c>
      <c r="C2412" t="s">
        <v>89</v>
      </c>
      <c r="D2412">
        <v>11</v>
      </c>
      <c r="E2412">
        <v>0</v>
      </c>
      <c r="F2412">
        <v>0</v>
      </c>
      <c r="G2412">
        <v>0</v>
      </c>
      <c r="H2412">
        <v>0</v>
      </c>
      <c r="I2412">
        <v>0</v>
      </c>
      <c r="J2412">
        <v>0</v>
      </c>
      <c r="K2412">
        <v>0</v>
      </c>
      <c r="L2412">
        <v>0</v>
      </c>
      <c r="M2412">
        <v>0</v>
      </c>
      <c r="N2412">
        <v>0</v>
      </c>
      <c r="O2412">
        <v>0</v>
      </c>
      <c r="P2412">
        <v>0</v>
      </c>
      <c r="Q2412">
        <v>0</v>
      </c>
      <c r="R2412">
        <v>0</v>
      </c>
      <c r="S2412">
        <v>0</v>
      </c>
      <c r="T2412">
        <v>0</v>
      </c>
      <c r="U2412">
        <v>0</v>
      </c>
      <c r="V2412">
        <v>0</v>
      </c>
      <c r="W2412">
        <v>0</v>
      </c>
      <c r="X2412">
        <v>0</v>
      </c>
      <c r="Y2412">
        <v>2</v>
      </c>
      <c r="Z2412">
        <v>0.50526243448257446</v>
      </c>
      <c r="AA2412">
        <v>0</v>
      </c>
    </row>
    <row r="2413" spans="1:27" x14ac:dyDescent="0.25">
      <c r="A2413" t="s">
        <v>67</v>
      </c>
      <c r="B2413" t="s">
        <v>22</v>
      </c>
      <c r="C2413" t="s">
        <v>89</v>
      </c>
      <c r="D2413">
        <v>12</v>
      </c>
      <c r="E2413">
        <v>0</v>
      </c>
      <c r="F2413">
        <v>0</v>
      </c>
      <c r="G2413">
        <v>0</v>
      </c>
      <c r="H2413">
        <v>0</v>
      </c>
      <c r="I2413">
        <v>0</v>
      </c>
      <c r="J2413">
        <v>0</v>
      </c>
      <c r="K2413">
        <v>0</v>
      </c>
      <c r="L2413">
        <v>0</v>
      </c>
      <c r="M2413">
        <v>0</v>
      </c>
      <c r="N2413">
        <v>0</v>
      </c>
      <c r="O2413">
        <v>0</v>
      </c>
      <c r="P2413">
        <v>0</v>
      </c>
      <c r="Q2413">
        <v>0</v>
      </c>
      <c r="R2413">
        <v>0</v>
      </c>
      <c r="S2413">
        <v>0</v>
      </c>
      <c r="T2413">
        <v>0</v>
      </c>
      <c r="U2413">
        <v>0</v>
      </c>
      <c r="V2413">
        <v>0</v>
      </c>
      <c r="W2413">
        <v>0</v>
      </c>
      <c r="X2413">
        <v>0</v>
      </c>
      <c r="Y2413">
        <v>2</v>
      </c>
      <c r="Z2413">
        <v>0.50526243448257446</v>
      </c>
      <c r="AA2413">
        <v>0</v>
      </c>
    </row>
    <row r="2414" spans="1:27" x14ac:dyDescent="0.25">
      <c r="A2414" t="s">
        <v>67</v>
      </c>
      <c r="B2414" t="s">
        <v>22</v>
      </c>
      <c r="C2414" t="s">
        <v>89</v>
      </c>
      <c r="D2414">
        <v>13</v>
      </c>
      <c r="E2414">
        <v>0</v>
      </c>
      <c r="F2414">
        <v>0</v>
      </c>
      <c r="G2414">
        <v>0</v>
      </c>
      <c r="H2414">
        <v>0</v>
      </c>
      <c r="I2414">
        <v>0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0</v>
      </c>
      <c r="P2414">
        <v>0</v>
      </c>
      <c r="Q2414">
        <v>0</v>
      </c>
      <c r="R2414">
        <v>0</v>
      </c>
      <c r="S2414">
        <v>0</v>
      </c>
      <c r="T2414">
        <v>0</v>
      </c>
      <c r="U2414">
        <v>0</v>
      </c>
      <c r="V2414">
        <v>0</v>
      </c>
      <c r="W2414">
        <v>0</v>
      </c>
      <c r="X2414">
        <v>0</v>
      </c>
      <c r="Y2414">
        <v>2</v>
      </c>
      <c r="Z2414">
        <v>0.50526243448257446</v>
      </c>
      <c r="AA2414">
        <v>0</v>
      </c>
    </row>
    <row r="2415" spans="1:27" x14ac:dyDescent="0.25">
      <c r="A2415" t="s">
        <v>67</v>
      </c>
      <c r="B2415" t="s">
        <v>22</v>
      </c>
      <c r="C2415" t="s">
        <v>89</v>
      </c>
      <c r="D2415">
        <v>14</v>
      </c>
      <c r="E2415">
        <v>0</v>
      </c>
      <c r="F2415">
        <v>0</v>
      </c>
      <c r="G2415">
        <v>0</v>
      </c>
      <c r="H2415">
        <v>0</v>
      </c>
      <c r="I2415">
        <v>0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0</v>
      </c>
      <c r="P2415">
        <v>0</v>
      </c>
      <c r="Q2415">
        <v>0</v>
      </c>
      <c r="R2415">
        <v>0</v>
      </c>
      <c r="S2415">
        <v>0</v>
      </c>
      <c r="T2415">
        <v>0</v>
      </c>
      <c r="U2415">
        <v>0</v>
      </c>
      <c r="V2415">
        <v>0</v>
      </c>
      <c r="W2415">
        <v>0</v>
      </c>
      <c r="X2415">
        <v>0</v>
      </c>
      <c r="Y2415">
        <v>2</v>
      </c>
      <c r="Z2415">
        <v>0.50526243448257446</v>
      </c>
      <c r="AA2415">
        <v>0</v>
      </c>
    </row>
    <row r="2416" spans="1:27" x14ac:dyDescent="0.25">
      <c r="A2416" t="s">
        <v>67</v>
      </c>
      <c r="B2416" t="s">
        <v>22</v>
      </c>
      <c r="C2416" t="s">
        <v>89</v>
      </c>
      <c r="D2416">
        <v>15</v>
      </c>
      <c r="E2416">
        <v>0</v>
      </c>
      <c r="F2416">
        <v>0</v>
      </c>
      <c r="G2416">
        <v>0</v>
      </c>
      <c r="H2416">
        <v>0</v>
      </c>
      <c r="I2416">
        <v>0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</v>
      </c>
      <c r="P2416">
        <v>0</v>
      </c>
      <c r="Q2416">
        <v>0</v>
      </c>
      <c r="R2416">
        <v>0</v>
      </c>
      <c r="S2416">
        <v>0</v>
      </c>
      <c r="T2416">
        <v>0</v>
      </c>
      <c r="U2416">
        <v>0</v>
      </c>
      <c r="V2416">
        <v>0</v>
      </c>
      <c r="W2416">
        <v>0</v>
      </c>
      <c r="X2416">
        <v>0</v>
      </c>
      <c r="Y2416">
        <v>2</v>
      </c>
      <c r="Z2416">
        <v>0.50526243448257446</v>
      </c>
      <c r="AA2416">
        <v>0</v>
      </c>
    </row>
    <row r="2417" spans="1:27" x14ac:dyDescent="0.25">
      <c r="A2417" t="s">
        <v>67</v>
      </c>
      <c r="B2417" t="s">
        <v>22</v>
      </c>
      <c r="C2417" t="s">
        <v>89</v>
      </c>
      <c r="D2417">
        <v>16</v>
      </c>
      <c r="E2417">
        <v>0</v>
      </c>
      <c r="F2417">
        <v>0</v>
      </c>
      <c r="G2417">
        <v>0</v>
      </c>
      <c r="H2417">
        <v>0</v>
      </c>
      <c r="I2417">
        <v>0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0</v>
      </c>
      <c r="P2417">
        <v>0</v>
      </c>
      <c r="Q2417">
        <v>0</v>
      </c>
      <c r="R2417">
        <v>0</v>
      </c>
      <c r="S2417">
        <v>0</v>
      </c>
      <c r="T2417">
        <v>0</v>
      </c>
      <c r="U2417">
        <v>0</v>
      </c>
      <c r="V2417">
        <v>0</v>
      </c>
      <c r="W2417">
        <v>0</v>
      </c>
      <c r="X2417">
        <v>0</v>
      </c>
      <c r="Y2417">
        <v>2</v>
      </c>
      <c r="Z2417">
        <v>0.50526243448257446</v>
      </c>
      <c r="AA2417">
        <v>0</v>
      </c>
    </row>
    <row r="2418" spans="1:27" x14ac:dyDescent="0.25">
      <c r="A2418" t="s">
        <v>67</v>
      </c>
      <c r="B2418" t="s">
        <v>22</v>
      </c>
      <c r="C2418" t="s">
        <v>89</v>
      </c>
      <c r="D2418">
        <v>17</v>
      </c>
      <c r="E2418">
        <v>0</v>
      </c>
      <c r="F2418">
        <v>0</v>
      </c>
      <c r="G2418">
        <v>0</v>
      </c>
      <c r="H2418">
        <v>0</v>
      </c>
      <c r="I2418">
        <v>0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0</v>
      </c>
      <c r="P2418">
        <v>0</v>
      </c>
      <c r="Q2418">
        <v>0</v>
      </c>
      <c r="R2418">
        <v>0</v>
      </c>
      <c r="S2418">
        <v>0</v>
      </c>
      <c r="T2418">
        <v>0</v>
      </c>
      <c r="U2418">
        <v>0</v>
      </c>
      <c r="V2418">
        <v>0</v>
      </c>
      <c r="W2418">
        <v>0</v>
      </c>
      <c r="X2418">
        <v>0</v>
      </c>
      <c r="Y2418">
        <v>2</v>
      </c>
      <c r="Z2418">
        <v>0.50526243448257446</v>
      </c>
      <c r="AA2418">
        <v>0</v>
      </c>
    </row>
    <row r="2419" spans="1:27" x14ac:dyDescent="0.25">
      <c r="A2419" t="s">
        <v>67</v>
      </c>
      <c r="B2419" t="s">
        <v>22</v>
      </c>
      <c r="C2419" t="s">
        <v>89</v>
      </c>
      <c r="D2419">
        <v>18</v>
      </c>
      <c r="E2419">
        <v>0</v>
      </c>
      <c r="F2419">
        <v>0</v>
      </c>
      <c r="G2419">
        <v>0</v>
      </c>
      <c r="H2419">
        <v>0</v>
      </c>
      <c r="I2419">
        <v>0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0</v>
      </c>
      <c r="P2419">
        <v>0</v>
      </c>
      <c r="Q2419">
        <v>0</v>
      </c>
      <c r="R2419">
        <v>0</v>
      </c>
      <c r="S2419">
        <v>0</v>
      </c>
      <c r="T2419">
        <v>0</v>
      </c>
      <c r="U2419">
        <v>0</v>
      </c>
      <c r="V2419">
        <v>0</v>
      </c>
      <c r="W2419">
        <v>0</v>
      </c>
      <c r="X2419">
        <v>0</v>
      </c>
      <c r="Y2419">
        <v>2</v>
      </c>
      <c r="Z2419">
        <v>0.50526243448257446</v>
      </c>
      <c r="AA2419">
        <v>0</v>
      </c>
    </row>
    <row r="2420" spans="1:27" x14ac:dyDescent="0.25">
      <c r="A2420" t="s">
        <v>67</v>
      </c>
      <c r="B2420" t="s">
        <v>22</v>
      </c>
      <c r="C2420" t="s">
        <v>89</v>
      </c>
      <c r="D2420">
        <v>19</v>
      </c>
      <c r="E2420">
        <v>0</v>
      </c>
      <c r="F2420">
        <v>0</v>
      </c>
      <c r="G2420">
        <v>0</v>
      </c>
      <c r="H2420">
        <v>0</v>
      </c>
      <c r="I2420">
        <v>0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0</v>
      </c>
      <c r="P2420">
        <v>0</v>
      </c>
      <c r="Q2420">
        <v>0</v>
      </c>
      <c r="R2420">
        <v>0</v>
      </c>
      <c r="S2420">
        <v>0</v>
      </c>
      <c r="T2420">
        <v>0</v>
      </c>
      <c r="U2420">
        <v>0</v>
      </c>
      <c r="V2420">
        <v>0</v>
      </c>
      <c r="W2420">
        <v>0</v>
      </c>
      <c r="X2420">
        <v>0</v>
      </c>
      <c r="Y2420">
        <v>2</v>
      </c>
      <c r="Z2420">
        <v>0.50526243448257446</v>
      </c>
      <c r="AA2420">
        <v>0</v>
      </c>
    </row>
    <row r="2421" spans="1:27" x14ac:dyDescent="0.25">
      <c r="A2421" t="s">
        <v>67</v>
      </c>
      <c r="B2421" t="s">
        <v>22</v>
      </c>
      <c r="C2421" t="s">
        <v>89</v>
      </c>
      <c r="D2421">
        <v>20</v>
      </c>
      <c r="E2421">
        <v>0</v>
      </c>
      <c r="F2421">
        <v>0</v>
      </c>
      <c r="G2421">
        <v>0</v>
      </c>
      <c r="H2421">
        <v>0</v>
      </c>
      <c r="I2421">
        <v>0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0</v>
      </c>
      <c r="P2421">
        <v>0</v>
      </c>
      <c r="Q2421">
        <v>0</v>
      </c>
      <c r="R2421">
        <v>0</v>
      </c>
      <c r="S2421">
        <v>0</v>
      </c>
      <c r="T2421">
        <v>0</v>
      </c>
      <c r="U2421">
        <v>0</v>
      </c>
      <c r="V2421">
        <v>0</v>
      </c>
      <c r="W2421">
        <v>0</v>
      </c>
      <c r="X2421">
        <v>0</v>
      </c>
      <c r="Y2421">
        <v>2</v>
      </c>
      <c r="Z2421">
        <v>0.50526243448257446</v>
      </c>
      <c r="AA2421">
        <v>0</v>
      </c>
    </row>
    <row r="2422" spans="1:27" x14ac:dyDescent="0.25">
      <c r="A2422" t="s">
        <v>67</v>
      </c>
      <c r="B2422" t="s">
        <v>22</v>
      </c>
      <c r="C2422" t="s">
        <v>89</v>
      </c>
      <c r="D2422">
        <v>21</v>
      </c>
      <c r="E2422">
        <v>0</v>
      </c>
      <c r="F2422">
        <v>0</v>
      </c>
      <c r="G2422">
        <v>0</v>
      </c>
      <c r="H2422">
        <v>0</v>
      </c>
      <c r="I2422">
        <v>0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0</v>
      </c>
      <c r="P2422">
        <v>0</v>
      </c>
      <c r="Q2422">
        <v>0</v>
      </c>
      <c r="R2422">
        <v>0</v>
      </c>
      <c r="S2422">
        <v>0</v>
      </c>
      <c r="T2422">
        <v>0</v>
      </c>
      <c r="U2422">
        <v>0</v>
      </c>
      <c r="V2422">
        <v>0</v>
      </c>
      <c r="W2422">
        <v>0</v>
      </c>
      <c r="X2422">
        <v>0</v>
      </c>
      <c r="Y2422">
        <v>2</v>
      </c>
      <c r="Z2422">
        <v>0.50526243448257446</v>
      </c>
      <c r="AA2422">
        <v>0</v>
      </c>
    </row>
    <row r="2423" spans="1:27" x14ac:dyDescent="0.25">
      <c r="A2423" t="s">
        <v>67</v>
      </c>
      <c r="B2423" t="s">
        <v>22</v>
      </c>
      <c r="C2423" t="s">
        <v>89</v>
      </c>
      <c r="D2423">
        <v>22</v>
      </c>
      <c r="E2423">
        <v>0</v>
      </c>
      <c r="F2423">
        <v>0</v>
      </c>
      <c r="G2423">
        <v>0</v>
      </c>
      <c r="H2423">
        <v>0</v>
      </c>
      <c r="I2423">
        <v>0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0</v>
      </c>
      <c r="P2423">
        <v>0</v>
      </c>
      <c r="Q2423">
        <v>0</v>
      </c>
      <c r="R2423">
        <v>0</v>
      </c>
      <c r="S2423">
        <v>0</v>
      </c>
      <c r="T2423">
        <v>0</v>
      </c>
      <c r="U2423">
        <v>0</v>
      </c>
      <c r="V2423">
        <v>0</v>
      </c>
      <c r="W2423">
        <v>0</v>
      </c>
      <c r="X2423">
        <v>0</v>
      </c>
      <c r="Y2423">
        <v>2</v>
      </c>
      <c r="Z2423">
        <v>0.50526243448257446</v>
      </c>
      <c r="AA2423">
        <v>0</v>
      </c>
    </row>
    <row r="2424" spans="1:27" x14ac:dyDescent="0.25">
      <c r="A2424" t="s">
        <v>67</v>
      </c>
      <c r="B2424" t="s">
        <v>22</v>
      </c>
      <c r="C2424" t="s">
        <v>89</v>
      </c>
      <c r="D2424">
        <v>23</v>
      </c>
      <c r="E2424">
        <v>0</v>
      </c>
      <c r="F2424">
        <v>0</v>
      </c>
      <c r="G2424">
        <v>0</v>
      </c>
      <c r="H2424">
        <v>0</v>
      </c>
      <c r="I2424">
        <v>0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0</v>
      </c>
      <c r="P2424">
        <v>0</v>
      </c>
      <c r="Q2424">
        <v>0</v>
      </c>
      <c r="R2424">
        <v>0</v>
      </c>
      <c r="S2424">
        <v>0</v>
      </c>
      <c r="T2424">
        <v>0</v>
      </c>
      <c r="U2424">
        <v>0</v>
      </c>
      <c r="V2424">
        <v>0</v>
      </c>
      <c r="W2424">
        <v>0</v>
      </c>
      <c r="X2424">
        <v>0</v>
      </c>
      <c r="Y2424">
        <v>2</v>
      </c>
      <c r="Z2424">
        <v>0.50526243448257446</v>
      </c>
      <c r="AA2424">
        <v>0</v>
      </c>
    </row>
    <row r="2425" spans="1:27" x14ac:dyDescent="0.25">
      <c r="A2425" t="s">
        <v>67</v>
      </c>
      <c r="B2425" t="s">
        <v>22</v>
      </c>
      <c r="C2425" t="s">
        <v>89</v>
      </c>
      <c r="D2425">
        <v>24</v>
      </c>
      <c r="E2425">
        <v>0</v>
      </c>
      <c r="F2425">
        <v>0</v>
      </c>
      <c r="G2425">
        <v>0</v>
      </c>
      <c r="H2425">
        <v>0</v>
      </c>
      <c r="I2425">
        <v>0</v>
      </c>
      <c r="J2425">
        <v>0</v>
      </c>
      <c r="K2425">
        <v>0</v>
      </c>
      <c r="L2425">
        <v>0</v>
      </c>
      <c r="M2425">
        <v>0</v>
      </c>
      <c r="N2425">
        <v>0</v>
      </c>
      <c r="O2425">
        <v>0</v>
      </c>
      <c r="P2425">
        <v>0</v>
      </c>
      <c r="Q2425">
        <v>0</v>
      </c>
      <c r="R2425">
        <v>0</v>
      </c>
      <c r="S2425">
        <v>0</v>
      </c>
      <c r="T2425">
        <v>0</v>
      </c>
      <c r="U2425">
        <v>0</v>
      </c>
      <c r="V2425">
        <v>0</v>
      </c>
      <c r="W2425">
        <v>0</v>
      </c>
      <c r="X2425">
        <v>0</v>
      </c>
      <c r="Y2425">
        <v>2</v>
      </c>
      <c r="Z2425">
        <v>0.50526243448257446</v>
      </c>
      <c r="AA2425">
        <v>0</v>
      </c>
    </row>
    <row r="2426" spans="1:27" x14ac:dyDescent="0.25">
      <c r="A2426" t="s">
        <v>67</v>
      </c>
      <c r="B2426" t="s">
        <v>22</v>
      </c>
      <c r="C2426" t="s">
        <v>32</v>
      </c>
      <c r="D2426">
        <v>1</v>
      </c>
      <c r="E2426">
        <v>0</v>
      </c>
      <c r="F2426">
        <v>0</v>
      </c>
      <c r="G2426">
        <v>0</v>
      </c>
      <c r="H2426">
        <v>0</v>
      </c>
      <c r="I2426">
        <v>0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0</v>
      </c>
      <c r="P2426">
        <v>0</v>
      </c>
      <c r="Q2426">
        <v>0</v>
      </c>
      <c r="R2426">
        <v>0</v>
      </c>
      <c r="S2426">
        <v>0</v>
      </c>
      <c r="T2426">
        <v>0</v>
      </c>
      <c r="U2426">
        <v>0</v>
      </c>
      <c r="V2426">
        <v>0</v>
      </c>
      <c r="W2426">
        <v>0</v>
      </c>
      <c r="X2426">
        <v>0</v>
      </c>
      <c r="Y2426">
        <v>2</v>
      </c>
      <c r="Z2426">
        <v>0.50526243448257446</v>
      </c>
      <c r="AA2426">
        <v>0</v>
      </c>
    </row>
    <row r="2427" spans="1:27" x14ac:dyDescent="0.25">
      <c r="A2427" t="s">
        <v>67</v>
      </c>
      <c r="B2427" t="s">
        <v>22</v>
      </c>
      <c r="C2427" t="s">
        <v>32</v>
      </c>
      <c r="D2427">
        <v>2</v>
      </c>
      <c r="E2427">
        <v>0</v>
      </c>
      <c r="F2427">
        <v>0</v>
      </c>
      <c r="G2427">
        <v>0</v>
      </c>
      <c r="H2427">
        <v>0</v>
      </c>
      <c r="I2427">
        <v>0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0</v>
      </c>
      <c r="P2427">
        <v>0</v>
      </c>
      <c r="Q2427">
        <v>0</v>
      </c>
      <c r="R2427">
        <v>0</v>
      </c>
      <c r="S2427">
        <v>0</v>
      </c>
      <c r="T2427">
        <v>0</v>
      </c>
      <c r="U2427">
        <v>0</v>
      </c>
      <c r="V2427">
        <v>0</v>
      </c>
      <c r="W2427">
        <v>0</v>
      </c>
      <c r="X2427">
        <v>0</v>
      </c>
      <c r="Y2427">
        <v>2</v>
      </c>
      <c r="Z2427">
        <v>0.50526243448257446</v>
      </c>
      <c r="AA2427">
        <v>0</v>
      </c>
    </row>
    <row r="2428" spans="1:27" x14ac:dyDescent="0.25">
      <c r="A2428" t="s">
        <v>67</v>
      </c>
      <c r="B2428" t="s">
        <v>22</v>
      </c>
      <c r="C2428" t="s">
        <v>32</v>
      </c>
      <c r="D2428">
        <v>3</v>
      </c>
      <c r="E2428">
        <v>0</v>
      </c>
      <c r="F2428">
        <v>0</v>
      </c>
      <c r="G2428">
        <v>0</v>
      </c>
      <c r="H2428">
        <v>0</v>
      </c>
      <c r="I2428">
        <v>0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0</v>
      </c>
      <c r="P2428">
        <v>0</v>
      </c>
      <c r="Q2428">
        <v>0</v>
      </c>
      <c r="R2428">
        <v>0</v>
      </c>
      <c r="S2428">
        <v>0</v>
      </c>
      <c r="T2428">
        <v>0</v>
      </c>
      <c r="U2428">
        <v>0</v>
      </c>
      <c r="V2428">
        <v>0</v>
      </c>
      <c r="W2428">
        <v>0</v>
      </c>
      <c r="X2428">
        <v>0</v>
      </c>
      <c r="Y2428">
        <v>2</v>
      </c>
      <c r="Z2428">
        <v>0.50526243448257446</v>
      </c>
      <c r="AA2428">
        <v>0</v>
      </c>
    </row>
    <row r="2429" spans="1:27" x14ac:dyDescent="0.25">
      <c r="A2429" t="s">
        <v>67</v>
      </c>
      <c r="B2429" t="s">
        <v>22</v>
      </c>
      <c r="C2429" t="s">
        <v>32</v>
      </c>
      <c r="D2429">
        <v>4</v>
      </c>
      <c r="E2429">
        <v>0</v>
      </c>
      <c r="F2429">
        <v>0</v>
      </c>
      <c r="G2429">
        <v>0</v>
      </c>
      <c r="H2429">
        <v>0</v>
      </c>
      <c r="I2429">
        <v>0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0</v>
      </c>
      <c r="P2429">
        <v>0</v>
      </c>
      <c r="Q2429">
        <v>0</v>
      </c>
      <c r="R2429">
        <v>0</v>
      </c>
      <c r="S2429">
        <v>0</v>
      </c>
      <c r="T2429">
        <v>0</v>
      </c>
      <c r="U2429">
        <v>0</v>
      </c>
      <c r="V2429">
        <v>0</v>
      </c>
      <c r="W2429">
        <v>0</v>
      </c>
      <c r="X2429">
        <v>0</v>
      </c>
      <c r="Y2429">
        <v>2</v>
      </c>
      <c r="Z2429">
        <v>0.50526243448257446</v>
      </c>
      <c r="AA2429">
        <v>0</v>
      </c>
    </row>
    <row r="2430" spans="1:27" x14ac:dyDescent="0.25">
      <c r="A2430" t="s">
        <v>67</v>
      </c>
      <c r="B2430" t="s">
        <v>22</v>
      </c>
      <c r="C2430" t="s">
        <v>32</v>
      </c>
      <c r="D2430">
        <v>5</v>
      </c>
      <c r="E2430">
        <v>0</v>
      </c>
      <c r="F2430">
        <v>0</v>
      </c>
      <c r="G2430">
        <v>0</v>
      </c>
      <c r="H2430">
        <v>0</v>
      </c>
      <c r="I2430">
        <v>0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0</v>
      </c>
      <c r="P2430">
        <v>0</v>
      </c>
      <c r="Q2430">
        <v>0</v>
      </c>
      <c r="R2430">
        <v>0</v>
      </c>
      <c r="S2430">
        <v>0</v>
      </c>
      <c r="T2430">
        <v>0</v>
      </c>
      <c r="U2430">
        <v>0</v>
      </c>
      <c r="V2430">
        <v>0</v>
      </c>
      <c r="W2430">
        <v>0</v>
      </c>
      <c r="X2430">
        <v>0</v>
      </c>
      <c r="Y2430">
        <v>2</v>
      </c>
      <c r="Z2430">
        <v>0.50526243448257446</v>
      </c>
      <c r="AA2430">
        <v>0</v>
      </c>
    </row>
    <row r="2431" spans="1:27" x14ac:dyDescent="0.25">
      <c r="A2431" t="s">
        <v>67</v>
      </c>
      <c r="B2431" t="s">
        <v>22</v>
      </c>
      <c r="C2431" t="s">
        <v>32</v>
      </c>
      <c r="D2431">
        <v>6</v>
      </c>
      <c r="E2431">
        <v>0</v>
      </c>
      <c r="F2431">
        <v>0</v>
      </c>
      <c r="G2431">
        <v>0</v>
      </c>
      <c r="H2431">
        <v>0</v>
      </c>
      <c r="I2431">
        <v>0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0</v>
      </c>
      <c r="P2431">
        <v>0</v>
      </c>
      <c r="Q2431">
        <v>0</v>
      </c>
      <c r="R2431">
        <v>0</v>
      </c>
      <c r="S2431">
        <v>0</v>
      </c>
      <c r="T2431">
        <v>0</v>
      </c>
      <c r="U2431">
        <v>0</v>
      </c>
      <c r="V2431">
        <v>0</v>
      </c>
      <c r="W2431">
        <v>0</v>
      </c>
      <c r="X2431">
        <v>0</v>
      </c>
      <c r="Y2431">
        <v>2</v>
      </c>
      <c r="Z2431">
        <v>0.50526243448257446</v>
      </c>
      <c r="AA2431">
        <v>0</v>
      </c>
    </row>
    <row r="2432" spans="1:27" x14ac:dyDescent="0.25">
      <c r="A2432" t="s">
        <v>67</v>
      </c>
      <c r="B2432" t="s">
        <v>22</v>
      </c>
      <c r="C2432" t="s">
        <v>32</v>
      </c>
      <c r="D2432">
        <v>7</v>
      </c>
      <c r="E2432">
        <v>0</v>
      </c>
      <c r="F2432">
        <v>0</v>
      </c>
      <c r="G2432">
        <v>0</v>
      </c>
      <c r="H2432">
        <v>0</v>
      </c>
      <c r="I2432">
        <v>0</v>
      </c>
      <c r="J2432">
        <v>0</v>
      </c>
      <c r="K2432">
        <v>0</v>
      </c>
      <c r="L2432">
        <v>0</v>
      </c>
      <c r="M2432">
        <v>0</v>
      </c>
      <c r="N2432">
        <v>0</v>
      </c>
      <c r="O2432">
        <v>0</v>
      </c>
      <c r="P2432">
        <v>0</v>
      </c>
      <c r="Q2432">
        <v>0</v>
      </c>
      <c r="R2432">
        <v>0</v>
      </c>
      <c r="S2432">
        <v>0</v>
      </c>
      <c r="T2432">
        <v>0</v>
      </c>
      <c r="U2432">
        <v>0</v>
      </c>
      <c r="V2432">
        <v>0</v>
      </c>
      <c r="W2432">
        <v>0</v>
      </c>
      <c r="X2432">
        <v>0</v>
      </c>
      <c r="Y2432">
        <v>2</v>
      </c>
      <c r="Z2432">
        <v>0.50526243448257446</v>
      </c>
      <c r="AA2432">
        <v>0</v>
      </c>
    </row>
    <row r="2433" spans="1:27" x14ac:dyDescent="0.25">
      <c r="A2433" t="s">
        <v>67</v>
      </c>
      <c r="B2433" t="s">
        <v>22</v>
      </c>
      <c r="C2433" t="s">
        <v>32</v>
      </c>
      <c r="D2433">
        <v>8</v>
      </c>
      <c r="E2433">
        <v>0</v>
      </c>
      <c r="F2433">
        <v>0</v>
      </c>
      <c r="G2433">
        <v>0</v>
      </c>
      <c r="H2433">
        <v>0</v>
      </c>
      <c r="I2433">
        <v>0</v>
      </c>
      <c r="J2433">
        <v>0</v>
      </c>
      <c r="K2433">
        <v>0</v>
      </c>
      <c r="L2433">
        <v>0</v>
      </c>
      <c r="M2433">
        <v>0</v>
      </c>
      <c r="N2433">
        <v>0</v>
      </c>
      <c r="O2433">
        <v>0</v>
      </c>
      <c r="P2433">
        <v>0</v>
      </c>
      <c r="Q2433">
        <v>0</v>
      </c>
      <c r="R2433">
        <v>0</v>
      </c>
      <c r="S2433">
        <v>0</v>
      </c>
      <c r="T2433">
        <v>0</v>
      </c>
      <c r="U2433">
        <v>0</v>
      </c>
      <c r="V2433">
        <v>0</v>
      </c>
      <c r="W2433">
        <v>0</v>
      </c>
      <c r="X2433">
        <v>0</v>
      </c>
      <c r="Y2433">
        <v>2</v>
      </c>
      <c r="Z2433">
        <v>0.50526243448257446</v>
      </c>
      <c r="AA2433">
        <v>0</v>
      </c>
    </row>
    <row r="2434" spans="1:27" x14ac:dyDescent="0.25">
      <c r="A2434" t="s">
        <v>67</v>
      </c>
      <c r="B2434" t="s">
        <v>22</v>
      </c>
      <c r="C2434" t="s">
        <v>32</v>
      </c>
      <c r="D2434">
        <v>9</v>
      </c>
      <c r="E2434">
        <v>0</v>
      </c>
      <c r="F2434">
        <v>0</v>
      </c>
      <c r="G2434">
        <v>0</v>
      </c>
      <c r="H2434">
        <v>0</v>
      </c>
      <c r="I2434">
        <v>0</v>
      </c>
      <c r="J2434">
        <v>0</v>
      </c>
      <c r="K2434">
        <v>0</v>
      </c>
      <c r="L2434">
        <v>0</v>
      </c>
      <c r="M2434">
        <v>0</v>
      </c>
      <c r="N2434">
        <v>0</v>
      </c>
      <c r="O2434">
        <v>0</v>
      </c>
      <c r="P2434">
        <v>0</v>
      </c>
      <c r="Q2434">
        <v>0</v>
      </c>
      <c r="R2434">
        <v>0</v>
      </c>
      <c r="S2434">
        <v>0</v>
      </c>
      <c r="T2434">
        <v>0</v>
      </c>
      <c r="U2434">
        <v>0</v>
      </c>
      <c r="V2434">
        <v>0</v>
      </c>
      <c r="W2434">
        <v>0</v>
      </c>
      <c r="X2434">
        <v>0</v>
      </c>
      <c r="Y2434">
        <v>2</v>
      </c>
      <c r="Z2434">
        <v>0.50526243448257446</v>
      </c>
      <c r="AA2434">
        <v>0</v>
      </c>
    </row>
    <row r="2435" spans="1:27" x14ac:dyDescent="0.25">
      <c r="A2435" t="s">
        <v>67</v>
      </c>
      <c r="B2435" t="s">
        <v>22</v>
      </c>
      <c r="C2435" t="s">
        <v>32</v>
      </c>
      <c r="D2435">
        <v>10</v>
      </c>
      <c r="E2435">
        <v>0</v>
      </c>
      <c r="F2435">
        <v>0</v>
      </c>
      <c r="G2435">
        <v>0</v>
      </c>
      <c r="H2435">
        <v>0</v>
      </c>
      <c r="I2435">
        <v>0</v>
      </c>
      <c r="J2435">
        <v>0</v>
      </c>
      <c r="K2435">
        <v>0</v>
      </c>
      <c r="L2435">
        <v>0</v>
      </c>
      <c r="M2435">
        <v>0</v>
      </c>
      <c r="N2435">
        <v>0</v>
      </c>
      <c r="O2435">
        <v>0</v>
      </c>
      <c r="P2435">
        <v>0</v>
      </c>
      <c r="Q2435">
        <v>0</v>
      </c>
      <c r="R2435">
        <v>0</v>
      </c>
      <c r="S2435">
        <v>0</v>
      </c>
      <c r="T2435">
        <v>0</v>
      </c>
      <c r="U2435">
        <v>0</v>
      </c>
      <c r="V2435">
        <v>0</v>
      </c>
      <c r="W2435">
        <v>0</v>
      </c>
      <c r="X2435">
        <v>0</v>
      </c>
      <c r="Y2435">
        <v>2</v>
      </c>
      <c r="Z2435">
        <v>0.50526243448257446</v>
      </c>
      <c r="AA2435">
        <v>0</v>
      </c>
    </row>
    <row r="2436" spans="1:27" x14ac:dyDescent="0.25">
      <c r="A2436" t="s">
        <v>67</v>
      </c>
      <c r="B2436" t="s">
        <v>22</v>
      </c>
      <c r="C2436" t="s">
        <v>32</v>
      </c>
      <c r="D2436">
        <v>11</v>
      </c>
      <c r="E2436">
        <v>0</v>
      </c>
      <c r="F2436">
        <v>0</v>
      </c>
      <c r="G2436">
        <v>0</v>
      </c>
      <c r="H2436">
        <v>0</v>
      </c>
      <c r="I2436">
        <v>0</v>
      </c>
      <c r="J2436">
        <v>0</v>
      </c>
      <c r="K2436">
        <v>0</v>
      </c>
      <c r="L2436">
        <v>0</v>
      </c>
      <c r="M2436">
        <v>0</v>
      </c>
      <c r="N2436">
        <v>0</v>
      </c>
      <c r="O2436">
        <v>0</v>
      </c>
      <c r="P2436">
        <v>0</v>
      </c>
      <c r="Q2436">
        <v>0</v>
      </c>
      <c r="R2436">
        <v>0</v>
      </c>
      <c r="S2436">
        <v>0</v>
      </c>
      <c r="T2436">
        <v>0</v>
      </c>
      <c r="U2436">
        <v>0</v>
      </c>
      <c r="V2436">
        <v>0</v>
      </c>
      <c r="W2436">
        <v>0</v>
      </c>
      <c r="X2436">
        <v>0</v>
      </c>
      <c r="Y2436">
        <v>2</v>
      </c>
      <c r="Z2436">
        <v>0.50526243448257446</v>
      </c>
      <c r="AA2436">
        <v>0</v>
      </c>
    </row>
    <row r="2437" spans="1:27" x14ac:dyDescent="0.25">
      <c r="A2437" t="s">
        <v>67</v>
      </c>
      <c r="B2437" t="s">
        <v>22</v>
      </c>
      <c r="C2437" t="s">
        <v>32</v>
      </c>
      <c r="D2437">
        <v>12</v>
      </c>
      <c r="E2437">
        <v>0</v>
      </c>
      <c r="F2437">
        <v>0</v>
      </c>
      <c r="G2437">
        <v>0</v>
      </c>
      <c r="H2437">
        <v>0</v>
      </c>
      <c r="I2437">
        <v>0</v>
      </c>
      <c r="J2437">
        <v>0</v>
      </c>
      <c r="K2437">
        <v>0</v>
      </c>
      <c r="L2437">
        <v>0</v>
      </c>
      <c r="M2437">
        <v>0</v>
      </c>
      <c r="N2437">
        <v>0</v>
      </c>
      <c r="O2437">
        <v>0</v>
      </c>
      <c r="P2437">
        <v>0</v>
      </c>
      <c r="Q2437">
        <v>0</v>
      </c>
      <c r="R2437">
        <v>0</v>
      </c>
      <c r="S2437">
        <v>0</v>
      </c>
      <c r="T2437">
        <v>0</v>
      </c>
      <c r="U2437">
        <v>0</v>
      </c>
      <c r="V2437">
        <v>0</v>
      </c>
      <c r="W2437">
        <v>0</v>
      </c>
      <c r="X2437">
        <v>0</v>
      </c>
      <c r="Y2437">
        <v>2</v>
      </c>
      <c r="Z2437">
        <v>0.50526243448257446</v>
      </c>
      <c r="AA2437">
        <v>0</v>
      </c>
    </row>
    <row r="2438" spans="1:27" x14ac:dyDescent="0.25">
      <c r="A2438" t="s">
        <v>67</v>
      </c>
      <c r="B2438" t="s">
        <v>22</v>
      </c>
      <c r="C2438" t="s">
        <v>32</v>
      </c>
      <c r="D2438">
        <v>13</v>
      </c>
      <c r="E2438">
        <v>0</v>
      </c>
      <c r="F2438">
        <v>0</v>
      </c>
      <c r="G2438">
        <v>0</v>
      </c>
      <c r="H2438">
        <v>0</v>
      </c>
      <c r="I2438">
        <v>0</v>
      </c>
      <c r="J2438">
        <v>0</v>
      </c>
      <c r="K2438">
        <v>0</v>
      </c>
      <c r="L2438">
        <v>0</v>
      </c>
      <c r="M2438">
        <v>0</v>
      </c>
      <c r="N2438">
        <v>0</v>
      </c>
      <c r="O2438">
        <v>0</v>
      </c>
      <c r="P2438">
        <v>0</v>
      </c>
      <c r="Q2438">
        <v>0</v>
      </c>
      <c r="R2438">
        <v>0</v>
      </c>
      <c r="S2438">
        <v>0</v>
      </c>
      <c r="T2438">
        <v>0</v>
      </c>
      <c r="U2438">
        <v>0</v>
      </c>
      <c r="V2438">
        <v>0</v>
      </c>
      <c r="W2438">
        <v>0</v>
      </c>
      <c r="X2438">
        <v>0</v>
      </c>
      <c r="Y2438">
        <v>2</v>
      </c>
      <c r="Z2438">
        <v>0.50526243448257446</v>
      </c>
      <c r="AA2438">
        <v>0</v>
      </c>
    </row>
    <row r="2439" spans="1:27" x14ac:dyDescent="0.25">
      <c r="A2439" t="s">
        <v>67</v>
      </c>
      <c r="B2439" t="s">
        <v>22</v>
      </c>
      <c r="C2439" t="s">
        <v>32</v>
      </c>
      <c r="D2439">
        <v>14</v>
      </c>
      <c r="E2439">
        <v>0</v>
      </c>
      <c r="F2439">
        <v>0</v>
      </c>
      <c r="G2439">
        <v>0</v>
      </c>
      <c r="H2439">
        <v>0</v>
      </c>
      <c r="I2439">
        <v>0</v>
      </c>
      <c r="J2439">
        <v>0</v>
      </c>
      <c r="K2439">
        <v>0</v>
      </c>
      <c r="L2439">
        <v>0</v>
      </c>
      <c r="M2439">
        <v>0</v>
      </c>
      <c r="N2439">
        <v>0</v>
      </c>
      <c r="O2439">
        <v>0</v>
      </c>
      <c r="P2439">
        <v>0</v>
      </c>
      <c r="Q2439">
        <v>0</v>
      </c>
      <c r="R2439">
        <v>0</v>
      </c>
      <c r="S2439">
        <v>0</v>
      </c>
      <c r="T2439">
        <v>0</v>
      </c>
      <c r="U2439">
        <v>0</v>
      </c>
      <c r="V2439">
        <v>0</v>
      </c>
      <c r="W2439">
        <v>0</v>
      </c>
      <c r="X2439">
        <v>0</v>
      </c>
      <c r="Y2439">
        <v>2</v>
      </c>
      <c r="Z2439">
        <v>0.50526243448257446</v>
      </c>
      <c r="AA2439">
        <v>0</v>
      </c>
    </row>
    <row r="2440" spans="1:27" x14ac:dyDescent="0.25">
      <c r="A2440" t="s">
        <v>67</v>
      </c>
      <c r="B2440" t="s">
        <v>22</v>
      </c>
      <c r="C2440" t="s">
        <v>32</v>
      </c>
      <c r="D2440">
        <v>15</v>
      </c>
      <c r="E2440">
        <v>0</v>
      </c>
      <c r="F2440">
        <v>0</v>
      </c>
      <c r="G2440">
        <v>0</v>
      </c>
      <c r="H2440">
        <v>0</v>
      </c>
      <c r="I2440">
        <v>0</v>
      </c>
      <c r="J2440">
        <v>0</v>
      </c>
      <c r="K2440">
        <v>0</v>
      </c>
      <c r="L2440">
        <v>0</v>
      </c>
      <c r="M2440">
        <v>0</v>
      </c>
      <c r="N2440">
        <v>0</v>
      </c>
      <c r="O2440">
        <v>0</v>
      </c>
      <c r="P2440">
        <v>0</v>
      </c>
      <c r="Q2440">
        <v>0</v>
      </c>
      <c r="R2440">
        <v>0</v>
      </c>
      <c r="S2440">
        <v>0</v>
      </c>
      <c r="T2440">
        <v>0</v>
      </c>
      <c r="U2440">
        <v>0</v>
      </c>
      <c r="V2440">
        <v>0</v>
      </c>
      <c r="W2440">
        <v>0</v>
      </c>
      <c r="X2440">
        <v>0</v>
      </c>
      <c r="Y2440">
        <v>2</v>
      </c>
      <c r="Z2440">
        <v>0.50526243448257446</v>
      </c>
      <c r="AA2440">
        <v>0</v>
      </c>
    </row>
    <row r="2441" spans="1:27" x14ac:dyDescent="0.25">
      <c r="A2441" t="s">
        <v>67</v>
      </c>
      <c r="B2441" t="s">
        <v>22</v>
      </c>
      <c r="C2441" t="s">
        <v>32</v>
      </c>
      <c r="D2441">
        <v>16</v>
      </c>
      <c r="E2441">
        <v>0</v>
      </c>
      <c r="F2441">
        <v>0</v>
      </c>
      <c r="G2441">
        <v>0</v>
      </c>
      <c r="H2441">
        <v>0</v>
      </c>
      <c r="I2441">
        <v>0</v>
      </c>
      <c r="J2441">
        <v>0</v>
      </c>
      <c r="K2441">
        <v>0</v>
      </c>
      <c r="L2441">
        <v>0</v>
      </c>
      <c r="M2441">
        <v>0</v>
      </c>
      <c r="N2441">
        <v>0</v>
      </c>
      <c r="O2441">
        <v>0</v>
      </c>
      <c r="P2441">
        <v>0</v>
      </c>
      <c r="Q2441">
        <v>0</v>
      </c>
      <c r="R2441">
        <v>0</v>
      </c>
      <c r="S2441">
        <v>0</v>
      </c>
      <c r="T2441">
        <v>0</v>
      </c>
      <c r="U2441">
        <v>0</v>
      </c>
      <c r="V2441">
        <v>0</v>
      </c>
      <c r="W2441">
        <v>0</v>
      </c>
      <c r="X2441">
        <v>0</v>
      </c>
      <c r="Y2441">
        <v>2</v>
      </c>
      <c r="Z2441">
        <v>0.50526243448257446</v>
      </c>
      <c r="AA2441">
        <v>0</v>
      </c>
    </row>
    <row r="2442" spans="1:27" x14ac:dyDescent="0.25">
      <c r="A2442" t="s">
        <v>67</v>
      </c>
      <c r="B2442" t="s">
        <v>22</v>
      </c>
      <c r="C2442" t="s">
        <v>32</v>
      </c>
      <c r="D2442">
        <v>17</v>
      </c>
      <c r="E2442">
        <v>0</v>
      </c>
      <c r="F2442">
        <v>0</v>
      </c>
      <c r="G2442">
        <v>0</v>
      </c>
      <c r="H2442">
        <v>0</v>
      </c>
      <c r="I2442">
        <v>0</v>
      </c>
      <c r="J2442">
        <v>0</v>
      </c>
      <c r="K2442">
        <v>0</v>
      </c>
      <c r="L2442">
        <v>0</v>
      </c>
      <c r="M2442">
        <v>0</v>
      </c>
      <c r="N2442">
        <v>0</v>
      </c>
      <c r="O2442">
        <v>0</v>
      </c>
      <c r="P2442">
        <v>0</v>
      </c>
      <c r="Q2442">
        <v>0</v>
      </c>
      <c r="R2442">
        <v>0</v>
      </c>
      <c r="S2442">
        <v>0</v>
      </c>
      <c r="T2442">
        <v>0</v>
      </c>
      <c r="U2442">
        <v>0</v>
      </c>
      <c r="V2442">
        <v>0</v>
      </c>
      <c r="W2442">
        <v>0</v>
      </c>
      <c r="X2442">
        <v>0</v>
      </c>
      <c r="Y2442">
        <v>2</v>
      </c>
      <c r="Z2442">
        <v>0.50526243448257446</v>
      </c>
      <c r="AA2442">
        <v>0</v>
      </c>
    </row>
    <row r="2443" spans="1:27" x14ac:dyDescent="0.25">
      <c r="A2443" t="s">
        <v>67</v>
      </c>
      <c r="B2443" t="s">
        <v>22</v>
      </c>
      <c r="C2443" t="s">
        <v>32</v>
      </c>
      <c r="D2443">
        <v>18</v>
      </c>
      <c r="E2443">
        <v>0</v>
      </c>
      <c r="F2443">
        <v>0</v>
      </c>
      <c r="G2443">
        <v>0</v>
      </c>
      <c r="H2443">
        <v>0</v>
      </c>
      <c r="I2443">
        <v>0</v>
      </c>
      <c r="J2443">
        <v>0</v>
      </c>
      <c r="K2443">
        <v>0</v>
      </c>
      <c r="L2443">
        <v>0</v>
      </c>
      <c r="M2443">
        <v>0</v>
      </c>
      <c r="N2443">
        <v>0</v>
      </c>
      <c r="O2443">
        <v>0</v>
      </c>
      <c r="P2443">
        <v>0</v>
      </c>
      <c r="Q2443">
        <v>0</v>
      </c>
      <c r="R2443">
        <v>0</v>
      </c>
      <c r="S2443">
        <v>0</v>
      </c>
      <c r="T2443">
        <v>0</v>
      </c>
      <c r="U2443">
        <v>0</v>
      </c>
      <c r="V2443">
        <v>0</v>
      </c>
      <c r="W2443">
        <v>0</v>
      </c>
      <c r="X2443">
        <v>0</v>
      </c>
      <c r="Y2443">
        <v>2</v>
      </c>
      <c r="Z2443">
        <v>0.50526243448257446</v>
      </c>
      <c r="AA2443">
        <v>0</v>
      </c>
    </row>
    <row r="2444" spans="1:27" x14ac:dyDescent="0.25">
      <c r="A2444" t="s">
        <v>67</v>
      </c>
      <c r="B2444" t="s">
        <v>22</v>
      </c>
      <c r="C2444" t="s">
        <v>32</v>
      </c>
      <c r="D2444">
        <v>19</v>
      </c>
      <c r="E2444">
        <v>0</v>
      </c>
      <c r="F2444">
        <v>0</v>
      </c>
      <c r="G2444">
        <v>0</v>
      </c>
      <c r="H2444">
        <v>0</v>
      </c>
      <c r="I2444">
        <v>0</v>
      </c>
      <c r="J2444">
        <v>0</v>
      </c>
      <c r="K2444">
        <v>0</v>
      </c>
      <c r="L2444">
        <v>0</v>
      </c>
      <c r="M2444">
        <v>0</v>
      </c>
      <c r="N2444">
        <v>0</v>
      </c>
      <c r="O2444">
        <v>0</v>
      </c>
      <c r="P2444">
        <v>0</v>
      </c>
      <c r="Q2444">
        <v>0</v>
      </c>
      <c r="R2444">
        <v>0</v>
      </c>
      <c r="S2444">
        <v>0</v>
      </c>
      <c r="T2444">
        <v>0</v>
      </c>
      <c r="U2444">
        <v>0</v>
      </c>
      <c r="V2444">
        <v>0</v>
      </c>
      <c r="W2444">
        <v>0</v>
      </c>
      <c r="X2444">
        <v>0</v>
      </c>
      <c r="Y2444">
        <v>2</v>
      </c>
      <c r="Z2444">
        <v>0.50526243448257446</v>
      </c>
      <c r="AA2444">
        <v>0</v>
      </c>
    </row>
    <row r="2445" spans="1:27" x14ac:dyDescent="0.25">
      <c r="A2445" t="s">
        <v>67</v>
      </c>
      <c r="B2445" t="s">
        <v>22</v>
      </c>
      <c r="C2445" t="s">
        <v>32</v>
      </c>
      <c r="D2445">
        <v>20</v>
      </c>
      <c r="E2445">
        <v>0</v>
      </c>
      <c r="F2445">
        <v>0</v>
      </c>
      <c r="G2445">
        <v>0</v>
      </c>
      <c r="H2445">
        <v>0</v>
      </c>
      <c r="I2445">
        <v>0</v>
      </c>
      <c r="J2445">
        <v>0</v>
      </c>
      <c r="K2445">
        <v>0</v>
      </c>
      <c r="L2445">
        <v>0</v>
      </c>
      <c r="M2445">
        <v>0</v>
      </c>
      <c r="N2445">
        <v>0</v>
      </c>
      <c r="O2445">
        <v>0</v>
      </c>
      <c r="P2445">
        <v>0</v>
      </c>
      <c r="Q2445">
        <v>0</v>
      </c>
      <c r="R2445">
        <v>0</v>
      </c>
      <c r="S2445">
        <v>0</v>
      </c>
      <c r="T2445">
        <v>0</v>
      </c>
      <c r="U2445">
        <v>0</v>
      </c>
      <c r="V2445">
        <v>0</v>
      </c>
      <c r="W2445">
        <v>0</v>
      </c>
      <c r="X2445">
        <v>0</v>
      </c>
      <c r="Y2445">
        <v>2</v>
      </c>
      <c r="Z2445">
        <v>0.50526243448257446</v>
      </c>
      <c r="AA2445">
        <v>0</v>
      </c>
    </row>
    <row r="2446" spans="1:27" x14ac:dyDescent="0.25">
      <c r="A2446" t="s">
        <v>67</v>
      </c>
      <c r="B2446" t="s">
        <v>22</v>
      </c>
      <c r="C2446" t="s">
        <v>32</v>
      </c>
      <c r="D2446">
        <v>21</v>
      </c>
      <c r="E2446">
        <v>0</v>
      </c>
      <c r="F2446">
        <v>0</v>
      </c>
      <c r="G2446">
        <v>0</v>
      </c>
      <c r="H2446">
        <v>0</v>
      </c>
      <c r="I2446">
        <v>0</v>
      </c>
      <c r="J2446">
        <v>0</v>
      </c>
      <c r="K2446">
        <v>0</v>
      </c>
      <c r="L2446">
        <v>0</v>
      </c>
      <c r="M2446">
        <v>0</v>
      </c>
      <c r="N2446">
        <v>0</v>
      </c>
      <c r="O2446">
        <v>0</v>
      </c>
      <c r="P2446">
        <v>0</v>
      </c>
      <c r="Q2446">
        <v>0</v>
      </c>
      <c r="R2446">
        <v>0</v>
      </c>
      <c r="S2446">
        <v>0</v>
      </c>
      <c r="T2446">
        <v>0</v>
      </c>
      <c r="U2446">
        <v>0</v>
      </c>
      <c r="V2446">
        <v>0</v>
      </c>
      <c r="W2446">
        <v>0</v>
      </c>
      <c r="X2446">
        <v>0</v>
      </c>
      <c r="Y2446">
        <v>2</v>
      </c>
      <c r="Z2446">
        <v>0.50526243448257446</v>
      </c>
      <c r="AA2446">
        <v>0</v>
      </c>
    </row>
    <row r="2447" spans="1:27" x14ac:dyDescent="0.25">
      <c r="A2447" t="s">
        <v>67</v>
      </c>
      <c r="B2447" t="s">
        <v>22</v>
      </c>
      <c r="C2447" t="s">
        <v>32</v>
      </c>
      <c r="D2447">
        <v>22</v>
      </c>
      <c r="E2447">
        <v>0</v>
      </c>
      <c r="F2447">
        <v>0</v>
      </c>
      <c r="G2447">
        <v>0</v>
      </c>
      <c r="H2447">
        <v>0</v>
      </c>
      <c r="I2447">
        <v>0</v>
      </c>
      <c r="J2447">
        <v>0</v>
      </c>
      <c r="K2447">
        <v>0</v>
      </c>
      <c r="L2447">
        <v>0</v>
      </c>
      <c r="M2447">
        <v>0</v>
      </c>
      <c r="N2447">
        <v>0</v>
      </c>
      <c r="O2447">
        <v>0</v>
      </c>
      <c r="P2447">
        <v>0</v>
      </c>
      <c r="Q2447">
        <v>0</v>
      </c>
      <c r="R2447">
        <v>0</v>
      </c>
      <c r="S2447">
        <v>0</v>
      </c>
      <c r="T2447">
        <v>0</v>
      </c>
      <c r="U2447">
        <v>0</v>
      </c>
      <c r="V2447">
        <v>0</v>
      </c>
      <c r="W2447">
        <v>0</v>
      </c>
      <c r="X2447">
        <v>0</v>
      </c>
      <c r="Y2447">
        <v>2</v>
      </c>
      <c r="Z2447">
        <v>0.50526243448257446</v>
      </c>
      <c r="AA2447">
        <v>0</v>
      </c>
    </row>
    <row r="2448" spans="1:27" x14ac:dyDescent="0.25">
      <c r="A2448" t="s">
        <v>67</v>
      </c>
      <c r="B2448" t="s">
        <v>22</v>
      </c>
      <c r="C2448" t="s">
        <v>32</v>
      </c>
      <c r="D2448">
        <v>23</v>
      </c>
      <c r="E2448">
        <v>0</v>
      </c>
      <c r="F2448">
        <v>0</v>
      </c>
      <c r="G2448">
        <v>0</v>
      </c>
      <c r="H2448">
        <v>0</v>
      </c>
      <c r="I2448">
        <v>0</v>
      </c>
      <c r="J2448">
        <v>0</v>
      </c>
      <c r="K2448">
        <v>0</v>
      </c>
      <c r="L2448">
        <v>0</v>
      </c>
      <c r="M2448">
        <v>0</v>
      </c>
      <c r="N2448">
        <v>0</v>
      </c>
      <c r="O2448">
        <v>0</v>
      </c>
      <c r="P2448">
        <v>0</v>
      </c>
      <c r="Q2448">
        <v>0</v>
      </c>
      <c r="R2448">
        <v>0</v>
      </c>
      <c r="S2448">
        <v>0</v>
      </c>
      <c r="T2448">
        <v>0</v>
      </c>
      <c r="U2448">
        <v>0</v>
      </c>
      <c r="V2448">
        <v>0</v>
      </c>
      <c r="W2448">
        <v>0</v>
      </c>
      <c r="X2448">
        <v>0</v>
      </c>
      <c r="Y2448">
        <v>2</v>
      </c>
      <c r="Z2448">
        <v>0.50526243448257446</v>
      </c>
      <c r="AA2448">
        <v>0</v>
      </c>
    </row>
    <row r="2449" spans="1:27" x14ac:dyDescent="0.25">
      <c r="A2449" t="s">
        <v>67</v>
      </c>
      <c r="B2449" t="s">
        <v>22</v>
      </c>
      <c r="C2449" t="s">
        <v>32</v>
      </c>
      <c r="D2449">
        <v>24</v>
      </c>
      <c r="E2449">
        <v>0</v>
      </c>
      <c r="F2449">
        <v>0</v>
      </c>
      <c r="G2449">
        <v>0</v>
      </c>
      <c r="H2449">
        <v>0</v>
      </c>
      <c r="I2449">
        <v>0</v>
      </c>
      <c r="J2449">
        <v>0</v>
      </c>
      <c r="K2449">
        <v>0</v>
      </c>
      <c r="L2449">
        <v>0</v>
      </c>
      <c r="M2449">
        <v>0</v>
      </c>
      <c r="N2449">
        <v>0</v>
      </c>
      <c r="O2449">
        <v>0</v>
      </c>
      <c r="P2449">
        <v>0</v>
      </c>
      <c r="Q2449">
        <v>0</v>
      </c>
      <c r="R2449">
        <v>0</v>
      </c>
      <c r="S2449">
        <v>0</v>
      </c>
      <c r="T2449">
        <v>0</v>
      </c>
      <c r="U2449">
        <v>0</v>
      </c>
      <c r="V2449">
        <v>0</v>
      </c>
      <c r="W2449">
        <v>0</v>
      </c>
      <c r="X2449">
        <v>0</v>
      </c>
      <c r="Y2449">
        <v>2</v>
      </c>
      <c r="Z2449">
        <v>0.50526243448257446</v>
      </c>
      <c r="AA2449">
        <v>0</v>
      </c>
    </row>
    <row r="2450" spans="1:27" x14ac:dyDescent="0.25">
      <c r="A2450"/>
      <c r="B2450"/>
      <c r="C2450"/>
      <c r="D2450"/>
    </row>
    <row r="2451" spans="1:27" x14ac:dyDescent="0.25">
      <c r="A2451"/>
      <c r="B2451"/>
      <c r="C2451"/>
      <c r="D2451"/>
    </row>
    <row r="2452" spans="1:27" x14ac:dyDescent="0.25">
      <c r="A2452"/>
      <c r="B2452"/>
      <c r="C2452"/>
      <c r="D2452"/>
    </row>
    <row r="2453" spans="1:27" x14ac:dyDescent="0.25">
      <c r="A2453"/>
      <c r="B2453"/>
      <c r="C2453"/>
      <c r="D2453"/>
    </row>
    <row r="2454" spans="1:27" x14ac:dyDescent="0.25">
      <c r="A2454"/>
      <c r="B2454"/>
      <c r="C2454"/>
      <c r="D2454"/>
    </row>
    <row r="2455" spans="1:27" x14ac:dyDescent="0.25">
      <c r="A2455"/>
      <c r="B2455"/>
      <c r="C2455"/>
      <c r="D2455"/>
    </row>
    <row r="2456" spans="1:27" x14ac:dyDescent="0.25">
      <c r="A2456"/>
      <c r="B2456"/>
      <c r="C2456"/>
      <c r="D2456"/>
    </row>
    <row r="2457" spans="1:27" x14ac:dyDescent="0.25">
      <c r="A2457"/>
      <c r="B2457"/>
      <c r="C2457"/>
      <c r="D2457"/>
    </row>
    <row r="2458" spans="1:27" x14ac:dyDescent="0.25">
      <c r="A2458"/>
      <c r="B2458"/>
      <c r="C2458"/>
      <c r="D2458"/>
    </row>
    <row r="2459" spans="1:27" x14ac:dyDescent="0.25">
      <c r="A2459"/>
      <c r="B2459"/>
      <c r="C2459"/>
      <c r="D2459"/>
    </row>
    <row r="2460" spans="1:27" x14ac:dyDescent="0.25">
      <c r="A2460"/>
      <c r="B2460"/>
      <c r="C2460"/>
      <c r="D2460"/>
    </row>
    <row r="2461" spans="1:27" x14ac:dyDescent="0.25">
      <c r="A2461"/>
      <c r="B2461"/>
      <c r="C2461"/>
      <c r="D2461"/>
    </row>
    <row r="2462" spans="1:27" x14ac:dyDescent="0.25">
      <c r="A2462"/>
      <c r="B2462"/>
      <c r="C2462"/>
      <c r="D2462"/>
    </row>
    <row r="2463" spans="1:27" x14ac:dyDescent="0.25">
      <c r="A2463"/>
      <c r="B2463"/>
      <c r="C2463"/>
      <c r="D2463"/>
    </row>
    <row r="2464" spans="1:27" x14ac:dyDescent="0.25">
      <c r="A2464"/>
      <c r="B2464"/>
      <c r="C2464"/>
      <c r="D2464"/>
    </row>
    <row r="2465" spans="1:4" x14ac:dyDescent="0.25">
      <c r="A2465"/>
      <c r="B2465"/>
      <c r="C2465"/>
      <c r="D2465"/>
    </row>
    <row r="2466" spans="1:4" x14ac:dyDescent="0.25">
      <c r="A2466"/>
      <c r="B2466"/>
      <c r="C2466"/>
      <c r="D2466"/>
    </row>
    <row r="2467" spans="1:4" x14ac:dyDescent="0.25">
      <c r="A2467"/>
      <c r="B2467"/>
      <c r="C2467"/>
      <c r="D2467"/>
    </row>
    <row r="2468" spans="1:4" x14ac:dyDescent="0.25">
      <c r="A2468"/>
      <c r="B2468"/>
      <c r="C2468"/>
      <c r="D2468"/>
    </row>
    <row r="2469" spans="1:4" x14ac:dyDescent="0.25">
      <c r="A2469"/>
      <c r="B2469"/>
      <c r="C2469"/>
      <c r="D2469"/>
    </row>
    <row r="2470" spans="1:4" x14ac:dyDescent="0.25">
      <c r="A2470"/>
      <c r="B2470"/>
      <c r="C2470"/>
      <c r="D2470"/>
    </row>
    <row r="2471" spans="1:4" x14ac:dyDescent="0.25">
      <c r="A2471"/>
      <c r="B2471"/>
      <c r="C2471"/>
      <c r="D2471"/>
    </row>
    <row r="2472" spans="1:4" x14ac:dyDescent="0.25">
      <c r="A2472"/>
      <c r="B2472"/>
      <c r="C2472"/>
      <c r="D2472"/>
    </row>
    <row r="2473" spans="1:4" x14ac:dyDescent="0.25">
      <c r="A2473"/>
      <c r="B2473"/>
      <c r="C2473"/>
      <c r="D2473"/>
    </row>
    <row r="2474" spans="1:4" x14ac:dyDescent="0.25">
      <c r="A2474"/>
      <c r="B2474"/>
      <c r="C2474"/>
      <c r="D2474"/>
    </row>
    <row r="2475" spans="1:4" x14ac:dyDescent="0.25">
      <c r="A2475"/>
      <c r="B2475"/>
      <c r="C2475"/>
      <c r="D2475"/>
    </row>
    <row r="2476" spans="1:4" x14ac:dyDescent="0.25">
      <c r="A2476"/>
      <c r="B2476"/>
      <c r="C2476"/>
      <c r="D2476"/>
    </row>
    <row r="2477" spans="1:4" x14ac:dyDescent="0.25">
      <c r="A2477"/>
      <c r="B2477"/>
      <c r="C2477"/>
      <c r="D2477"/>
    </row>
    <row r="2478" spans="1:4" x14ac:dyDescent="0.25">
      <c r="A2478"/>
      <c r="B2478"/>
      <c r="C2478"/>
      <c r="D2478"/>
    </row>
    <row r="2479" spans="1:4" x14ac:dyDescent="0.25">
      <c r="A2479"/>
      <c r="B2479"/>
      <c r="C2479"/>
      <c r="D2479"/>
    </row>
    <row r="2480" spans="1:4" x14ac:dyDescent="0.25">
      <c r="A2480"/>
      <c r="B2480"/>
      <c r="C2480"/>
      <c r="D2480"/>
    </row>
    <row r="2481" spans="1:4" x14ac:dyDescent="0.25">
      <c r="A2481"/>
      <c r="B2481"/>
      <c r="C2481"/>
      <c r="D2481"/>
    </row>
    <row r="2482" spans="1:4" x14ac:dyDescent="0.25">
      <c r="A2482"/>
      <c r="B2482"/>
      <c r="C2482"/>
      <c r="D2482"/>
    </row>
    <row r="2483" spans="1:4" x14ac:dyDescent="0.25">
      <c r="A2483"/>
      <c r="B2483"/>
      <c r="C2483"/>
      <c r="D2483"/>
    </row>
    <row r="2484" spans="1:4" x14ac:dyDescent="0.25">
      <c r="A2484"/>
      <c r="B2484"/>
      <c r="C2484"/>
      <c r="D2484"/>
    </row>
    <row r="2485" spans="1:4" x14ac:dyDescent="0.25">
      <c r="A2485"/>
      <c r="B2485"/>
      <c r="C2485"/>
      <c r="D2485"/>
    </row>
    <row r="2486" spans="1:4" x14ac:dyDescent="0.25">
      <c r="A2486"/>
      <c r="B2486"/>
      <c r="C2486"/>
      <c r="D2486"/>
    </row>
    <row r="2487" spans="1:4" x14ac:dyDescent="0.25">
      <c r="A2487"/>
      <c r="B2487"/>
      <c r="C2487"/>
      <c r="D2487"/>
    </row>
    <row r="2488" spans="1:4" x14ac:dyDescent="0.25">
      <c r="A2488"/>
      <c r="B2488"/>
      <c r="C2488"/>
      <c r="D2488"/>
    </row>
    <row r="2489" spans="1:4" x14ac:dyDescent="0.25">
      <c r="A2489"/>
      <c r="B2489"/>
      <c r="C2489"/>
      <c r="D2489"/>
    </row>
    <row r="2490" spans="1:4" x14ac:dyDescent="0.25">
      <c r="A2490"/>
      <c r="B2490"/>
      <c r="C2490"/>
      <c r="D2490"/>
    </row>
    <row r="2491" spans="1:4" x14ac:dyDescent="0.25">
      <c r="A2491"/>
      <c r="B2491"/>
      <c r="C2491"/>
      <c r="D2491"/>
    </row>
    <row r="2492" spans="1:4" x14ac:dyDescent="0.25">
      <c r="A2492"/>
      <c r="B2492"/>
      <c r="C2492"/>
      <c r="D2492"/>
    </row>
    <row r="2493" spans="1:4" x14ac:dyDescent="0.25">
      <c r="A2493"/>
      <c r="B2493"/>
      <c r="C2493"/>
      <c r="D2493"/>
    </row>
    <row r="2494" spans="1:4" x14ac:dyDescent="0.25">
      <c r="A2494"/>
      <c r="B2494"/>
      <c r="C2494"/>
      <c r="D2494"/>
    </row>
    <row r="2495" spans="1:4" x14ac:dyDescent="0.25">
      <c r="A2495"/>
      <c r="B2495"/>
      <c r="C2495"/>
      <c r="D2495"/>
    </row>
    <row r="2496" spans="1:4" x14ac:dyDescent="0.25">
      <c r="A2496"/>
      <c r="B2496"/>
      <c r="C2496"/>
      <c r="D2496"/>
    </row>
    <row r="2497" spans="1:4" x14ac:dyDescent="0.25">
      <c r="A2497"/>
      <c r="B2497"/>
      <c r="C2497"/>
      <c r="D2497"/>
    </row>
    <row r="2498" spans="1:4" x14ac:dyDescent="0.25">
      <c r="A2498"/>
      <c r="B2498"/>
      <c r="C2498"/>
      <c r="D2498"/>
    </row>
    <row r="2499" spans="1:4" x14ac:dyDescent="0.25">
      <c r="A2499"/>
      <c r="B2499"/>
      <c r="C2499"/>
      <c r="D2499"/>
    </row>
    <row r="2500" spans="1:4" x14ac:dyDescent="0.25">
      <c r="A2500"/>
      <c r="B2500"/>
      <c r="C2500"/>
      <c r="D2500"/>
    </row>
    <row r="2501" spans="1:4" x14ac:dyDescent="0.25">
      <c r="A2501"/>
      <c r="B2501"/>
      <c r="C2501"/>
      <c r="D2501"/>
    </row>
    <row r="2502" spans="1:4" x14ac:dyDescent="0.25">
      <c r="A2502"/>
      <c r="B2502"/>
      <c r="C2502"/>
      <c r="D2502"/>
    </row>
    <row r="2503" spans="1:4" x14ac:dyDescent="0.25">
      <c r="A2503"/>
      <c r="B2503"/>
      <c r="C2503"/>
      <c r="D2503"/>
    </row>
    <row r="2504" spans="1:4" x14ac:dyDescent="0.25">
      <c r="A2504"/>
      <c r="B2504"/>
      <c r="C2504"/>
      <c r="D2504"/>
    </row>
    <row r="2505" spans="1:4" x14ac:dyDescent="0.25">
      <c r="A2505"/>
      <c r="B2505"/>
      <c r="C2505"/>
      <c r="D2505"/>
    </row>
    <row r="2506" spans="1:4" x14ac:dyDescent="0.25">
      <c r="A2506"/>
      <c r="B2506"/>
      <c r="C2506"/>
      <c r="D2506"/>
    </row>
    <row r="2507" spans="1:4" x14ac:dyDescent="0.25">
      <c r="A2507"/>
      <c r="B2507"/>
      <c r="C2507"/>
      <c r="D2507"/>
    </row>
    <row r="2508" spans="1:4" x14ac:dyDescent="0.25">
      <c r="A2508"/>
      <c r="B2508"/>
      <c r="C2508"/>
      <c r="D2508"/>
    </row>
    <row r="2509" spans="1:4" x14ac:dyDescent="0.25">
      <c r="A2509"/>
      <c r="B2509"/>
      <c r="C2509"/>
      <c r="D2509"/>
    </row>
    <row r="2510" spans="1:4" x14ac:dyDescent="0.25">
      <c r="A2510"/>
      <c r="B2510"/>
      <c r="C2510"/>
      <c r="D2510"/>
    </row>
    <row r="2511" spans="1:4" x14ac:dyDescent="0.25">
      <c r="A2511"/>
      <c r="B2511"/>
      <c r="C2511"/>
      <c r="D2511"/>
    </row>
    <row r="2512" spans="1:4" x14ac:dyDescent="0.25">
      <c r="A2512"/>
      <c r="B2512"/>
      <c r="C2512"/>
      <c r="D2512"/>
    </row>
    <row r="2513" spans="1:4" x14ac:dyDescent="0.25">
      <c r="A2513"/>
      <c r="B2513"/>
      <c r="C2513"/>
      <c r="D2513"/>
    </row>
    <row r="2514" spans="1:4" x14ac:dyDescent="0.25">
      <c r="A2514"/>
      <c r="B2514"/>
      <c r="C2514"/>
      <c r="D2514"/>
    </row>
    <row r="2515" spans="1:4" x14ac:dyDescent="0.25">
      <c r="A2515"/>
      <c r="B2515"/>
      <c r="C2515"/>
      <c r="D2515"/>
    </row>
    <row r="2516" spans="1:4" x14ac:dyDescent="0.25">
      <c r="A2516"/>
      <c r="B2516"/>
      <c r="C2516"/>
      <c r="D2516"/>
    </row>
    <row r="2517" spans="1:4" x14ac:dyDescent="0.25">
      <c r="A2517"/>
      <c r="B2517"/>
      <c r="C2517"/>
      <c r="D2517"/>
    </row>
    <row r="2518" spans="1:4" x14ac:dyDescent="0.25">
      <c r="A2518"/>
      <c r="B2518"/>
      <c r="C2518"/>
      <c r="D2518"/>
    </row>
    <row r="2519" spans="1:4" x14ac:dyDescent="0.25">
      <c r="A2519"/>
      <c r="B2519"/>
      <c r="C2519"/>
      <c r="D2519"/>
    </row>
    <row r="2520" spans="1:4" x14ac:dyDescent="0.25">
      <c r="A2520"/>
      <c r="B2520"/>
      <c r="C2520"/>
      <c r="D2520"/>
    </row>
    <row r="2521" spans="1:4" x14ac:dyDescent="0.25">
      <c r="A2521"/>
      <c r="B2521"/>
      <c r="C2521"/>
      <c r="D2521"/>
    </row>
    <row r="2522" spans="1:4" x14ac:dyDescent="0.25">
      <c r="A2522"/>
      <c r="B2522"/>
      <c r="C2522"/>
      <c r="D2522"/>
    </row>
    <row r="2523" spans="1:4" x14ac:dyDescent="0.25">
      <c r="A2523"/>
      <c r="B2523"/>
      <c r="C2523"/>
      <c r="D2523"/>
    </row>
    <row r="2524" spans="1:4" x14ac:dyDescent="0.25">
      <c r="A2524"/>
      <c r="B2524"/>
      <c r="C2524"/>
      <c r="D2524"/>
    </row>
    <row r="2525" spans="1:4" x14ac:dyDescent="0.25">
      <c r="A2525"/>
      <c r="B2525"/>
      <c r="C2525"/>
      <c r="D2525"/>
    </row>
    <row r="2526" spans="1:4" x14ac:dyDescent="0.25">
      <c r="A2526"/>
      <c r="B2526"/>
      <c r="C2526"/>
      <c r="D2526"/>
    </row>
    <row r="2527" spans="1:4" x14ac:dyDescent="0.25">
      <c r="A2527"/>
      <c r="B2527"/>
      <c r="C2527"/>
      <c r="D2527"/>
    </row>
    <row r="2528" spans="1:4" x14ac:dyDescent="0.25">
      <c r="A2528"/>
      <c r="B2528"/>
      <c r="C2528"/>
      <c r="D2528"/>
    </row>
    <row r="2529" spans="1:4" x14ac:dyDescent="0.25">
      <c r="A2529"/>
      <c r="B2529"/>
      <c r="C2529"/>
      <c r="D2529"/>
    </row>
    <row r="2530" spans="1:4" x14ac:dyDescent="0.25">
      <c r="A2530"/>
      <c r="B2530"/>
      <c r="C2530"/>
      <c r="D2530"/>
    </row>
    <row r="2531" spans="1:4" x14ac:dyDescent="0.25">
      <c r="A2531"/>
      <c r="B2531"/>
      <c r="C2531"/>
      <c r="D2531"/>
    </row>
    <row r="2532" spans="1:4" x14ac:dyDescent="0.25">
      <c r="A2532"/>
      <c r="B2532"/>
      <c r="C2532"/>
      <c r="D2532"/>
    </row>
    <row r="2533" spans="1:4" x14ac:dyDescent="0.25">
      <c r="A2533"/>
      <c r="B2533"/>
      <c r="C2533"/>
      <c r="D2533"/>
    </row>
    <row r="2534" spans="1:4" x14ac:dyDescent="0.25">
      <c r="A2534"/>
      <c r="B2534"/>
      <c r="C2534"/>
      <c r="D2534"/>
    </row>
    <row r="2535" spans="1:4" x14ac:dyDescent="0.25">
      <c r="A2535"/>
      <c r="B2535"/>
      <c r="C2535"/>
      <c r="D2535"/>
    </row>
    <row r="2536" spans="1:4" x14ac:dyDescent="0.25">
      <c r="A2536"/>
      <c r="B2536"/>
      <c r="C2536"/>
      <c r="D2536"/>
    </row>
    <row r="2537" spans="1:4" x14ac:dyDescent="0.25">
      <c r="A2537"/>
      <c r="B2537"/>
      <c r="C2537"/>
      <c r="D2537"/>
    </row>
    <row r="2538" spans="1:4" x14ac:dyDescent="0.25">
      <c r="A2538"/>
      <c r="B2538"/>
      <c r="C2538"/>
      <c r="D2538"/>
    </row>
    <row r="2539" spans="1:4" x14ac:dyDescent="0.25">
      <c r="A2539"/>
      <c r="B2539"/>
      <c r="C2539"/>
      <c r="D2539"/>
    </row>
    <row r="2540" spans="1:4" x14ac:dyDescent="0.25">
      <c r="A2540"/>
      <c r="B2540"/>
      <c r="C2540"/>
      <c r="D2540"/>
    </row>
    <row r="2541" spans="1:4" x14ac:dyDescent="0.25">
      <c r="A2541"/>
      <c r="B2541"/>
      <c r="C2541"/>
      <c r="D2541"/>
    </row>
    <row r="2542" spans="1:4" x14ac:dyDescent="0.25">
      <c r="A2542"/>
      <c r="B2542"/>
      <c r="C2542"/>
      <c r="D2542"/>
    </row>
    <row r="2543" spans="1:4" x14ac:dyDescent="0.25">
      <c r="A2543"/>
      <c r="B2543"/>
      <c r="C2543"/>
      <c r="D2543"/>
    </row>
    <row r="2544" spans="1:4" x14ac:dyDescent="0.25">
      <c r="A2544"/>
      <c r="B2544"/>
      <c r="C2544"/>
      <c r="D2544"/>
    </row>
    <row r="2545" spans="1:4" x14ac:dyDescent="0.25">
      <c r="A2545"/>
      <c r="B2545"/>
      <c r="C2545"/>
      <c r="D2545"/>
    </row>
    <row r="2546" spans="1:4" x14ac:dyDescent="0.25">
      <c r="A2546"/>
      <c r="B2546"/>
      <c r="C2546"/>
      <c r="D2546"/>
    </row>
    <row r="2547" spans="1:4" x14ac:dyDescent="0.25">
      <c r="A2547"/>
      <c r="B2547"/>
      <c r="C2547"/>
      <c r="D2547"/>
    </row>
    <row r="2548" spans="1:4" x14ac:dyDescent="0.25">
      <c r="A2548"/>
      <c r="B2548"/>
      <c r="C2548"/>
      <c r="D2548"/>
    </row>
    <row r="2549" spans="1:4" x14ac:dyDescent="0.25">
      <c r="A2549"/>
      <c r="B2549"/>
      <c r="C2549"/>
      <c r="D2549"/>
    </row>
    <row r="2550" spans="1:4" x14ac:dyDescent="0.25">
      <c r="A2550"/>
      <c r="B2550"/>
      <c r="C2550"/>
      <c r="D2550"/>
    </row>
    <row r="2551" spans="1:4" x14ac:dyDescent="0.25">
      <c r="A2551"/>
      <c r="B2551"/>
      <c r="C2551"/>
      <c r="D2551"/>
    </row>
    <row r="2552" spans="1:4" x14ac:dyDescent="0.25">
      <c r="A2552"/>
      <c r="B2552"/>
      <c r="C2552"/>
      <c r="D2552"/>
    </row>
    <row r="2553" spans="1:4" x14ac:dyDescent="0.25">
      <c r="A2553"/>
      <c r="B2553"/>
      <c r="C2553"/>
      <c r="D2553"/>
    </row>
    <row r="2554" spans="1:4" x14ac:dyDescent="0.25">
      <c r="A2554"/>
      <c r="B2554"/>
      <c r="C2554"/>
      <c r="D2554"/>
    </row>
    <row r="2555" spans="1:4" x14ac:dyDescent="0.25">
      <c r="A2555"/>
      <c r="B2555"/>
      <c r="C2555"/>
      <c r="D2555"/>
    </row>
    <row r="2556" spans="1:4" x14ac:dyDescent="0.25">
      <c r="A2556"/>
      <c r="B2556"/>
      <c r="C2556"/>
      <c r="D2556"/>
    </row>
    <row r="2557" spans="1:4" x14ac:dyDescent="0.25">
      <c r="A2557"/>
      <c r="B2557"/>
      <c r="C2557"/>
      <c r="D2557"/>
    </row>
    <row r="2558" spans="1:4" x14ac:dyDescent="0.25">
      <c r="A2558"/>
      <c r="B2558"/>
      <c r="C2558"/>
      <c r="D2558"/>
    </row>
    <row r="2559" spans="1:4" x14ac:dyDescent="0.25">
      <c r="A2559"/>
      <c r="B2559"/>
      <c r="C2559"/>
      <c r="D2559"/>
    </row>
    <row r="2560" spans="1:4" x14ac:dyDescent="0.25">
      <c r="A2560"/>
      <c r="B2560"/>
      <c r="C2560"/>
      <c r="D2560"/>
    </row>
    <row r="2561" spans="1:4" x14ac:dyDescent="0.25">
      <c r="A2561"/>
      <c r="B2561"/>
      <c r="C2561"/>
      <c r="D2561"/>
    </row>
    <row r="2562" spans="1:4" x14ac:dyDescent="0.25">
      <c r="A2562"/>
      <c r="B2562"/>
      <c r="C2562"/>
      <c r="D2562"/>
    </row>
    <row r="2563" spans="1:4" x14ac:dyDescent="0.25">
      <c r="A2563"/>
      <c r="B2563"/>
      <c r="C2563"/>
      <c r="D2563"/>
    </row>
    <row r="2564" spans="1:4" x14ac:dyDescent="0.25">
      <c r="A2564"/>
      <c r="B2564"/>
      <c r="C2564"/>
      <c r="D2564"/>
    </row>
    <row r="2565" spans="1:4" x14ac:dyDescent="0.25">
      <c r="A2565"/>
      <c r="B2565"/>
      <c r="C2565"/>
      <c r="D2565"/>
    </row>
    <row r="2566" spans="1:4" x14ac:dyDescent="0.25">
      <c r="A2566"/>
      <c r="B2566"/>
      <c r="C2566"/>
      <c r="D2566"/>
    </row>
    <row r="2567" spans="1:4" x14ac:dyDescent="0.25">
      <c r="A2567"/>
      <c r="B2567"/>
      <c r="C2567"/>
      <c r="D2567"/>
    </row>
    <row r="2568" spans="1:4" x14ac:dyDescent="0.25">
      <c r="A2568"/>
      <c r="B2568"/>
      <c r="C2568"/>
      <c r="D2568"/>
    </row>
    <row r="2569" spans="1:4" x14ac:dyDescent="0.25">
      <c r="A2569"/>
      <c r="B2569"/>
      <c r="C2569"/>
      <c r="D2569"/>
    </row>
    <row r="2570" spans="1:4" x14ac:dyDescent="0.25">
      <c r="A2570"/>
      <c r="B2570"/>
      <c r="C2570"/>
      <c r="D2570"/>
    </row>
    <row r="2571" spans="1:4" x14ac:dyDescent="0.25">
      <c r="A2571"/>
      <c r="B2571"/>
      <c r="C2571"/>
      <c r="D2571"/>
    </row>
    <row r="2572" spans="1:4" x14ac:dyDescent="0.25">
      <c r="A2572"/>
      <c r="B2572"/>
      <c r="C2572"/>
      <c r="D2572"/>
    </row>
    <row r="2573" spans="1:4" x14ac:dyDescent="0.25">
      <c r="A2573"/>
      <c r="B2573"/>
      <c r="C2573"/>
      <c r="D2573"/>
    </row>
    <row r="2574" spans="1:4" x14ac:dyDescent="0.25">
      <c r="A2574"/>
      <c r="B2574"/>
      <c r="C2574"/>
      <c r="D2574"/>
    </row>
    <row r="2575" spans="1:4" x14ac:dyDescent="0.25">
      <c r="A2575"/>
      <c r="B2575"/>
      <c r="C2575"/>
      <c r="D2575"/>
    </row>
    <row r="2576" spans="1:4" x14ac:dyDescent="0.25">
      <c r="A2576"/>
      <c r="B2576"/>
      <c r="C2576"/>
      <c r="D2576"/>
    </row>
    <row r="2577" spans="1:4" x14ac:dyDescent="0.25">
      <c r="A2577"/>
      <c r="B2577"/>
      <c r="C2577"/>
      <c r="D2577"/>
    </row>
    <row r="2578" spans="1:4" x14ac:dyDescent="0.25">
      <c r="A2578"/>
      <c r="B2578"/>
      <c r="C2578"/>
      <c r="D2578"/>
    </row>
    <row r="2579" spans="1:4" x14ac:dyDescent="0.25">
      <c r="A2579"/>
      <c r="B2579"/>
      <c r="C2579"/>
      <c r="D2579"/>
    </row>
    <row r="2580" spans="1:4" x14ac:dyDescent="0.25">
      <c r="A2580"/>
      <c r="B2580"/>
      <c r="C2580"/>
      <c r="D2580"/>
    </row>
    <row r="2581" spans="1:4" x14ac:dyDescent="0.25">
      <c r="A2581"/>
      <c r="B2581"/>
      <c r="C2581"/>
      <c r="D2581"/>
    </row>
    <row r="2582" spans="1:4" x14ac:dyDescent="0.25">
      <c r="A2582"/>
      <c r="B2582"/>
      <c r="C2582"/>
      <c r="D2582"/>
    </row>
    <row r="2583" spans="1:4" x14ac:dyDescent="0.25">
      <c r="A2583"/>
      <c r="B2583"/>
      <c r="C2583"/>
      <c r="D2583"/>
    </row>
    <row r="2584" spans="1:4" x14ac:dyDescent="0.25">
      <c r="A2584"/>
      <c r="B2584"/>
      <c r="C2584"/>
      <c r="D2584"/>
    </row>
    <row r="2585" spans="1:4" x14ac:dyDescent="0.25">
      <c r="A2585"/>
      <c r="B2585"/>
      <c r="C2585"/>
      <c r="D2585"/>
    </row>
    <row r="2586" spans="1:4" x14ac:dyDescent="0.25">
      <c r="A2586"/>
      <c r="B2586"/>
      <c r="C2586"/>
      <c r="D2586"/>
    </row>
    <row r="2587" spans="1:4" x14ac:dyDescent="0.25">
      <c r="A2587"/>
      <c r="B2587"/>
      <c r="C2587"/>
      <c r="D2587"/>
    </row>
    <row r="2588" spans="1:4" x14ac:dyDescent="0.25">
      <c r="A2588"/>
      <c r="B2588"/>
      <c r="C2588"/>
      <c r="D2588"/>
    </row>
    <row r="2589" spans="1:4" x14ac:dyDescent="0.25">
      <c r="A2589"/>
      <c r="B2589"/>
      <c r="C2589"/>
      <c r="D2589"/>
    </row>
    <row r="2590" spans="1:4" x14ac:dyDescent="0.25">
      <c r="A2590"/>
      <c r="B2590"/>
      <c r="C2590"/>
      <c r="D2590"/>
    </row>
    <row r="2591" spans="1:4" x14ac:dyDescent="0.25">
      <c r="A2591"/>
      <c r="B2591"/>
      <c r="C2591"/>
      <c r="D2591"/>
    </row>
    <row r="2592" spans="1:4" x14ac:dyDescent="0.25">
      <c r="A2592"/>
      <c r="B2592"/>
      <c r="C2592"/>
      <c r="D2592"/>
    </row>
    <row r="2593" spans="1:4" x14ac:dyDescent="0.25">
      <c r="A2593"/>
      <c r="B2593"/>
      <c r="C2593"/>
      <c r="D2593"/>
    </row>
    <row r="2594" spans="1:4" x14ac:dyDescent="0.25">
      <c r="A2594"/>
      <c r="B2594"/>
      <c r="C2594"/>
      <c r="D2594"/>
    </row>
    <row r="2595" spans="1:4" x14ac:dyDescent="0.25">
      <c r="A2595"/>
      <c r="B2595"/>
      <c r="C2595"/>
      <c r="D2595"/>
    </row>
    <row r="2596" spans="1:4" x14ac:dyDescent="0.25">
      <c r="A2596"/>
      <c r="B2596"/>
      <c r="C2596"/>
      <c r="D2596"/>
    </row>
    <row r="2597" spans="1:4" x14ac:dyDescent="0.25">
      <c r="A2597"/>
      <c r="B2597"/>
      <c r="C2597"/>
      <c r="D2597"/>
    </row>
    <row r="2598" spans="1:4" x14ac:dyDescent="0.25">
      <c r="A2598"/>
      <c r="B2598"/>
      <c r="C2598"/>
      <c r="D2598"/>
    </row>
    <row r="2599" spans="1:4" x14ac:dyDescent="0.25">
      <c r="A2599"/>
      <c r="B2599"/>
      <c r="C2599"/>
      <c r="D2599"/>
    </row>
    <row r="2600" spans="1:4" x14ac:dyDescent="0.25">
      <c r="A2600"/>
      <c r="B2600"/>
      <c r="C2600"/>
      <c r="D2600"/>
    </row>
    <row r="2601" spans="1:4" x14ac:dyDescent="0.25">
      <c r="A2601"/>
      <c r="B2601"/>
      <c r="C2601"/>
      <c r="D2601"/>
    </row>
    <row r="2602" spans="1:4" x14ac:dyDescent="0.25">
      <c r="A2602"/>
      <c r="B2602"/>
      <c r="C2602"/>
      <c r="D2602"/>
    </row>
    <row r="2603" spans="1:4" x14ac:dyDescent="0.25">
      <c r="A2603"/>
      <c r="B2603"/>
      <c r="C2603"/>
      <c r="D2603"/>
    </row>
    <row r="2604" spans="1:4" x14ac:dyDescent="0.25">
      <c r="A2604"/>
      <c r="B2604"/>
      <c r="C2604"/>
      <c r="D2604"/>
    </row>
    <row r="2605" spans="1:4" x14ac:dyDescent="0.25">
      <c r="A2605"/>
      <c r="B2605"/>
      <c r="C2605"/>
      <c r="D2605"/>
    </row>
    <row r="2606" spans="1:4" x14ac:dyDescent="0.25">
      <c r="A2606"/>
      <c r="B2606"/>
      <c r="C2606"/>
      <c r="D2606"/>
    </row>
    <row r="2607" spans="1:4" x14ac:dyDescent="0.25">
      <c r="A2607"/>
      <c r="B2607"/>
      <c r="C2607"/>
      <c r="D2607"/>
    </row>
    <row r="2608" spans="1:4" x14ac:dyDescent="0.25">
      <c r="A2608"/>
      <c r="B2608"/>
      <c r="C2608"/>
      <c r="D2608"/>
    </row>
    <row r="2609" spans="1:4" x14ac:dyDescent="0.25">
      <c r="A2609"/>
      <c r="B2609"/>
      <c r="C2609"/>
      <c r="D2609"/>
    </row>
    <row r="2610" spans="1:4" x14ac:dyDescent="0.25">
      <c r="A2610"/>
      <c r="B2610"/>
      <c r="C2610"/>
      <c r="D2610"/>
    </row>
    <row r="2611" spans="1:4" x14ac:dyDescent="0.25">
      <c r="A2611"/>
      <c r="B2611"/>
      <c r="C2611"/>
      <c r="D2611"/>
    </row>
    <row r="2612" spans="1:4" x14ac:dyDescent="0.25">
      <c r="A2612"/>
      <c r="B2612"/>
      <c r="C2612"/>
      <c r="D2612"/>
    </row>
    <row r="2613" spans="1:4" x14ac:dyDescent="0.25">
      <c r="A2613"/>
      <c r="B2613"/>
      <c r="C2613"/>
      <c r="D2613"/>
    </row>
    <row r="2614" spans="1:4" x14ac:dyDescent="0.25">
      <c r="A2614"/>
      <c r="B2614"/>
      <c r="C2614"/>
      <c r="D2614"/>
    </row>
    <row r="2615" spans="1:4" x14ac:dyDescent="0.25">
      <c r="A2615"/>
      <c r="B2615"/>
      <c r="C2615"/>
      <c r="D2615"/>
    </row>
    <row r="2616" spans="1:4" x14ac:dyDescent="0.25">
      <c r="A2616"/>
      <c r="B2616"/>
      <c r="C2616"/>
      <c r="D2616"/>
    </row>
    <row r="2617" spans="1:4" x14ac:dyDescent="0.25">
      <c r="A2617"/>
      <c r="B2617"/>
      <c r="C2617"/>
      <c r="D2617"/>
    </row>
    <row r="2618" spans="1:4" x14ac:dyDescent="0.25">
      <c r="A2618"/>
      <c r="B2618"/>
      <c r="C2618"/>
      <c r="D2618"/>
    </row>
    <row r="2619" spans="1:4" x14ac:dyDescent="0.25">
      <c r="A2619"/>
      <c r="B2619"/>
      <c r="C2619"/>
      <c r="D2619"/>
    </row>
    <row r="2620" spans="1:4" x14ac:dyDescent="0.25">
      <c r="A2620"/>
      <c r="B2620"/>
      <c r="C2620"/>
      <c r="D2620"/>
    </row>
    <row r="2621" spans="1:4" x14ac:dyDescent="0.25">
      <c r="A2621"/>
      <c r="B2621"/>
      <c r="C2621"/>
      <c r="D2621"/>
    </row>
    <row r="2622" spans="1:4" x14ac:dyDescent="0.25">
      <c r="A2622"/>
      <c r="B2622"/>
      <c r="C2622"/>
      <c r="D2622"/>
    </row>
    <row r="2623" spans="1:4" x14ac:dyDescent="0.25">
      <c r="A2623"/>
      <c r="B2623"/>
      <c r="C2623"/>
      <c r="D2623"/>
    </row>
    <row r="2624" spans="1:4" x14ac:dyDescent="0.25">
      <c r="A2624"/>
      <c r="B2624"/>
      <c r="C2624"/>
      <c r="D2624"/>
    </row>
    <row r="2625" spans="1:4" x14ac:dyDescent="0.25">
      <c r="A2625"/>
      <c r="B2625"/>
      <c r="C2625"/>
      <c r="D2625"/>
    </row>
    <row r="2626" spans="1:4" x14ac:dyDescent="0.25">
      <c r="A2626"/>
      <c r="B2626"/>
      <c r="C2626"/>
      <c r="D2626"/>
    </row>
    <row r="2627" spans="1:4" x14ac:dyDescent="0.25">
      <c r="A2627"/>
      <c r="B2627"/>
      <c r="C2627"/>
      <c r="D2627"/>
    </row>
    <row r="2628" spans="1:4" x14ac:dyDescent="0.25">
      <c r="A2628"/>
      <c r="B2628"/>
      <c r="C2628"/>
      <c r="D2628"/>
    </row>
    <row r="2629" spans="1:4" x14ac:dyDescent="0.25">
      <c r="A2629"/>
      <c r="B2629"/>
      <c r="C2629"/>
      <c r="D2629"/>
    </row>
    <row r="2630" spans="1:4" x14ac:dyDescent="0.25">
      <c r="A2630"/>
      <c r="B2630"/>
      <c r="C2630"/>
      <c r="D2630"/>
    </row>
    <row r="2631" spans="1:4" x14ac:dyDescent="0.25">
      <c r="A2631"/>
      <c r="B2631"/>
      <c r="C2631"/>
      <c r="D2631"/>
    </row>
    <row r="2632" spans="1:4" x14ac:dyDescent="0.25">
      <c r="A2632"/>
      <c r="B2632"/>
      <c r="C2632"/>
      <c r="D2632"/>
    </row>
    <row r="2633" spans="1:4" x14ac:dyDescent="0.25">
      <c r="A2633"/>
      <c r="B2633"/>
      <c r="C2633"/>
      <c r="D2633"/>
    </row>
    <row r="2634" spans="1:4" x14ac:dyDescent="0.25">
      <c r="A2634"/>
      <c r="B2634"/>
      <c r="C2634"/>
      <c r="D2634"/>
    </row>
    <row r="2635" spans="1:4" x14ac:dyDescent="0.25">
      <c r="A2635"/>
      <c r="B2635"/>
      <c r="C2635"/>
      <c r="D2635"/>
    </row>
    <row r="2636" spans="1:4" x14ac:dyDescent="0.25">
      <c r="A2636"/>
      <c r="B2636"/>
      <c r="C2636"/>
      <c r="D2636"/>
    </row>
    <row r="2637" spans="1:4" x14ac:dyDescent="0.25">
      <c r="A2637"/>
      <c r="B2637"/>
      <c r="C2637"/>
      <c r="D2637"/>
    </row>
    <row r="2638" spans="1:4" x14ac:dyDescent="0.25">
      <c r="A2638"/>
      <c r="B2638"/>
      <c r="C2638"/>
      <c r="D2638"/>
    </row>
    <row r="2639" spans="1:4" x14ac:dyDescent="0.25">
      <c r="A2639"/>
      <c r="B2639"/>
      <c r="C2639"/>
      <c r="D2639"/>
    </row>
    <row r="2640" spans="1:4" x14ac:dyDescent="0.25">
      <c r="A2640"/>
      <c r="B2640"/>
      <c r="C2640"/>
      <c r="D2640"/>
    </row>
    <row r="2641" spans="1:4" x14ac:dyDescent="0.25">
      <c r="A2641"/>
      <c r="B2641"/>
      <c r="C2641"/>
      <c r="D2641"/>
    </row>
    <row r="2642" spans="1:4" x14ac:dyDescent="0.25">
      <c r="A2642"/>
      <c r="B2642"/>
      <c r="C2642"/>
      <c r="D2642"/>
    </row>
    <row r="2643" spans="1:4" x14ac:dyDescent="0.25">
      <c r="A2643"/>
      <c r="B2643"/>
      <c r="C2643"/>
      <c r="D2643"/>
    </row>
    <row r="2644" spans="1:4" x14ac:dyDescent="0.25">
      <c r="A2644"/>
      <c r="B2644"/>
      <c r="C2644"/>
      <c r="D2644"/>
    </row>
    <row r="2645" spans="1:4" x14ac:dyDescent="0.25">
      <c r="A2645"/>
      <c r="B2645"/>
      <c r="C2645"/>
      <c r="D2645"/>
    </row>
    <row r="2646" spans="1:4" x14ac:dyDescent="0.25">
      <c r="A2646"/>
      <c r="B2646"/>
      <c r="C2646"/>
      <c r="D2646"/>
    </row>
    <row r="2647" spans="1:4" x14ac:dyDescent="0.25">
      <c r="A2647"/>
      <c r="B2647"/>
      <c r="C2647"/>
      <c r="D2647"/>
    </row>
    <row r="2648" spans="1:4" x14ac:dyDescent="0.25">
      <c r="A2648"/>
      <c r="B2648"/>
      <c r="C2648"/>
      <c r="D2648"/>
    </row>
    <row r="2649" spans="1:4" x14ac:dyDescent="0.25">
      <c r="A2649"/>
      <c r="B2649"/>
      <c r="C2649"/>
      <c r="D2649"/>
    </row>
    <row r="2650" spans="1:4" x14ac:dyDescent="0.25">
      <c r="A2650"/>
      <c r="B2650"/>
      <c r="C2650"/>
      <c r="D2650"/>
    </row>
    <row r="2651" spans="1:4" x14ac:dyDescent="0.25">
      <c r="A2651"/>
      <c r="B2651"/>
      <c r="C2651"/>
      <c r="D2651"/>
    </row>
    <row r="2652" spans="1:4" x14ac:dyDescent="0.25">
      <c r="A2652"/>
      <c r="B2652"/>
      <c r="C2652"/>
      <c r="D2652"/>
    </row>
    <row r="2653" spans="1:4" x14ac:dyDescent="0.25">
      <c r="A2653"/>
      <c r="B2653"/>
      <c r="C2653"/>
      <c r="D2653"/>
    </row>
    <row r="2654" spans="1:4" x14ac:dyDescent="0.25">
      <c r="A2654"/>
      <c r="B2654"/>
      <c r="C2654"/>
      <c r="D2654"/>
    </row>
    <row r="2655" spans="1:4" x14ac:dyDescent="0.25">
      <c r="A2655"/>
      <c r="B2655"/>
      <c r="C2655"/>
      <c r="D2655"/>
    </row>
    <row r="2656" spans="1:4" x14ac:dyDescent="0.25">
      <c r="A2656"/>
      <c r="B2656"/>
      <c r="C2656"/>
      <c r="D2656"/>
    </row>
    <row r="2657" spans="1:4" x14ac:dyDescent="0.25">
      <c r="A2657"/>
      <c r="B2657"/>
      <c r="C2657"/>
      <c r="D2657"/>
    </row>
    <row r="2658" spans="1:4" x14ac:dyDescent="0.25">
      <c r="A2658"/>
      <c r="B2658"/>
      <c r="C2658"/>
      <c r="D2658"/>
    </row>
    <row r="2659" spans="1:4" x14ac:dyDescent="0.25">
      <c r="A2659"/>
      <c r="B2659"/>
      <c r="C2659"/>
      <c r="D2659"/>
    </row>
    <row r="2660" spans="1:4" x14ac:dyDescent="0.25">
      <c r="A2660"/>
      <c r="B2660"/>
      <c r="C2660"/>
      <c r="D2660"/>
    </row>
    <row r="2661" spans="1:4" x14ac:dyDescent="0.25">
      <c r="A2661"/>
      <c r="B2661"/>
      <c r="C2661"/>
      <c r="D2661"/>
    </row>
    <row r="2662" spans="1:4" x14ac:dyDescent="0.25">
      <c r="A2662"/>
      <c r="B2662"/>
      <c r="C2662"/>
      <c r="D2662"/>
    </row>
    <row r="2663" spans="1:4" x14ac:dyDescent="0.25">
      <c r="A2663"/>
      <c r="B2663"/>
      <c r="C2663"/>
      <c r="D2663"/>
    </row>
    <row r="2664" spans="1:4" x14ac:dyDescent="0.25">
      <c r="A2664"/>
      <c r="B2664"/>
      <c r="C2664"/>
      <c r="D2664"/>
    </row>
    <row r="2665" spans="1:4" x14ac:dyDescent="0.25">
      <c r="A2665"/>
      <c r="B2665"/>
      <c r="C2665"/>
      <c r="D2665"/>
    </row>
    <row r="2666" spans="1:4" x14ac:dyDescent="0.25">
      <c r="A2666"/>
      <c r="B2666"/>
      <c r="C2666"/>
      <c r="D2666"/>
    </row>
    <row r="2667" spans="1:4" x14ac:dyDescent="0.25">
      <c r="A2667"/>
      <c r="B2667"/>
      <c r="C2667"/>
      <c r="D2667"/>
    </row>
    <row r="2668" spans="1:4" x14ac:dyDescent="0.25">
      <c r="A2668"/>
      <c r="B2668"/>
      <c r="C2668"/>
      <c r="D2668"/>
    </row>
    <row r="2669" spans="1:4" x14ac:dyDescent="0.25">
      <c r="A2669"/>
      <c r="B2669"/>
      <c r="C2669"/>
      <c r="D2669"/>
    </row>
    <row r="2670" spans="1:4" x14ac:dyDescent="0.25">
      <c r="A2670"/>
      <c r="B2670"/>
      <c r="C2670"/>
      <c r="D2670"/>
    </row>
    <row r="2671" spans="1:4" x14ac:dyDescent="0.25">
      <c r="A2671"/>
      <c r="B2671"/>
      <c r="C2671"/>
      <c r="D2671"/>
    </row>
    <row r="2672" spans="1:4" x14ac:dyDescent="0.25">
      <c r="A2672"/>
      <c r="B2672"/>
      <c r="C2672"/>
      <c r="D2672"/>
    </row>
    <row r="2673" spans="1:4" x14ac:dyDescent="0.25">
      <c r="A2673"/>
      <c r="B2673"/>
      <c r="C2673"/>
      <c r="D2673"/>
    </row>
    <row r="2674" spans="1:4" x14ac:dyDescent="0.25">
      <c r="A2674"/>
      <c r="B2674"/>
      <c r="C2674"/>
      <c r="D2674"/>
    </row>
    <row r="2675" spans="1:4" x14ac:dyDescent="0.25">
      <c r="A2675"/>
      <c r="B2675"/>
      <c r="C2675"/>
      <c r="D2675"/>
    </row>
    <row r="2676" spans="1:4" x14ac:dyDescent="0.25">
      <c r="A2676"/>
      <c r="B2676"/>
      <c r="C2676"/>
      <c r="D2676"/>
    </row>
    <row r="2677" spans="1:4" x14ac:dyDescent="0.25">
      <c r="A2677"/>
      <c r="B2677"/>
      <c r="C2677"/>
      <c r="D2677"/>
    </row>
    <row r="2678" spans="1:4" x14ac:dyDescent="0.25">
      <c r="A2678"/>
      <c r="B2678"/>
      <c r="C2678"/>
      <c r="D2678"/>
    </row>
    <row r="2679" spans="1:4" x14ac:dyDescent="0.25">
      <c r="A2679"/>
      <c r="B2679"/>
      <c r="C2679"/>
      <c r="D2679"/>
    </row>
    <row r="2680" spans="1:4" x14ac:dyDescent="0.25">
      <c r="A2680"/>
      <c r="B2680"/>
      <c r="C2680"/>
      <c r="D2680"/>
    </row>
    <row r="2681" spans="1:4" x14ac:dyDescent="0.25">
      <c r="A2681"/>
      <c r="B2681"/>
      <c r="C2681"/>
      <c r="D2681"/>
    </row>
    <row r="2682" spans="1:4" x14ac:dyDescent="0.25">
      <c r="A2682"/>
      <c r="B2682"/>
      <c r="C2682"/>
      <c r="D2682"/>
    </row>
    <row r="2683" spans="1:4" x14ac:dyDescent="0.25">
      <c r="A2683"/>
      <c r="B2683"/>
      <c r="C2683"/>
      <c r="D2683"/>
    </row>
    <row r="2684" spans="1:4" x14ac:dyDescent="0.25">
      <c r="A2684"/>
      <c r="B2684"/>
      <c r="C2684"/>
      <c r="D2684"/>
    </row>
    <row r="2685" spans="1:4" x14ac:dyDescent="0.25">
      <c r="A2685"/>
      <c r="B2685"/>
      <c r="C2685"/>
      <c r="D2685"/>
    </row>
    <row r="2686" spans="1:4" x14ac:dyDescent="0.25">
      <c r="A2686"/>
      <c r="B2686"/>
      <c r="C2686"/>
      <c r="D2686"/>
    </row>
    <row r="2687" spans="1:4" x14ac:dyDescent="0.25">
      <c r="A2687"/>
      <c r="B2687"/>
      <c r="C2687"/>
      <c r="D2687"/>
    </row>
    <row r="2688" spans="1:4" x14ac:dyDescent="0.25">
      <c r="A2688"/>
      <c r="B2688"/>
      <c r="C2688"/>
      <c r="D2688"/>
    </row>
    <row r="2689" spans="1:4" x14ac:dyDescent="0.25">
      <c r="A2689"/>
      <c r="B2689"/>
      <c r="C2689"/>
      <c r="D2689"/>
    </row>
    <row r="2690" spans="1:4" x14ac:dyDescent="0.25">
      <c r="A2690"/>
      <c r="B2690"/>
      <c r="C2690"/>
      <c r="D2690"/>
    </row>
    <row r="2691" spans="1:4" x14ac:dyDescent="0.25">
      <c r="A2691"/>
      <c r="B2691"/>
      <c r="C2691"/>
      <c r="D2691"/>
    </row>
    <row r="2692" spans="1:4" x14ac:dyDescent="0.25">
      <c r="A2692"/>
      <c r="B2692"/>
      <c r="C2692"/>
      <c r="D2692"/>
    </row>
    <row r="2693" spans="1:4" x14ac:dyDescent="0.25">
      <c r="A2693"/>
      <c r="B2693"/>
      <c r="C2693"/>
      <c r="D2693"/>
    </row>
    <row r="2694" spans="1:4" x14ac:dyDescent="0.25">
      <c r="A2694"/>
      <c r="B2694"/>
      <c r="C2694"/>
      <c r="D2694"/>
    </row>
    <row r="2695" spans="1:4" x14ac:dyDescent="0.25">
      <c r="A2695"/>
      <c r="B2695"/>
      <c r="C2695"/>
      <c r="D2695"/>
    </row>
    <row r="2696" spans="1:4" x14ac:dyDescent="0.25">
      <c r="A2696"/>
      <c r="B2696"/>
      <c r="C2696"/>
      <c r="D2696"/>
    </row>
    <row r="2697" spans="1:4" x14ac:dyDescent="0.25">
      <c r="A2697"/>
      <c r="B2697"/>
      <c r="C2697"/>
      <c r="D2697"/>
    </row>
    <row r="2698" spans="1:4" x14ac:dyDescent="0.25">
      <c r="A2698"/>
      <c r="B2698"/>
      <c r="C2698"/>
      <c r="D2698"/>
    </row>
    <row r="2699" spans="1:4" x14ac:dyDescent="0.25">
      <c r="A2699"/>
      <c r="B2699"/>
      <c r="C2699"/>
      <c r="D2699"/>
    </row>
    <row r="2700" spans="1:4" x14ac:dyDescent="0.25">
      <c r="A2700"/>
      <c r="B2700"/>
      <c r="C2700"/>
      <c r="D2700"/>
    </row>
    <row r="2701" spans="1:4" x14ac:dyDescent="0.25">
      <c r="A2701"/>
      <c r="B2701"/>
      <c r="C2701"/>
      <c r="D2701"/>
    </row>
    <row r="2702" spans="1:4" x14ac:dyDescent="0.25">
      <c r="A2702"/>
      <c r="B2702"/>
      <c r="C2702"/>
      <c r="D2702"/>
    </row>
    <row r="2703" spans="1:4" x14ac:dyDescent="0.25">
      <c r="A2703"/>
      <c r="B2703"/>
      <c r="C2703"/>
      <c r="D2703"/>
    </row>
    <row r="2704" spans="1:4" x14ac:dyDescent="0.25">
      <c r="A2704"/>
      <c r="B2704"/>
      <c r="C2704"/>
      <c r="D2704"/>
    </row>
    <row r="2705" spans="1:4" x14ac:dyDescent="0.25">
      <c r="A2705"/>
      <c r="B2705"/>
      <c r="C2705"/>
      <c r="D2705"/>
    </row>
    <row r="2706" spans="1:4" x14ac:dyDescent="0.25">
      <c r="A2706"/>
      <c r="B2706"/>
      <c r="C2706"/>
      <c r="D2706"/>
    </row>
    <row r="2707" spans="1:4" x14ac:dyDescent="0.25">
      <c r="A2707"/>
      <c r="B2707"/>
      <c r="C2707"/>
      <c r="D2707"/>
    </row>
    <row r="2708" spans="1:4" x14ac:dyDescent="0.25">
      <c r="A2708"/>
      <c r="B2708"/>
      <c r="C2708"/>
      <c r="D2708"/>
    </row>
    <row r="2709" spans="1:4" x14ac:dyDescent="0.25">
      <c r="A2709"/>
      <c r="B2709"/>
      <c r="C2709"/>
      <c r="D2709"/>
    </row>
    <row r="2710" spans="1:4" x14ac:dyDescent="0.25">
      <c r="A2710"/>
      <c r="B2710"/>
      <c r="C2710"/>
      <c r="D2710"/>
    </row>
    <row r="2711" spans="1:4" x14ac:dyDescent="0.25">
      <c r="A2711"/>
      <c r="B2711"/>
      <c r="C2711"/>
      <c r="D2711"/>
    </row>
    <row r="2712" spans="1:4" x14ac:dyDescent="0.25">
      <c r="A2712"/>
      <c r="B2712"/>
      <c r="C2712"/>
      <c r="D2712"/>
    </row>
    <row r="2713" spans="1:4" x14ac:dyDescent="0.25">
      <c r="A2713"/>
      <c r="B2713"/>
      <c r="C2713"/>
      <c r="D2713"/>
    </row>
    <row r="2714" spans="1:4" x14ac:dyDescent="0.25">
      <c r="A2714"/>
      <c r="B2714"/>
      <c r="C2714"/>
      <c r="D2714"/>
    </row>
    <row r="2715" spans="1:4" x14ac:dyDescent="0.25">
      <c r="A2715"/>
      <c r="B2715"/>
      <c r="C2715"/>
      <c r="D2715"/>
    </row>
    <row r="2716" spans="1:4" x14ac:dyDescent="0.25">
      <c r="A2716"/>
      <c r="B2716"/>
      <c r="C2716"/>
      <c r="D2716"/>
    </row>
    <row r="2717" spans="1:4" x14ac:dyDescent="0.25">
      <c r="A2717"/>
      <c r="B2717"/>
      <c r="C2717"/>
      <c r="D2717"/>
    </row>
    <row r="2718" spans="1:4" x14ac:dyDescent="0.25">
      <c r="A2718"/>
      <c r="B2718"/>
      <c r="C2718"/>
      <c r="D2718"/>
    </row>
    <row r="2719" spans="1:4" x14ac:dyDescent="0.25">
      <c r="A2719"/>
      <c r="B2719"/>
      <c r="C2719"/>
      <c r="D2719"/>
    </row>
    <row r="2720" spans="1:4" x14ac:dyDescent="0.25">
      <c r="A2720"/>
      <c r="B2720"/>
      <c r="C2720"/>
      <c r="D2720"/>
    </row>
    <row r="2721" spans="1:4" x14ac:dyDescent="0.25">
      <c r="A2721"/>
      <c r="B2721"/>
      <c r="C2721"/>
      <c r="D2721"/>
    </row>
    <row r="2722" spans="1:4" x14ac:dyDescent="0.25">
      <c r="A2722"/>
      <c r="B2722"/>
      <c r="C2722"/>
      <c r="D2722"/>
    </row>
    <row r="2723" spans="1:4" x14ac:dyDescent="0.25">
      <c r="A2723"/>
      <c r="B2723"/>
      <c r="C2723"/>
      <c r="D2723"/>
    </row>
    <row r="2724" spans="1:4" x14ac:dyDescent="0.25">
      <c r="A2724"/>
      <c r="B2724"/>
      <c r="C2724"/>
      <c r="D2724"/>
    </row>
    <row r="2725" spans="1:4" x14ac:dyDescent="0.25">
      <c r="A2725"/>
      <c r="B2725"/>
      <c r="C2725"/>
      <c r="D2725"/>
    </row>
    <row r="2726" spans="1:4" x14ac:dyDescent="0.25">
      <c r="A2726"/>
      <c r="B2726"/>
      <c r="C2726"/>
      <c r="D2726"/>
    </row>
    <row r="2727" spans="1:4" x14ac:dyDescent="0.25">
      <c r="A2727"/>
      <c r="B2727"/>
      <c r="C2727"/>
      <c r="D2727"/>
    </row>
    <row r="2728" spans="1:4" x14ac:dyDescent="0.25">
      <c r="A2728"/>
      <c r="B2728"/>
      <c r="C2728"/>
      <c r="D2728"/>
    </row>
    <row r="2729" spans="1:4" x14ac:dyDescent="0.25">
      <c r="A2729"/>
      <c r="B2729"/>
      <c r="C2729"/>
      <c r="D2729"/>
    </row>
    <row r="2730" spans="1:4" x14ac:dyDescent="0.25">
      <c r="A2730"/>
      <c r="B2730"/>
      <c r="C2730"/>
      <c r="D2730"/>
    </row>
    <row r="2731" spans="1:4" x14ac:dyDescent="0.25">
      <c r="A2731"/>
      <c r="B2731"/>
      <c r="C2731"/>
      <c r="D2731"/>
    </row>
    <row r="2732" spans="1:4" x14ac:dyDescent="0.25">
      <c r="A2732"/>
      <c r="B2732"/>
      <c r="C2732"/>
      <c r="D2732"/>
    </row>
    <row r="2733" spans="1:4" x14ac:dyDescent="0.25">
      <c r="A2733"/>
      <c r="B2733"/>
      <c r="C2733"/>
      <c r="D2733"/>
    </row>
    <row r="2734" spans="1:4" x14ac:dyDescent="0.25">
      <c r="A2734"/>
      <c r="B2734"/>
      <c r="C2734"/>
      <c r="D2734"/>
    </row>
    <row r="2735" spans="1:4" x14ac:dyDescent="0.25">
      <c r="A2735"/>
      <c r="B2735"/>
      <c r="C2735"/>
      <c r="D2735"/>
    </row>
    <row r="2736" spans="1:4" x14ac:dyDescent="0.25">
      <c r="A2736"/>
      <c r="B2736"/>
      <c r="C2736"/>
      <c r="D2736"/>
    </row>
    <row r="2737" spans="1:4" x14ac:dyDescent="0.25">
      <c r="A2737"/>
      <c r="B2737"/>
      <c r="C2737"/>
      <c r="D2737"/>
    </row>
    <row r="2738" spans="1:4" x14ac:dyDescent="0.25">
      <c r="A2738"/>
      <c r="B2738"/>
      <c r="C2738"/>
      <c r="D2738"/>
    </row>
    <row r="2739" spans="1:4" x14ac:dyDescent="0.25">
      <c r="A2739"/>
      <c r="B2739"/>
      <c r="C2739"/>
      <c r="D2739"/>
    </row>
    <row r="2740" spans="1:4" x14ac:dyDescent="0.25">
      <c r="A2740"/>
      <c r="B2740"/>
      <c r="C2740"/>
      <c r="D2740"/>
    </row>
    <row r="2741" spans="1:4" x14ac:dyDescent="0.25">
      <c r="A2741"/>
      <c r="B2741"/>
      <c r="C2741"/>
      <c r="D2741"/>
    </row>
    <row r="2742" spans="1:4" x14ac:dyDescent="0.25">
      <c r="A2742"/>
      <c r="B2742"/>
      <c r="C2742"/>
      <c r="D2742"/>
    </row>
    <row r="2743" spans="1:4" x14ac:dyDescent="0.25">
      <c r="A2743"/>
      <c r="B2743"/>
      <c r="C2743"/>
      <c r="D2743"/>
    </row>
    <row r="2744" spans="1:4" x14ac:dyDescent="0.25">
      <c r="A2744"/>
      <c r="B2744"/>
      <c r="C2744"/>
      <c r="D2744"/>
    </row>
    <row r="2745" spans="1:4" x14ac:dyDescent="0.25">
      <c r="A2745"/>
      <c r="B2745"/>
      <c r="C2745"/>
      <c r="D2745"/>
    </row>
    <row r="2746" spans="1:4" x14ac:dyDescent="0.25">
      <c r="A2746"/>
      <c r="B2746"/>
      <c r="C2746"/>
      <c r="D2746"/>
    </row>
    <row r="2747" spans="1:4" x14ac:dyDescent="0.25">
      <c r="A2747"/>
      <c r="B2747"/>
      <c r="C2747"/>
      <c r="D2747"/>
    </row>
    <row r="2748" spans="1:4" x14ac:dyDescent="0.25">
      <c r="A2748"/>
      <c r="B2748"/>
      <c r="C2748"/>
      <c r="D2748"/>
    </row>
    <row r="2749" spans="1:4" x14ac:dyDescent="0.25">
      <c r="A2749"/>
      <c r="B2749"/>
      <c r="C2749"/>
      <c r="D2749"/>
    </row>
    <row r="2750" spans="1:4" x14ac:dyDescent="0.25">
      <c r="A2750"/>
      <c r="B2750"/>
      <c r="C2750"/>
      <c r="D2750"/>
    </row>
    <row r="2751" spans="1:4" x14ac:dyDescent="0.25">
      <c r="A2751"/>
      <c r="B2751"/>
      <c r="C2751"/>
      <c r="D2751"/>
    </row>
    <row r="2752" spans="1:4" x14ac:dyDescent="0.25">
      <c r="A2752"/>
      <c r="B2752"/>
      <c r="C2752"/>
      <c r="D2752"/>
    </row>
    <row r="2753" spans="1:4" x14ac:dyDescent="0.25">
      <c r="A2753"/>
      <c r="B2753"/>
      <c r="C2753"/>
      <c r="D2753"/>
    </row>
    <row r="2754" spans="1:4" x14ac:dyDescent="0.25">
      <c r="A2754"/>
      <c r="B2754"/>
      <c r="C2754"/>
      <c r="D2754"/>
    </row>
    <row r="2755" spans="1:4" x14ac:dyDescent="0.25">
      <c r="A2755"/>
      <c r="B2755"/>
      <c r="C2755"/>
      <c r="D2755"/>
    </row>
    <row r="2756" spans="1:4" x14ac:dyDescent="0.25">
      <c r="A2756"/>
      <c r="B2756"/>
      <c r="C2756"/>
      <c r="D2756"/>
    </row>
    <row r="2757" spans="1:4" x14ac:dyDescent="0.25">
      <c r="A2757"/>
      <c r="B2757"/>
      <c r="C2757"/>
      <c r="D2757"/>
    </row>
    <row r="2758" spans="1:4" x14ac:dyDescent="0.25">
      <c r="A2758"/>
      <c r="B2758"/>
      <c r="C2758"/>
      <c r="D2758"/>
    </row>
    <row r="2759" spans="1:4" x14ac:dyDescent="0.25">
      <c r="A2759"/>
      <c r="B2759"/>
      <c r="C2759"/>
      <c r="D2759"/>
    </row>
    <row r="2760" spans="1:4" x14ac:dyDescent="0.25">
      <c r="A2760"/>
      <c r="B2760"/>
      <c r="C2760"/>
      <c r="D2760"/>
    </row>
    <row r="2761" spans="1:4" x14ac:dyDescent="0.25">
      <c r="A2761"/>
      <c r="B2761"/>
      <c r="C2761"/>
      <c r="D2761"/>
    </row>
    <row r="2762" spans="1:4" x14ac:dyDescent="0.25">
      <c r="A2762"/>
      <c r="B2762"/>
      <c r="C2762"/>
      <c r="D2762"/>
    </row>
    <row r="2763" spans="1:4" x14ac:dyDescent="0.25">
      <c r="A2763"/>
      <c r="B2763"/>
      <c r="C2763"/>
      <c r="D2763"/>
    </row>
    <row r="2764" spans="1:4" x14ac:dyDescent="0.25">
      <c r="A2764"/>
      <c r="B2764"/>
      <c r="C2764"/>
      <c r="D2764"/>
    </row>
    <row r="2765" spans="1:4" x14ac:dyDescent="0.25">
      <c r="A2765"/>
      <c r="B2765"/>
      <c r="C2765"/>
      <c r="D2765"/>
    </row>
    <row r="2766" spans="1:4" x14ac:dyDescent="0.25">
      <c r="A2766"/>
      <c r="B2766"/>
      <c r="C2766"/>
      <c r="D2766"/>
    </row>
    <row r="2767" spans="1:4" x14ac:dyDescent="0.25">
      <c r="A2767"/>
      <c r="B2767"/>
      <c r="C2767"/>
      <c r="D2767"/>
    </row>
    <row r="2768" spans="1:4" x14ac:dyDescent="0.25">
      <c r="A2768"/>
      <c r="B2768"/>
      <c r="C2768"/>
      <c r="D2768"/>
    </row>
    <row r="2769" spans="1:4" x14ac:dyDescent="0.25">
      <c r="A2769"/>
      <c r="B2769"/>
      <c r="C2769"/>
      <c r="D2769"/>
    </row>
    <row r="2770" spans="1:4" x14ac:dyDescent="0.25">
      <c r="A2770"/>
      <c r="B2770"/>
      <c r="C2770"/>
      <c r="D2770"/>
    </row>
    <row r="2771" spans="1:4" x14ac:dyDescent="0.25">
      <c r="A2771"/>
      <c r="B2771"/>
      <c r="C2771"/>
      <c r="D2771"/>
    </row>
    <row r="2772" spans="1:4" x14ac:dyDescent="0.25">
      <c r="A2772"/>
      <c r="B2772"/>
      <c r="C2772"/>
      <c r="D2772"/>
    </row>
    <row r="2773" spans="1:4" x14ac:dyDescent="0.25">
      <c r="A2773"/>
      <c r="B2773"/>
      <c r="C2773"/>
      <c r="D2773"/>
    </row>
    <row r="2774" spans="1:4" x14ac:dyDescent="0.25">
      <c r="A2774"/>
      <c r="B2774"/>
      <c r="C2774"/>
      <c r="D2774"/>
    </row>
    <row r="2775" spans="1:4" x14ac:dyDescent="0.25">
      <c r="A2775"/>
      <c r="B2775"/>
      <c r="C2775"/>
      <c r="D2775"/>
    </row>
    <row r="2776" spans="1:4" x14ac:dyDescent="0.25">
      <c r="A2776"/>
      <c r="B2776"/>
      <c r="C2776"/>
      <c r="D2776"/>
    </row>
    <row r="2777" spans="1:4" x14ac:dyDescent="0.25">
      <c r="A2777"/>
      <c r="B2777"/>
      <c r="C2777"/>
      <c r="D2777"/>
    </row>
    <row r="2778" spans="1:4" x14ac:dyDescent="0.25">
      <c r="A2778"/>
      <c r="B2778"/>
      <c r="C2778"/>
      <c r="D2778"/>
    </row>
    <row r="2779" spans="1:4" x14ac:dyDescent="0.25">
      <c r="A2779"/>
      <c r="B2779"/>
      <c r="C2779"/>
      <c r="D2779"/>
    </row>
    <row r="2780" spans="1:4" x14ac:dyDescent="0.25">
      <c r="A2780"/>
      <c r="B2780"/>
      <c r="C2780"/>
      <c r="D2780"/>
    </row>
    <row r="2781" spans="1:4" x14ac:dyDescent="0.25">
      <c r="A2781"/>
      <c r="B2781"/>
      <c r="C2781"/>
      <c r="D2781"/>
    </row>
    <row r="2782" spans="1:4" x14ac:dyDescent="0.25">
      <c r="A2782"/>
      <c r="B2782"/>
      <c r="C2782"/>
      <c r="D2782"/>
    </row>
    <row r="2783" spans="1:4" x14ac:dyDescent="0.25">
      <c r="A2783"/>
      <c r="B2783"/>
      <c r="C2783"/>
      <c r="D2783"/>
    </row>
    <row r="2784" spans="1:4" x14ac:dyDescent="0.25">
      <c r="A2784"/>
      <c r="B2784"/>
      <c r="C2784"/>
      <c r="D2784"/>
    </row>
    <row r="2785" spans="1:4" x14ac:dyDescent="0.25">
      <c r="A2785"/>
      <c r="B2785"/>
      <c r="C2785"/>
      <c r="D2785"/>
    </row>
    <row r="2786" spans="1:4" x14ac:dyDescent="0.25">
      <c r="A2786"/>
      <c r="B2786"/>
      <c r="C2786"/>
      <c r="D2786"/>
    </row>
    <row r="2787" spans="1:4" x14ac:dyDescent="0.25">
      <c r="A2787"/>
      <c r="B2787"/>
      <c r="C2787"/>
      <c r="D2787"/>
    </row>
    <row r="2788" spans="1:4" x14ac:dyDescent="0.25">
      <c r="A2788"/>
      <c r="B2788"/>
      <c r="C2788"/>
      <c r="D2788"/>
    </row>
    <row r="2789" spans="1:4" x14ac:dyDescent="0.25">
      <c r="A2789"/>
      <c r="B2789"/>
      <c r="C2789"/>
      <c r="D2789"/>
    </row>
    <row r="2790" spans="1:4" x14ac:dyDescent="0.25">
      <c r="A2790"/>
      <c r="B2790"/>
      <c r="C2790"/>
      <c r="D2790"/>
    </row>
    <row r="2791" spans="1:4" x14ac:dyDescent="0.25">
      <c r="A2791"/>
      <c r="B2791"/>
      <c r="C2791"/>
      <c r="D2791"/>
    </row>
    <row r="2792" spans="1:4" x14ac:dyDescent="0.25">
      <c r="A2792"/>
      <c r="B2792"/>
      <c r="C2792"/>
      <c r="D2792"/>
    </row>
    <row r="2793" spans="1:4" x14ac:dyDescent="0.25">
      <c r="A2793"/>
      <c r="B2793"/>
      <c r="C2793"/>
      <c r="D2793"/>
    </row>
    <row r="2794" spans="1:4" x14ac:dyDescent="0.25">
      <c r="A2794"/>
      <c r="B2794"/>
      <c r="C2794"/>
      <c r="D2794"/>
    </row>
    <row r="2795" spans="1:4" x14ac:dyDescent="0.25">
      <c r="A2795"/>
      <c r="B2795"/>
      <c r="C2795"/>
      <c r="D2795"/>
    </row>
    <row r="2796" spans="1:4" x14ac:dyDescent="0.25">
      <c r="A2796"/>
      <c r="B2796"/>
      <c r="C2796"/>
      <c r="D2796"/>
    </row>
    <row r="2797" spans="1:4" x14ac:dyDescent="0.25">
      <c r="A2797"/>
      <c r="B2797"/>
      <c r="C2797"/>
      <c r="D2797"/>
    </row>
    <row r="2798" spans="1:4" x14ac:dyDescent="0.25">
      <c r="A2798"/>
      <c r="B2798"/>
      <c r="C2798"/>
      <c r="D2798"/>
    </row>
    <row r="2799" spans="1:4" x14ac:dyDescent="0.25">
      <c r="A2799"/>
      <c r="B2799"/>
      <c r="C2799"/>
      <c r="D2799"/>
    </row>
    <row r="2800" spans="1:4" x14ac:dyDescent="0.25">
      <c r="A2800"/>
      <c r="B2800"/>
      <c r="C2800"/>
      <c r="D2800"/>
    </row>
    <row r="2801" spans="1:4" x14ac:dyDescent="0.25">
      <c r="A2801"/>
      <c r="B2801"/>
      <c r="C2801"/>
      <c r="D2801"/>
    </row>
    <row r="2802" spans="1:4" x14ac:dyDescent="0.25">
      <c r="A2802"/>
      <c r="B2802"/>
      <c r="C2802"/>
      <c r="D2802"/>
    </row>
    <row r="2803" spans="1:4" x14ac:dyDescent="0.25">
      <c r="A2803"/>
      <c r="B2803"/>
      <c r="C2803"/>
      <c r="D2803"/>
    </row>
    <row r="2804" spans="1:4" x14ac:dyDescent="0.25">
      <c r="A2804"/>
      <c r="B2804"/>
      <c r="C2804"/>
      <c r="D2804"/>
    </row>
    <row r="2805" spans="1:4" x14ac:dyDescent="0.25">
      <c r="A2805"/>
      <c r="B2805"/>
      <c r="C2805"/>
      <c r="D2805"/>
    </row>
    <row r="2806" spans="1:4" x14ac:dyDescent="0.25">
      <c r="A2806"/>
      <c r="B2806"/>
      <c r="C2806"/>
      <c r="D2806"/>
    </row>
    <row r="2807" spans="1:4" x14ac:dyDescent="0.25">
      <c r="A2807"/>
      <c r="B2807"/>
      <c r="C2807"/>
      <c r="D2807"/>
    </row>
    <row r="2808" spans="1:4" x14ac:dyDescent="0.25">
      <c r="A2808"/>
      <c r="B2808"/>
      <c r="C2808"/>
      <c r="D2808"/>
    </row>
    <row r="2809" spans="1:4" x14ac:dyDescent="0.25">
      <c r="A2809"/>
      <c r="B2809"/>
      <c r="C2809"/>
      <c r="D2809"/>
    </row>
    <row r="2810" spans="1:4" x14ac:dyDescent="0.25">
      <c r="A2810"/>
      <c r="B2810"/>
      <c r="C2810"/>
      <c r="D2810"/>
    </row>
    <row r="2811" spans="1:4" x14ac:dyDescent="0.25">
      <c r="A2811"/>
      <c r="B2811"/>
      <c r="C2811"/>
      <c r="D2811"/>
    </row>
    <row r="2812" spans="1:4" x14ac:dyDescent="0.25">
      <c r="A2812"/>
      <c r="B2812"/>
      <c r="C2812"/>
      <c r="D2812"/>
    </row>
    <row r="2813" spans="1:4" x14ac:dyDescent="0.25">
      <c r="A2813"/>
      <c r="B2813"/>
      <c r="C2813"/>
      <c r="D2813"/>
    </row>
    <row r="2814" spans="1:4" x14ac:dyDescent="0.25">
      <c r="A2814"/>
      <c r="B2814"/>
      <c r="C2814"/>
      <c r="D2814"/>
    </row>
    <row r="2815" spans="1:4" x14ac:dyDescent="0.25">
      <c r="A2815"/>
      <c r="B2815"/>
      <c r="C2815"/>
      <c r="D2815"/>
    </row>
    <row r="2816" spans="1:4" x14ac:dyDescent="0.25">
      <c r="A2816"/>
      <c r="B2816"/>
      <c r="C2816"/>
      <c r="D2816"/>
    </row>
    <row r="2817" spans="1:4" x14ac:dyDescent="0.25">
      <c r="A2817"/>
      <c r="B2817"/>
      <c r="C2817"/>
      <c r="D2817"/>
    </row>
    <row r="2818" spans="1:4" x14ac:dyDescent="0.25">
      <c r="A2818"/>
      <c r="B2818"/>
      <c r="C2818"/>
      <c r="D2818"/>
    </row>
    <row r="2819" spans="1:4" x14ac:dyDescent="0.25">
      <c r="A2819"/>
      <c r="B2819"/>
      <c r="C2819"/>
      <c r="D2819"/>
    </row>
    <row r="2820" spans="1:4" x14ac:dyDescent="0.25">
      <c r="A2820"/>
      <c r="B2820"/>
      <c r="C2820"/>
      <c r="D2820"/>
    </row>
    <row r="2821" spans="1:4" x14ac:dyDescent="0.25">
      <c r="A2821"/>
      <c r="B2821"/>
      <c r="C2821"/>
      <c r="D2821"/>
    </row>
    <row r="2822" spans="1:4" x14ac:dyDescent="0.25">
      <c r="A2822"/>
      <c r="B2822"/>
      <c r="C2822"/>
      <c r="D2822"/>
    </row>
    <row r="2823" spans="1:4" x14ac:dyDescent="0.25">
      <c r="A2823"/>
      <c r="B2823"/>
      <c r="C2823"/>
      <c r="D2823"/>
    </row>
    <row r="2824" spans="1:4" x14ac:dyDescent="0.25">
      <c r="A2824"/>
      <c r="B2824"/>
      <c r="C2824"/>
      <c r="D2824"/>
    </row>
    <row r="2825" spans="1:4" x14ac:dyDescent="0.25">
      <c r="A2825"/>
      <c r="B2825"/>
      <c r="C2825"/>
      <c r="D2825"/>
    </row>
    <row r="2826" spans="1:4" x14ac:dyDescent="0.25">
      <c r="A2826"/>
      <c r="B2826"/>
      <c r="C2826"/>
      <c r="D2826"/>
    </row>
    <row r="2827" spans="1:4" x14ac:dyDescent="0.25">
      <c r="A2827"/>
      <c r="B2827"/>
      <c r="C2827"/>
      <c r="D2827"/>
    </row>
    <row r="2828" spans="1:4" x14ac:dyDescent="0.25">
      <c r="A2828"/>
      <c r="B2828"/>
      <c r="C2828"/>
      <c r="D2828"/>
    </row>
    <row r="2829" spans="1:4" x14ac:dyDescent="0.25">
      <c r="A2829"/>
      <c r="B2829"/>
      <c r="C2829"/>
      <c r="D2829"/>
    </row>
    <row r="2830" spans="1:4" x14ac:dyDescent="0.25">
      <c r="A2830"/>
      <c r="B2830"/>
      <c r="C2830"/>
      <c r="D2830"/>
    </row>
    <row r="2831" spans="1:4" x14ac:dyDescent="0.25">
      <c r="A2831"/>
      <c r="B2831"/>
      <c r="C2831"/>
      <c r="D2831"/>
    </row>
    <row r="2832" spans="1:4" x14ac:dyDescent="0.25">
      <c r="A2832"/>
      <c r="B2832"/>
      <c r="C2832"/>
      <c r="D2832"/>
    </row>
    <row r="2833" spans="1:4" x14ac:dyDescent="0.25">
      <c r="A2833"/>
      <c r="B2833"/>
      <c r="C2833"/>
      <c r="D2833"/>
    </row>
    <row r="2834" spans="1:4" x14ac:dyDescent="0.25">
      <c r="A2834"/>
      <c r="B2834"/>
      <c r="C2834"/>
      <c r="D2834"/>
    </row>
    <row r="2835" spans="1:4" x14ac:dyDescent="0.25">
      <c r="A2835"/>
      <c r="B2835"/>
      <c r="C2835"/>
      <c r="D2835"/>
    </row>
    <row r="2836" spans="1:4" x14ac:dyDescent="0.25">
      <c r="A2836"/>
      <c r="B2836"/>
      <c r="C2836"/>
      <c r="D2836"/>
    </row>
    <row r="2837" spans="1:4" x14ac:dyDescent="0.25">
      <c r="A2837"/>
      <c r="B2837"/>
      <c r="C2837"/>
      <c r="D2837"/>
    </row>
    <row r="2838" spans="1:4" x14ac:dyDescent="0.25">
      <c r="A2838"/>
      <c r="B2838"/>
      <c r="C2838"/>
      <c r="D2838"/>
    </row>
    <row r="2839" spans="1:4" x14ac:dyDescent="0.25">
      <c r="A2839"/>
      <c r="B2839"/>
      <c r="C2839"/>
      <c r="D2839"/>
    </row>
    <row r="2840" spans="1:4" x14ac:dyDescent="0.25">
      <c r="A2840"/>
      <c r="B2840"/>
      <c r="C2840"/>
      <c r="D2840"/>
    </row>
    <row r="2841" spans="1:4" x14ac:dyDescent="0.25">
      <c r="A2841"/>
      <c r="B2841"/>
      <c r="C2841"/>
      <c r="D2841"/>
    </row>
    <row r="2842" spans="1:4" x14ac:dyDescent="0.25">
      <c r="A2842"/>
      <c r="B2842"/>
      <c r="C2842"/>
      <c r="D2842"/>
    </row>
    <row r="2843" spans="1:4" x14ac:dyDescent="0.25">
      <c r="A2843"/>
      <c r="B2843"/>
      <c r="C2843"/>
      <c r="D2843"/>
    </row>
    <row r="2844" spans="1:4" x14ac:dyDescent="0.25">
      <c r="A2844"/>
      <c r="B2844"/>
      <c r="C2844"/>
      <c r="D2844"/>
    </row>
    <row r="2845" spans="1:4" x14ac:dyDescent="0.25">
      <c r="A2845"/>
      <c r="B2845"/>
      <c r="C2845"/>
      <c r="D2845"/>
    </row>
    <row r="2846" spans="1:4" x14ac:dyDescent="0.25">
      <c r="A2846"/>
      <c r="B2846"/>
      <c r="C2846"/>
      <c r="D2846"/>
    </row>
    <row r="2847" spans="1:4" x14ac:dyDescent="0.25">
      <c r="A2847"/>
      <c r="B2847"/>
      <c r="C2847"/>
      <c r="D2847"/>
    </row>
    <row r="2848" spans="1:4" x14ac:dyDescent="0.25">
      <c r="A2848"/>
      <c r="B2848"/>
      <c r="C2848"/>
      <c r="D2848"/>
    </row>
    <row r="2849" spans="1:4" x14ac:dyDescent="0.25">
      <c r="A2849"/>
      <c r="B2849"/>
      <c r="C2849"/>
      <c r="D2849"/>
    </row>
    <row r="2850" spans="1:4" x14ac:dyDescent="0.25">
      <c r="A2850"/>
      <c r="B2850"/>
      <c r="C2850"/>
      <c r="D2850"/>
    </row>
    <row r="2851" spans="1:4" x14ac:dyDescent="0.25">
      <c r="A2851"/>
      <c r="B2851"/>
      <c r="C2851"/>
      <c r="D2851"/>
    </row>
    <row r="2852" spans="1:4" x14ac:dyDescent="0.25">
      <c r="A2852"/>
      <c r="B2852"/>
      <c r="C2852"/>
      <c r="D2852"/>
    </row>
    <row r="2853" spans="1:4" x14ac:dyDescent="0.25">
      <c r="A2853"/>
      <c r="B2853"/>
      <c r="C2853"/>
      <c r="D2853"/>
    </row>
    <row r="2854" spans="1:4" x14ac:dyDescent="0.25">
      <c r="A2854"/>
      <c r="B2854"/>
      <c r="C2854"/>
      <c r="D2854"/>
    </row>
    <row r="2855" spans="1:4" x14ac:dyDescent="0.25">
      <c r="A2855"/>
      <c r="B2855"/>
      <c r="C2855"/>
      <c r="D2855"/>
    </row>
    <row r="2856" spans="1:4" x14ac:dyDescent="0.25">
      <c r="A2856"/>
      <c r="B2856"/>
      <c r="C2856"/>
      <c r="D2856"/>
    </row>
    <row r="2857" spans="1:4" x14ac:dyDescent="0.25">
      <c r="A2857"/>
      <c r="B2857"/>
      <c r="C2857"/>
      <c r="D2857"/>
    </row>
    <row r="2858" spans="1:4" x14ac:dyDescent="0.25">
      <c r="A2858"/>
      <c r="B2858"/>
      <c r="C2858"/>
      <c r="D2858"/>
    </row>
    <row r="2859" spans="1:4" x14ac:dyDescent="0.25">
      <c r="A2859"/>
      <c r="B2859"/>
      <c r="C2859"/>
      <c r="D2859"/>
    </row>
    <row r="2860" spans="1:4" x14ac:dyDescent="0.25">
      <c r="A2860"/>
      <c r="B2860"/>
      <c r="C2860"/>
      <c r="D2860"/>
    </row>
    <row r="2861" spans="1:4" x14ac:dyDescent="0.25">
      <c r="A2861"/>
      <c r="B2861"/>
      <c r="C2861"/>
      <c r="D2861"/>
    </row>
    <row r="2862" spans="1:4" x14ac:dyDescent="0.25">
      <c r="A2862"/>
      <c r="B2862"/>
      <c r="C2862"/>
      <c r="D2862"/>
    </row>
    <row r="2863" spans="1:4" x14ac:dyDescent="0.25">
      <c r="A2863"/>
      <c r="B2863"/>
      <c r="C2863"/>
      <c r="D2863"/>
    </row>
    <row r="2864" spans="1:4" x14ac:dyDescent="0.25">
      <c r="A2864"/>
      <c r="B2864"/>
      <c r="C2864"/>
      <c r="D2864"/>
    </row>
    <row r="2865" spans="1:4" x14ac:dyDescent="0.25">
      <c r="A2865"/>
      <c r="B2865"/>
      <c r="C2865"/>
      <c r="D2865"/>
    </row>
    <row r="2866" spans="1:4" x14ac:dyDescent="0.25">
      <c r="A2866"/>
      <c r="B2866"/>
      <c r="C2866"/>
      <c r="D2866"/>
    </row>
    <row r="2867" spans="1:4" x14ac:dyDescent="0.25">
      <c r="A2867"/>
      <c r="B2867"/>
      <c r="C2867"/>
      <c r="D2867"/>
    </row>
    <row r="2868" spans="1:4" x14ac:dyDescent="0.25">
      <c r="A2868"/>
      <c r="B2868"/>
      <c r="C2868"/>
      <c r="D2868"/>
    </row>
    <row r="2869" spans="1:4" x14ac:dyDescent="0.25">
      <c r="A2869"/>
      <c r="B2869"/>
      <c r="C2869"/>
      <c r="D2869"/>
    </row>
    <row r="2870" spans="1:4" x14ac:dyDescent="0.25">
      <c r="A2870"/>
      <c r="B2870"/>
      <c r="C2870"/>
      <c r="D2870"/>
    </row>
    <row r="2871" spans="1:4" x14ac:dyDescent="0.25">
      <c r="A2871"/>
      <c r="B2871"/>
      <c r="C2871"/>
      <c r="D2871"/>
    </row>
    <row r="2872" spans="1:4" x14ac:dyDescent="0.25">
      <c r="A2872"/>
      <c r="B2872"/>
      <c r="C2872"/>
      <c r="D2872"/>
    </row>
    <row r="2873" spans="1:4" x14ac:dyDescent="0.25">
      <c r="A2873"/>
      <c r="B2873"/>
      <c r="C2873"/>
      <c r="D2873"/>
    </row>
    <row r="2874" spans="1:4" x14ac:dyDescent="0.25">
      <c r="A2874"/>
      <c r="B2874"/>
      <c r="C2874"/>
      <c r="D2874"/>
    </row>
    <row r="2875" spans="1:4" x14ac:dyDescent="0.25">
      <c r="A2875"/>
      <c r="B2875"/>
      <c r="C2875"/>
      <c r="D2875"/>
    </row>
    <row r="2876" spans="1:4" x14ac:dyDescent="0.25">
      <c r="A2876"/>
      <c r="B2876"/>
      <c r="C2876"/>
      <c r="D2876"/>
    </row>
    <row r="2877" spans="1:4" x14ac:dyDescent="0.25">
      <c r="A2877"/>
      <c r="B2877"/>
      <c r="C2877"/>
      <c r="D2877"/>
    </row>
    <row r="2878" spans="1:4" x14ac:dyDescent="0.25">
      <c r="A2878"/>
      <c r="B2878"/>
      <c r="C2878"/>
      <c r="D2878"/>
    </row>
    <row r="2879" spans="1:4" x14ac:dyDescent="0.25">
      <c r="A2879"/>
      <c r="B2879"/>
      <c r="C2879"/>
      <c r="D2879"/>
    </row>
    <row r="2880" spans="1:4" x14ac:dyDescent="0.25">
      <c r="A2880"/>
      <c r="B2880"/>
      <c r="C2880"/>
      <c r="D2880"/>
    </row>
    <row r="2881" spans="1:4" x14ac:dyDescent="0.25">
      <c r="A2881"/>
      <c r="B2881"/>
      <c r="C2881"/>
      <c r="D2881"/>
    </row>
    <row r="2882" spans="1:4" x14ac:dyDescent="0.25">
      <c r="A2882"/>
      <c r="B2882"/>
      <c r="C2882"/>
      <c r="D2882"/>
    </row>
    <row r="2883" spans="1:4" x14ac:dyDescent="0.25">
      <c r="A2883"/>
      <c r="B2883"/>
      <c r="C2883"/>
      <c r="D2883"/>
    </row>
    <row r="2884" spans="1:4" x14ac:dyDescent="0.25">
      <c r="A2884"/>
      <c r="B2884"/>
      <c r="C2884"/>
      <c r="D2884"/>
    </row>
    <row r="2885" spans="1:4" x14ac:dyDescent="0.25">
      <c r="A2885"/>
      <c r="B2885"/>
      <c r="C2885"/>
      <c r="D2885"/>
    </row>
    <row r="2886" spans="1:4" x14ac:dyDescent="0.25">
      <c r="A2886"/>
      <c r="B2886"/>
      <c r="C2886"/>
      <c r="D2886"/>
    </row>
    <row r="2887" spans="1:4" x14ac:dyDescent="0.25">
      <c r="A2887"/>
      <c r="B2887"/>
      <c r="C2887"/>
      <c r="D2887"/>
    </row>
    <row r="2888" spans="1:4" x14ac:dyDescent="0.25">
      <c r="A2888"/>
      <c r="B2888"/>
      <c r="C2888"/>
      <c r="D2888"/>
    </row>
    <row r="2889" spans="1:4" x14ac:dyDescent="0.25">
      <c r="A2889"/>
      <c r="B2889"/>
      <c r="C2889"/>
      <c r="D2889"/>
    </row>
    <row r="2890" spans="1:4" x14ac:dyDescent="0.25">
      <c r="A2890"/>
      <c r="B2890"/>
      <c r="C2890"/>
      <c r="D2890"/>
    </row>
    <row r="2891" spans="1:4" x14ac:dyDescent="0.25">
      <c r="A2891"/>
      <c r="B2891"/>
      <c r="C2891"/>
      <c r="D2891"/>
    </row>
    <row r="2892" spans="1:4" x14ac:dyDescent="0.25">
      <c r="A2892"/>
      <c r="B2892"/>
      <c r="C2892"/>
      <c r="D2892"/>
    </row>
    <row r="2893" spans="1:4" x14ac:dyDescent="0.25">
      <c r="A2893"/>
      <c r="B2893"/>
      <c r="C2893"/>
      <c r="D2893"/>
    </row>
    <row r="2894" spans="1:4" x14ac:dyDescent="0.25">
      <c r="A2894"/>
      <c r="B2894"/>
      <c r="C2894"/>
      <c r="D2894"/>
    </row>
    <row r="2895" spans="1:4" x14ac:dyDescent="0.25">
      <c r="A2895"/>
      <c r="B2895"/>
      <c r="C2895"/>
      <c r="D2895"/>
    </row>
    <row r="2896" spans="1:4" x14ac:dyDescent="0.25">
      <c r="A2896"/>
      <c r="B2896"/>
      <c r="C2896"/>
      <c r="D2896"/>
    </row>
    <row r="2897" spans="1:4" x14ac:dyDescent="0.25">
      <c r="A2897"/>
      <c r="B2897"/>
      <c r="C2897"/>
      <c r="D2897"/>
    </row>
    <row r="2898" spans="1:4" x14ac:dyDescent="0.25">
      <c r="A2898"/>
      <c r="B2898"/>
      <c r="C2898"/>
      <c r="D2898"/>
    </row>
    <row r="2899" spans="1:4" x14ac:dyDescent="0.25">
      <c r="A2899"/>
      <c r="B2899"/>
      <c r="C2899"/>
      <c r="D2899"/>
    </row>
    <row r="2900" spans="1:4" x14ac:dyDescent="0.25">
      <c r="A2900"/>
      <c r="B2900"/>
      <c r="C2900"/>
      <c r="D2900"/>
    </row>
    <row r="2901" spans="1:4" x14ac:dyDescent="0.25">
      <c r="A2901"/>
      <c r="B2901"/>
      <c r="C2901"/>
      <c r="D2901"/>
    </row>
    <row r="2902" spans="1:4" x14ac:dyDescent="0.25">
      <c r="A2902"/>
      <c r="B2902"/>
      <c r="C2902"/>
      <c r="D2902"/>
    </row>
    <row r="2903" spans="1:4" x14ac:dyDescent="0.25">
      <c r="A2903"/>
      <c r="B2903"/>
      <c r="C2903"/>
      <c r="D2903"/>
    </row>
    <row r="2904" spans="1:4" x14ac:dyDescent="0.25">
      <c r="A2904"/>
      <c r="B2904"/>
      <c r="C2904"/>
      <c r="D2904"/>
    </row>
    <row r="2905" spans="1:4" x14ac:dyDescent="0.25">
      <c r="A2905"/>
      <c r="B2905"/>
      <c r="C2905"/>
      <c r="D2905"/>
    </row>
    <row r="2906" spans="1:4" x14ac:dyDescent="0.25">
      <c r="A2906"/>
      <c r="B2906"/>
      <c r="C2906"/>
      <c r="D2906"/>
    </row>
    <row r="2907" spans="1:4" x14ac:dyDescent="0.25">
      <c r="A2907"/>
      <c r="B2907"/>
      <c r="C2907"/>
      <c r="D2907"/>
    </row>
    <row r="2908" spans="1:4" x14ac:dyDescent="0.25">
      <c r="A2908"/>
      <c r="B2908"/>
      <c r="C2908"/>
      <c r="D2908"/>
    </row>
    <row r="2909" spans="1:4" x14ac:dyDescent="0.25">
      <c r="A2909"/>
      <c r="B2909"/>
      <c r="C2909"/>
      <c r="D2909"/>
    </row>
    <row r="2910" spans="1:4" x14ac:dyDescent="0.25">
      <c r="A2910"/>
      <c r="B2910"/>
      <c r="C2910"/>
      <c r="D2910"/>
    </row>
    <row r="2911" spans="1:4" x14ac:dyDescent="0.25">
      <c r="A2911"/>
      <c r="B2911"/>
      <c r="C2911"/>
      <c r="D2911"/>
    </row>
    <row r="2912" spans="1:4" x14ac:dyDescent="0.25">
      <c r="A2912"/>
      <c r="B2912"/>
      <c r="C2912"/>
      <c r="D2912"/>
    </row>
    <row r="2913" spans="1:4" x14ac:dyDescent="0.25">
      <c r="A2913"/>
      <c r="B2913"/>
      <c r="C2913"/>
      <c r="D2913"/>
    </row>
    <row r="2914" spans="1:4" x14ac:dyDescent="0.25">
      <c r="A2914"/>
      <c r="B2914"/>
      <c r="C2914"/>
      <c r="D2914"/>
    </row>
    <row r="2915" spans="1:4" x14ac:dyDescent="0.25">
      <c r="A2915"/>
      <c r="B2915"/>
      <c r="C2915"/>
      <c r="D2915"/>
    </row>
    <row r="2916" spans="1:4" x14ac:dyDescent="0.25">
      <c r="A2916"/>
      <c r="B2916"/>
      <c r="C2916"/>
      <c r="D2916"/>
    </row>
    <row r="2917" spans="1:4" x14ac:dyDescent="0.25">
      <c r="A2917"/>
      <c r="B2917"/>
      <c r="C2917"/>
      <c r="D2917"/>
    </row>
    <row r="2918" spans="1:4" x14ac:dyDescent="0.25">
      <c r="A2918"/>
      <c r="B2918"/>
      <c r="C2918"/>
      <c r="D2918"/>
    </row>
    <row r="2919" spans="1:4" x14ac:dyDescent="0.25">
      <c r="A2919"/>
      <c r="B2919"/>
      <c r="C2919"/>
      <c r="D2919"/>
    </row>
    <row r="2920" spans="1:4" x14ac:dyDescent="0.25">
      <c r="A2920"/>
      <c r="B2920"/>
      <c r="C2920"/>
      <c r="D2920"/>
    </row>
    <row r="2921" spans="1:4" x14ac:dyDescent="0.25">
      <c r="A2921"/>
      <c r="B2921"/>
      <c r="C2921"/>
      <c r="D2921"/>
    </row>
    <row r="2922" spans="1:4" x14ac:dyDescent="0.25">
      <c r="A2922"/>
      <c r="B2922"/>
      <c r="C2922"/>
      <c r="D2922"/>
    </row>
    <row r="2923" spans="1:4" x14ac:dyDescent="0.25">
      <c r="A2923"/>
      <c r="B2923"/>
      <c r="C2923"/>
      <c r="D2923"/>
    </row>
    <row r="2924" spans="1:4" x14ac:dyDescent="0.25">
      <c r="A2924"/>
      <c r="B2924"/>
      <c r="C2924"/>
      <c r="D2924"/>
    </row>
    <row r="2925" spans="1:4" x14ac:dyDescent="0.25">
      <c r="A2925"/>
      <c r="B2925"/>
      <c r="C2925"/>
      <c r="D2925"/>
    </row>
    <row r="2926" spans="1:4" x14ac:dyDescent="0.25">
      <c r="A2926"/>
      <c r="B2926"/>
      <c r="C2926"/>
      <c r="D2926"/>
    </row>
    <row r="2927" spans="1:4" x14ac:dyDescent="0.25">
      <c r="A2927"/>
      <c r="B2927"/>
      <c r="C2927"/>
      <c r="D2927"/>
    </row>
    <row r="2928" spans="1:4" x14ac:dyDescent="0.25">
      <c r="A2928"/>
      <c r="B2928"/>
      <c r="C2928"/>
      <c r="D2928"/>
    </row>
    <row r="2929" spans="1:4" x14ac:dyDescent="0.25">
      <c r="A2929"/>
      <c r="B2929"/>
      <c r="C2929"/>
      <c r="D2929"/>
    </row>
    <row r="2930" spans="1:4" x14ac:dyDescent="0.25">
      <c r="A2930"/>
      <c r="B2930"/>
      <c r="C2930"/>
      <c r="D2930"/>
    </row>
    <row r="2931" spans="1:4" x14ac:dyDescent="0.25">
      <c r="A2931"/>
      <c r="B2931"/>
      <c r="C2931"/>
      <c r="D2931"/>
    </row>
    <row r="2932" spans="1:4" x14ac:dyDescent="0.25">
      <c r="A2932"/>
      <c r="B2932"/>
      <c r="C2932"/>
      <c r="D2932"/>
    </row>
    <row r="2933" spans="1:4" x14ac:dyDescent="0.25">
      <c r="A2933"/>
      <c r="B2933"/>
      <c r="C2933"/>
      <c r="D2933"/>
    </row>
    <row r="2934" spans="1:4" x14ac:dyDescent="0.25">
      <c r="A2934"/>
      <c r="B2934"/>
      <c r="C2934"/>
      <c r="D2934"/>
    </row>
    <row r="2935" spans="1:4" x14ac:dyDescent="0.25">
      <c r="A2935"/>
      <c r="B2935"/>
      <c r="C2935"/>
      <c r="D2935"/>
    </row>
    <row r="2936" spans="1:4" x14ac:dyDescent="0.25">
      <c r="A2936"/>
      <c r="B2936"/>
      <c r="C2936"/>
      <c r="D2936"/>
    </row>
    <row r="2937" spans="1:4" x14ac:dyDescent="0.25">
      <c r="A2937"/>
      <c r="B2937"/>
      <c r="C2937"/>
      <c r="D2937"/>
    </row>
    <row r="2938" spans="1:4" x14ac:dyDescent="0.25">
      <c r="A2938"/>
      <c r="B2938"/>
      <c r="C2938"/>
      <c r="D2938"/>
    </row>
    <row r="2939" spans="1:4" x14ac:dyDescent="0.25">
      <c r="A2939"/>
      <c r="B2939"/>
      <c r="C2939"/>
      <c r="D2939"/>
    </row>
    <row r="2940" spans="1:4" x14ac:dyDescent="0.25">
      <c r="A2940"/>
      <c r="B2940"/>
      <c r="C2940"/>
      <c r="D2940"/>
    </row>
    <row r="2941" spans="1:4" x14ac:dyDescent="0.25">
      <c r="A2941"/>
      <c r="B2941"/>
      <c r="C2941"/>
      <c r="D2941"/>
    </row>
    <row r="2942" spans="1:4" x14ac:dyDescent="0.25">
      <c r="A2942"/>
      <c r="B2942"/>
      <c r="C2942"/>
      <c r="D2942"/>
    </row>
    <row r="2943" spans="1:4" x14ac:dyDescent="0.25">
      <c r="A2943"/>
      <c r="B2943"/>
      <c r="C2943"/>
      <c r="D2943"/>
    </row>
    <row r="2944" spans="1:4" x14ac:dyDescent="0.25">
      <c r="A2944"/>
      <c r="B2944"/>
      <c r="C2944"/>
      <c r="D2944"/>
    </row>
    <row r="2945" spans="1:4" x14ac:dyDescent="0.25">
      <c r="A2945"/>
      <c r="B2945"/>
      <c r="C2945"/>
      <c r="D2945"/>
    </row>
    <row r="2946" spans="1:4" x14ac:dyDescent="0.25">
      <c r="A2946"/>
      <c r="B2946"/>
      <c r="C2946"/>
      <c r="D2946"/>
    </row>
    <row r="2947" spans="1:4" x14ac:dyDescent="0.25">
      <c r="A2947"/>
      <c r="B2947"/>
      <c r="C2947"/>
      <c r="D2947"/>
    </row>
    <row r="2948" spans="1:4" x14ac:dyDescent="0.25">
      <c r="A2948"/>
      <c r="B2948"/>
      <c r="C2948"/>
      <c r="D2948"/>
    </row>
    <row r="2949" spans="1:4" x14ac:dyDescent="0.25">
      <c r="A2949"/>
      <c r="B2949"/>
      <c r="C2949"/>
      <c r="D2949"/>
    </row>
    <row r="2950" spans="1:4" x14ac:dyDescent="0.25">
      <c r="A2950"/>
      <c r="B2950"/>
      <c r="C2950"/>
      <c r="D2950"/>
    </row>
    <row r="2951" spans="1:4" x14ac:dyDescent="0.25">
      <c r="A2951"/>
      <c r="B2951"/>
      <c r="C2951"/>
      <c r="D2951"/>
    </row>
    <row r="2952" spans="1:4" x14ac:dyDescent="0.25">
      <c r="A2952"/>
      <c r="B2952"/>
      <c r="C2952"/>
      <c r="D2952"/>
    </row>
    <row r="2953" spans="1:4" x14ac:dyDescent="0.25">
      <c r="A2953"/>
      <c r="B2953"/>
      <c r="C2953"/>
      <c r="D2953"/>
    </row>
    <row r="2954" spans="1:4" x14ac:dyDescent="0.25">
      <c r="A2954"/>
      <c r="B2954"/>
      <c r="C2954"/>
      <c r="D2954"/>
    </row>
    <row r="2955" spans="1:4" x14ac:dyDescent="0.25">
      <c r="A2955"/>
      <c r="B2955"/>
      <c r="C2955"/>
      <c r="D2955"/>
    </row>
    <row r="2956" spans="1:4" x14ac:dyDescent="0.25">
      <c r="A2956"/>
      <c r="B2956"/>
      <c r="C2956"/>
      <c r="D2956"/>
    </row>
    <row r="2957" spans="1:4" x14ac:dyDescent="0.25">
      <c r="A2957"/>
      <c r="B2957"/>
      <c r="C2957"/>
      <c r="D2957"/>
    </row>
    <row r="2958" spans="1:4" x14ac:dyDescent="0.25">
      <c r="A2958"/>
      <c r="B2958"/>
      <c r="C2958"/>
      <c r="D2958"/>
    </row>
    <row r="2959" spans="1:4" x14ac:dyDescent="0.25">
      <c r="A2959"/>
      <c r="B2959"/>
      <c r="C2959"/>
      <c r="D2959"/>
    </row>
    <row r="2960" spans="1:4" x14ac:dyDescent="0.25">
      <c r="A2960"/>
      <c r="B2960"/>
      <c r="C2960"/>
      <c r="D2960"/>
    </row>
    <row r="2961" spans="1:4" x14ac:dyDescent="0.25">
      <c r="A2961"/>
      <c r="B2961"/>
      <c r="C2961"/>
      <c r="D2961"/>
    </row>
    <row r="2962" spans="1:4" x14ac:dyDescent="0.25">
      <c r="A2962"/>
      <c r="B2962"/>
      <c r="C2962"/>
      <c r="D2962"/>
    </row>
    <row r="2963" spans="1:4" x14ac:dyDescent="0.25">
      <c r="A2963"/>
      <c r="B2963"/>
      <c r="C2963"/>
      <c r="D2963"/>
    </row>
    <row r="2964" spans="1:4" x14ac:dyDescent="0.25">
      <c r="A2964"/>
      <c r="B2964"/>
      <c r="C2964"/>
      <c r="D2964"/>
    </row>
    <row r="2965" spans="1:4" x14ac:dyDescent="0.25">
      <c r="A2965"/>
      <c r="B2965"/>
      <c r="C2965"/>
      <c r="D2965"/>
    </row>
    <row r="2966" spans="1:4" x14ac:dyDescent="0.25">
      <c r="A2966"/>
      <c r="B2966"/>
      <c r="C2966"/>
      <c r="D2966"/>
    </row>
    <row r="2967" spans="1:4" x14ac:dyDescent="0.25">
      <c r="A2967"/>
      <c r="B2967"/>
      <c r="C2967"/>
      <c r="D2967"/>
    </row>
    <row r="2968" spans="1:4" x14ac:dyDescent="0.25">
      <c r="A2968"/>
      <c r="B2968"/>
      <c r="C2968"/>
      <c r="D2968"/>
    </row>
    <row r="2969" spans="1:4" x14ac:dyDescent="0.25">
      <c r="A2969"/>
      <c r="B2969"/>
      <c r="C2969"/>
      <c r="D2969"/>
    </row>
    <row r="2970" spans="1:4" x14ac:dyDescent="0.25">
      <c r="A2970"/>
      <c r="B2970"/>
      <c r="C2970"/>
      <c r="D2970"/>
    </row>
    <row r="2971" spans="1:4" x14ac:dyDescent="0.25">
      <c r="A2971"/>
      <c r="B2971"/>
      <c r="C2971"/>
      <c r="D2971"/>
    </row>
    <row r="2972" spans="1:4" x14ac:dyDescent="0.25">
      <c r="A2972"/>
      <c r="B2972"/>
      <c r="C2972"/>
      <c r="D2972"/>
    </row>
    <row r="2973" spans="1:4" x14ac:dyDescent="0.25">
      <c r="A2973"/>
      <c r="B2973"/>
      <c r="C2973"/>
      <c r="D2973"/>
    </row>
    <row r="2974" spans="1:4" x14ac:dyDescent="0.25">
      <c r="A2974"/>
      <c r="B2974"/>
      <c r="C2974"/>
      <c r="D2974"/>
    </row>
    <row r="2975" spans="1:4" x14ac:dyDescent="0.25">
      <c r="A2975"/>
      <c r="B2975"/>
      <c r="C2975"/>
      <c r="D2975"/>
    </row>
    <row r="2976" spans="1:4" x14ac:dyDescent="0.25">
      <c r="A2976"/>
      <c r="B2976"/>
      <c r="C2976"/>
      <c r="D2976"/>
    </row>
    <row r="2977" spans="1:4" x14ac:dyDescent="0.25">
      <c r="A2977"/>
      <c r="B2977"/>
      <c r="C2977"/>
      <c r="D2977"/>
    </row>
    <row r="2978" spans="1:4" x14ac:dyDescent="0.25">
      <c r="A2978"/>
      <c r="B2978"/>
      <c r="C2978"/>
      <c r="D2978"/>
    </row>
    <row r="2979" spans="1:4" x14ac:dyDescent="0.25">
      <c r="A2979"/>
      <c r="B2979"/>
      <c r="C2979"/>
      <c r="D2979"/>
    </row>
    <row r="2980" spans="1:4" x14ac:dyDescent="0.25">
      <c r="A2980"/>
      <c r="B2980"/>
      <c r="C2980"/>
      <c r="D2980"/>
    </row>
    <row r="2981" spans="1:4" x14ac:dyDescent="0.25">
      <c r="A2981"/>
      <c r="B2981"/>
      <c r="C2981"/>
      <c r="D2981"/>
    </row>
    <row r="2982" spans="1:4" x14ac:dyDescent="0.25">
      <c r="A2982"/>
      <c r="B2982"/>
      <c r="C2982"/>
      <c r="D2982"/>
    </row>
    <row r="2983" spans="1:4" x14ac:dyDescent="0.25">
      <c r="A2983"/>
      <c r="B2983"/>
      <c r="C2983"/>
      <c r="D2983"/>
    </row>
    <row r="2984" spans="1:4" x14ac:dyDescent="0.25">
      <c r="A2984"/>
      <c r="B2984"/>
      <c r="C2984"/>
      <c r="D2984"/>
    </row>
    <row r="2985" spans="1:4" x14ac:dyDescent="0.25">
      <c r="A2985"/>
      <c r="B2985"/>
      <c r="C2985"/>
      <c r="D2985"/>
    </row>
    <row r="2986" spans="1:4" x14ac:dyDescent="0.25">
      <c r="A2986"/>
      <c r="B2986"/>
      <c r="C2986"/>
      <c r="D2986"/>
    </row>
    <row r="2987" spans="1:4" x14ac:dyDescent="0.25">
      <c r="A2987"/>
      <c r="B2987"/>
      <c r="C2987"/>
      <c r="D2987"/>
    </row>
    <row r="2988" spans="1:4" x14ac:dyDescent="0.25">
      <c r="A2988"/>
      <c r="B2988"/>
      <c r="C2988"/>
      <c r="D2988"/>
    </row>
    <row r="2989" spans="1:4" x14ac:dyDescent="0.25">
      <c r="A2989"/>
      <c r="B2989"/>
      <c r="C2989"/>
      <c r="D2989"/>
    </row>
    <row r="2990" spans="1:4" x14ac:dyDescent="0.25">
      <c r="A2990"/>
      <c r="B2990"/>
      <c r="C2990"/>
      <c r="D2990"/>
    </row>
    <row r="2991" spans="1:4" x14ac:dyDescent="0.25">
      <c r="A2991"/>
      <c r="B2991"/>
      <c r="C2991"/>
      <c r="D2991"/>
    </row>
    <row r="2992" spans="1:4" x14ac:dyDescent="0.25">
      <c r="A2992"/>
      <c r="B2992"/>
      <c r="C2992"/>
      <c r="D2992"/>
    </row>
    <row r="2993" spans="1:4" x14ac:dyDescent="0.25">
      <c r="A2993"/>
      <c r="B2993"/>
      <c r="C2993"/>
      <c r="D2993"/>
    </row>
    <row r="2994" spans="1:4" x14ac:dyDescent="0.25">
      <c r="A2994"/>
      <c r="B2994"/>
      <c r="C2994"/>
      <c r="D2994"/>
    </row>
    <row r="2995" spans="1:4" x14ac:dyDescent="0.25">
      <c r="A2995"/>
      <c r="B2995"/>
      <c r="C2995"/>
      <c r="D2995"/>
    </row>
    <row r="2996" spans="1:4" x14ac:dyDescent="0.25">
      <c r="A2996"/>
      <c r="B2996"/>
      <c r="C2996"/>
      <c r="D2996"/>
    </row>
    <row r="2997" spans="1:4" x14ac:dyDescent="0.25">
      <c r="A2997"/>
      <c r="B2997"/>
      <c r="C2997"/>
      <c r="D2997"/>
    </row>
    <row r="2998" spans="1:4" x14ac:dyDescent="0.25">
      <c r="A2998"/>
      <c r="B2998"/>
      <c r="C2998"/>
      <c r="D2998"/>
    </row>
    <row r="2999" spans="1:4" x14ac:dyDescent="0.25">
      <c r="A2999"/>
      <c r="B2999"/>
      <c r="C2999"/>
      <c r="D2999"/>
    </row>
    <row r="3000" spans="1:4" x14ac:dyDescent="0.25">
      <c r="A3000"/>
      <c r="B3000"/>
      <c r="C3000"/>
      <c r="D3000"/>
    </row>
    <row r="3001" spans="1:4" x14ac:dyDescent="0.25">
      <c r="A3001"/>
      <c r="B3001"/>
      <c r="C3001"/>
      <c r="D3001"/>
    </row>
    <row r="3002" spans="1:4" x14ac:dyDescent="0.25">
      <c r="A3002"/>
      <c r="B3002"/>
      <c r="C3002"/>
      <c r="D3002"/>
    </row>
    <row r="3003" spans="1:4" x14ac:dyDescent="0.25">
      <c r="A3003"/>
      <c r="B3003"/>
      <c r="C3003"/>
      <c r="D3003"/>
    </row>
    <row r="3004" spans="1:4" x14ac:dyDescent="0.25">
      <c r="A3004"/>
      <c r="B3004"/>
      <c r="C3004"/>
      <c r="D3004"/>
    </row>
    <row r="3005" spans="1:4" x14ac:dyDescent="0.25">
      <c r="A3005"/>
      <c r="B3005"/>
      <c r="C3005"/>
      <c r="D3005"/>
    </row>
    <row r="3006" spans="1:4" x14ac:dyDescent="0.25">
      <c r="A3006"/>
      <c r="B3006"/>
      <c r="C3006"/>
      <c r="D3006"/>
    </row>
    <row r="3007" spans="1:4" x14ac:dyDescent="0.25">
      <c r="A3007"/>
      <c r="B3007"/>
      <c r="C3007"/>
      <c r="D3007"/>
    </row>
    <row r="3008" spans="1:4" x14ac:dyDescent="0.25">
      <c r="A3008"/>
      <c r="B3008"/>
      <c r="C3008"/>
      <c r="D3008"/>
    </row>
    <row r="3009" spans="1:4" x14ac:dyDescent="0.25">
      <c r="A3009"/>
      <c r="B3009"/>
      <c r="C3009"/>
      <c r="D3009"/>
    </row>
    <row r="3010" spans="1:4" x14ac:dyDescent="0.25">
      <c r="A3010"/>
      <c r="B3010"/>
      <c r="C3010"/>
      <c r="D3010"/>
    </row>
    <row r="3011" spans="1:4" x14ac:dyDescent="0.25">
      <c r="A3011"/>
      <c r="B3011"/>
      <c r="C3011"/>
      <c r="D3011"/>
    </row>
    <row r="3012" spans="1:4" x14ac:dyDescent="0.25">
      <c r="A3012"/>
      <c r="B3012"/>
      <c r="C3012"/>
      <c r="D3012"/>
    </row>
    <row r="3013" spans="1:4" x14ac:dyDescent="0.25">
      <c r="A3013"/>
      <c r="B3013"/>
      <c r="C3013"/>
      <c r="D3013"/>
    </row>
    <row r="3014" spans="1:4" x14ac:dyDescent="0.25">
      <c r="A3014"/>
      <c r="B3014"/>
      <c r="C3014"/>
      <c r="D3014"/>
    </row>
    <row r="3015" spans="1:4" x14ac:dyDescent="0.25">
      <c r="A3015"/>
      <c r="B3015"/>
      <c r="C3015"/>
      <c r="D3015"/>
    </row>
    <row r="3016" spans="1:4" x14ac:dyDescent="0.25">
      <c r="A3016"/>
      <c r="B3016"/>
      <c r="C3016"/>
      <c r="D3016"/>
    </row>
    <row r="3017" spans="1:4" x14ac:dyDescent="0.25">
      <c r="A3017"/>
      <c r="B3017"/>
      <c r="C3017"/>
      <c r="D3017"/>
    </row>
    <row r="3018" spans="1:4" x14ac:dyDescent="0.25">
      <c r="A3018"/>
      <c r="B3018"/>
      <c r="C3018"/>
      <c r="D3018"/>
    </row>
    <row r="3019" spans="1:4" x14ac:dyDescent="0.25">
      <c r="A3019"/>
      <c r="B3019"/>
      <c r="C3019"/>
      <c r="D3019"/>
    </row>
    <row r="3020" spans="1:4" x14ac:dyDescent="0.25">
      <c r="A3020"/>
      <c r="B3020"/>
      <c r="C3020"/>
      <c r="D3020"/>
    </row>
    <row r="3021" spans="1:4" x14ac:dyDescent="0.25">
      <c r="A3021"/>
      <c r="B3021"/>
      <c r="C3021"/>
      <c r="D3021"/>
    </row>
    <row r="3022" spans="1:4" x14ac:dyDescent="0.25">
      <c r="A3022"/>
      <c r="B3022"/>
      <c r="C3022"/>
      <c r="D3022"/>
    </row>
    <row r="3023" spans="1:4" x14ac:dyDescent="0.25">
      <c r="A3023"/>
      <c r="B3023"/>
      <c r="C3023"/>
      <c r="D3023"/>
    </row>
    <row r="3024" spans="1:4" x14ac:dyDescent="0.25">
      <c r="A3024"/>
      <c r="B3024"/>
      <c r="C3024"/>
      <c r="D3024"/>
    </row>
    <row r="3025" spans="1:4" x14ac:dyDescent="0.25">
      <c r="A3025"/>
      <c r="B3025"/>
      <c r="C3025"/>
      <c r="D3025"/>
    </row>
    <row r="3026" spans="1:4" x14ac:dyDescent="0.25">
      <c r="A3026"/>
      <c r="B3026"/>
      <c r="C3026"/>
      <c r="D3026"/>
    </row>
    <row r="3027" spans="1:4" x14ac:dyDescent="0.25">
      <c r="A3027"/>
      <c r="B3027"/>
      <c r="C3027"/>
      <c r="D3027"/>
    </row>
    <row r="3028" spans="1:4" x14ac:dyDescent="0.25">
      <c r="A3028"/>
      <c r="B3028"/>
      <c r="C3028"/>
      <c r="D3028"/>
    </row>
    <row r="3029" spans="1:4" x14ac:dyDescent="0.25">
      <c r="A3029"/>
      <c r="B3029"/>
      <c r="C3029"/>
      <c r="D3029"/>
    </row>
    <row r="3030" spans="1:4" x14ac:dyDescent="0.25">
      <c r="A3030"/>
      <c r="B3030"/>
      <c r="C3030"/>
      <c r="D3030"/>
    </row>
    <row r="3031" spans="1:4" x14ac:dyDescent="0.25">
      <c r="A3031"/>
      <c r="B3031"/>
      <c r="C3031"/>
      <c r="D3031"/>
    </row>
    <row r="3032" spans="1:4" x14ac:dyDescent="0.25">
      <c r="A3032"/>
      <c r="B3032"/>
      <c r="C3032"/>
      <c r="D3032"/>
    </row>
    <row r="3033" spans="1:4" x14ac:dyDescent="0.25">
      <c r="A3033"/>
      <c r="B3033"/>
      <c r="C3033"/>
      <c r="D3033"/>
    </row>
    <row r="3034" spans="1:4" x14ac:dyDescent="0.25">
      <c r="A3034"/>
      <c r="B3034"/>
      <c r="C3034"/>
      <c r="D3034"/>
    </row>
    <row r="3035" spans="1:4" x14ac:dyDescent="0.25">
      <c r="A3035"/>
      <c r="B3035"/>
      <c r="C3035"/>
      <c r="D3035"/>
    </row>
    <row r="3036" spans="1:4" x14ac:dyDescent="0.25">
      <c r="A3036"/>
      <c r="B3036"/>
      <c r="C3036"/>
      <c r="D3036"/>
    </row>
    <row r="3037" spans="1:4" x14ac:dyDescent="0.25">
      <c r="A3037"/>
      <c r="B3037"/>
      <c r="C3037"/>
      <c r="D3037"/>
    </row>
    <row r="3038" spans="1:4" x14ac:dyDescent="0.25">
      <c r="A3038"/>
      <c r="B3038"/>
      <c r="C3038"/>
      <c r="D3038"/>
    </row>
    <row r="3039" spans="1:4" x14ac:dyDescent="0.25">
      <c r="A3039"/>
      <c r="B3039"/>
      <c r="C3039"/>
      <c r="D3039"/>
    </row>
    <row r="3040" spans="1:4" x14ac:dyDescent="0.25">
      <c r="A3040"/>
      <c r="B3040"/>
      <c r="C3040"/>
      <c r="D3040"/>
    </row>
    <row r="3041" spans="1:4" x14ac:dyDescent="0.25">
      <c r="A3041"/>
      <c r="B3041"/>
      <c r="C3041"/>
      <c r="D3041"/>
    </row>
    <row r="3042" spans="1:4" x14ac:dyDescent="0.25">
      <c r="A3042"/>
      <c r="B3042"/>
      <c r="C3042"/>
      <c r="D3042"/>
    </row>
    <row r="3043" spans="1:4" x14ac:dyDescent="0.25">
      <c r="A3043"/>
      <c r="B3043"/>
      <c r="C3043"/>
      <c r="D3043"/>
    </row>
    <row r="3044" spans="1:4" x14ac:dyDescent="0.25">
      <c r="A3044"/>
      <c r="B3044"/>
      <c r="C3044"/>
      <c r="D3044"/>
    </row>
    <row r="3045" spans="1:4" x14ac:dyDescent="0.25">
      <c r="A3045"/>
      <c r="B3045"/>
      <c r="C3045"/>
      <c r="D3045"/>
    </row>
    <row r="3046" spans="1:4" x14ac:dyDescent="0.25">
      <c r="A3046"/>
      <c r="B3046"/>
      <c r="C3046"/>
      <c r="D3046"/>
    </row>
    <row r="3047" spans="1:4" x14ac:dyDescent="0.25">
      <c r="A3047"/>
      <c r="B3047"/>
      <c r="C3047"/>
      <c r="D3047"/>
    </row>
    <row r="3048" spans="1:4" x14ac:dyDescent="0.25">
      <c r="A3048"/>
      <c r="B3048"/>
      <c r="C3048"/>
      <c r="D3048"/>
    </row>
    <row r="3049" spans="1:4" x14ac:dyDescent="0.25">
      <c r="A3049"/>
      <c r="B3049"/>
      <c r="C3049"/>
      <c r="D3049"/>
    </row>
    <row r="3050" spans="1:4" x14ac:dyDescent="0.25">
      <c r="A3050"/>
      <c r="B3050"/>
      <c r="C3050"/>
      <c r="D3050"/>
    </row>
    <row r="3051" spans="1:4" x14ac:dyDescent="0.25">
      <c r="A3051"/>
      <c r="B3051"/>
      <c r="C3051"/>
      <c r="D3051"/>
    </row>
    <row r="3052" spans="1:4" x14ac:dyDescent="0.25">
      <c r="A3052"/>
      <c r="B3052"/>
      <c r="C3052"/>
      <c r="D3052"/>
    </row>
    <row r="3053" spans="1:4" x14ac:dyDescent="0.25">
      <c r="A3053"/>
      <c r="B3053"/>
      <c r="C3053"/>
      <c r="D3053"/>
    </row>
    <row r="3054" spans="1:4" x14ac:dyDescent="0.25">
      <c r="A3054"/>
      <c r="B3054"/>
      <c r="C3054"/>
      <c r="D3054"/>
    </row>
    <row r="3055" spans="1:4" x14ac:dyDescent="0.25">
      <c r="A3055"/>
      <c r="B3055"/>
      <c r="C3055"/>
      <c r="D3055"/>
    </row>
    <row r="3056" spans="1:4" x14ac:dyDescent="0.25">
      <c r="A3056"/>
      <c r="B3056"/>
      <c r="C3056"/>
      <c r="D3056"/>
    </row>
    <row r="3057" spans="1:4" x14ac:dyDescent="0.25">
      <c r="A3057"/>
      <c r="B3057"/>
      <c r="C3057"/>
      <c r="D3057"/>
    </row>
    <row r="3058" spans="1:4" x14ac:dyDescent="0.25">
      <c r="A3058"/>
      <c r="B3058"/>
      <c r="C3058"/>
      <c r="D3058"/>
    </row>
    <row r="3059" spans="1:4" x14ac:dyDescent="0.25">
      <c r="A3059"/>
      <c r="B3059"/>
      <c r="C3059"/>
      <c r="D3059"/>
    </row>
    <row r="3060" spans="1:4" x14ac:dyDescent="0.25">
      <c r="A3060"/>
      <c r="B3060"/>
      <c r="C3060"/>
      <c r="D3060"/>
    </row>
    <row r="3061" spans="1:4" x14ac:dyDescent="0.25">
      <c r="A3061"/>
      <c r="B3061"/>
      <c r="C3061"/>
      <c r="D3061"/>
    </row>
    <row r="3062" spans="1:4" x14ac:dyDescent="0.25">
      <c r="A3062"/>
      <c r="B3062"/>
      <c r="C3062"/>
      <c r="D3062"/>
    </row>
    <row r="3063" spans="1:4" x14ac:dyDescent="0.25">
      <c r="A3063"/>
      <c r="B3063"/>
      <c r="C3063"/>
      <c r="D3063"/>
    </row>
    <row r="3064" spans="1:4" x14ac:dyDescent="0.25">
      <c r="A3064"/>
      <c r="B3064"/>
      <c r="C3064"/>
      <c r="D3064"/>
    </row>
    <row r="3065" spans="1:4" x14ac:dyDescent="0.25">
      <c r="A3065"/>
      <c r="B3065"/>
      <c r="C3065"/>
      <c r="D3065"/>
    </row>
    <row r="3066" spans="1:4" x14ac:dyDescent="0.25">
      <c r="A3066"/>
      <c r="B3066"/>
      <c r="C3066"/>
      <c r="D3066"/>
    </row>
    <row r="3067" spans="1:4" x14ac:dyDescent="0.25">
      <c r="A3067"/>
      <c r="B3067"/>
      <c r="C3067"/>
      <c r="D3067"/>
    </row>
    <row r="3068" spans="1:4" x14ac:dyDescent="0.25">
      <c r="A3068"/>
      <c r="B3068"/>
      <c r="C3068"/>
      <c r="D3068"/>
    </row>
    <row r="3069" spans="1:4" x14ac:dyDescent="0.25">
      <c r="A3069"/>
      <c r="B3069"/>
      <c r="C3069"/>
      <c r="D3069"/>
    </row>
    <row r="3070" spans="1:4" x14ac:dyDescent="0.25">
      <c r="A3070"/>
      <c r="B3070"/>
      <c r="C3070"/>
      <c r="D3070"/>
    </row>
    <row r="3071" spans="1:4" x14ac:dyDescent="0.25">
      <c r="A3071"/>
      <c r="B3071"/>
      <c r="C3071"/>
      <c r="D3071"/>
    </row>
    <row r="3072" spans="1:4" x14ac:dyDescent="0.25">
      <c r="A3072"/>
      <c r="B3072"/>
      <c r="C3072"/>
      <c r="D3072"/>
    </row>
    <row r="3073" spans="1:4" x14ac:dyDescent="0.25">
      <c r="A3073"/>
      <c r="B3073"/>
      <c r="C3073"/>
      <c r="D3073"/>
    </row>
    <row r="3074" spans="1:4" x14ac:dyDescent="0.25">
      <c r="A3074"/>
      <c r="B3074"/>
      <c r="C3074"/>
      <c r="D3074"/>
    </row>
    <row r="3075" spans="1:4" x14ac:dyDescent="0.25">
      <c r="A3075"/>
      <c r="B3075"/>
      <c r="C3075"/>
      <c r="D3075"/>
    </row>
    <row r="3076" spans="1:4" x14ac:dyDescent="0.25">
      <c r="A3076"/>
      <c r="B3076"/>
      <c r="C3076"/>
      <c r="D3076"/>
    </row>
    <row r="3077" spans="1:4" x14ac:dyDescent="0.25">
      <c r="A3077"/>
      <c r="B3077"/>
      <c r="C3077"/>
      <c r="D3077"/>
    </row>
    <row r="3078" spans="1:4" x14ac:dyDescent="0.25">
      <c r="A3078"/>
      <c r="B3078"/>
      <c r="C3078"/>
      <c r="D3078"/>
    </row>
    <row r="3079" spans="1:4" x14ac:dyDescent="0.25">
      <c r="A3079"/>
      <c r="B3079"/>
      <c r="C3079"/>
      <c r="D3079"/>
    </row>
    <row r="3080" spans="1:4" x14ac:dyDescent="0.25">
      <c r="A3080"/>
      <c r="B3080"/>
      <c r="C3080"/>
      <c r="D3080"/>
    </row>
    <row r="3081" spans="1:4" x14ac:dyDescent="0.25">
      <c r="A3081"/>
      <c r="B3081"/>
      <c r="C3081"/>
      <c r="D3081"/>
    </row>
    <row r="3082" spans="1:4" x14ac:dyDescent="0.25">
      <c r="A3082"/>
      <c r="B3082"/>
      <c r="C3082"/>
      <c r="D3082"/>
    </row>
    <row r="3083" spans="1:4" x14ac:dyDescent="0.25">
      <c r="A3083"/>
      <c r="B3083"/>
      <c r="C3083"/>
      <c r="D3083"/>
    </row>
    <row r="3084" spans="1:4" x14ac:dyDescent="0.25">
      <c r="A3084"/>
      <c r="B3084"/>
      <c r="C3084"/>
      <c r="D3084"/>
    </row>
    <row r="3085" spans="1:4" x14ac:dyDescent="0.25">
      <c r="A3085"/>
      <c r="B3085"/>
      <c r="C3085"/>
      <c r="D3085"/>
    </row>
    <row r="3086" spans="1:4" x14ac:dyDescent="0.25">
      <c r="A3086"/>
      <c r="B3086"/>
      <c r="C3086"/>
      <c r="D3086"/>
    </row>
    <row r="3087" spans="1:4" x14ac:dyDescent="0.25">
      <c r="A3087"/>
      <c r="B3087"/>
      <c r="C3087"/>
      <c r="D3087"/>
    </row>
    <row r="3088" spans="1:4" x14ac:dyDescent="0.25">
      <c r="A3088"/>
      <c r="B3088"/>
      <c r="C3088"/>
      <c r="D3088"/>
    </row>
    <row r="3089" spans="1:4" x14ac:dyDescent="0.25">
      <c r="A3089"/>
      <c r="B3089"/>
      <c r="C3089"/>
      <c r="D3089"/>
    </row>
    <row r="3090" spans="1:4" x14ac:dyDescent="0.25">
      <c r="A3090"/>
      <c r="B3090"/>
      <c r="C3090"/>
      <c r="D3090"/>
    </row>
    <row r="3091" spans="1:4" x14ac:dyDescent="0.25">
      <c r="A3091"/>
      <c r="B3091"/>
      <c r="C3091"/>
      <c r="D3091"/>
    </row>
    <row r="3092" spans="1:4" x14ac:dyDescent="0.25">
      <c r="A3092"/>
      <c r="B3092"/>
      <c r="C3092"/>
      <c r="D3092"/>
    </row>
    <row r="3093" spans="1:4" x14ac:dyDescent="0.25">
      <c r="A3093"/>
      <c r="B3093"/>
      <c r="C3093"/>
      <c r="D3093"/>
    </row>
    <row r="3094" spans="1:4" x14ac:dyDescent="0.25">
      <c r="A3094"/>
      <c r="B3094"/>
      <c r="C3094"/>
      <c r="D3094"/>
    </row>
    <row r="3095" spans="1:4" x14ac:dyDescent="0.25">
      <c r="A3095"/>
      <c r="B3095"/>
      <c r="C3095"/>
      <c r="D3095"/>
    </row>
    <row r="3096" spans="1:4" x14ac:dyDescent="0.25">
      <c r="A3096"/>
      <c r="B3096"/>
      <c r="C3096"/>
      <c r="D3096"/>
    </row>
    <row r="3097" spans="1:4" x14ac:dyDescent="0.25">
      <c r="A3097"/>
      <c r="B3097"/>
      <c r="C3097"/>
      <c r="D3097"/>
    </row>
    <row r="3098" spans="1:4" x14ac:dyDescent="0.25">
      <c r="A3098"/>
      <c r="B3098"/>
      <c r="C3098"/>
      <c r="D3098"/>
    </row>
    <row r="3099" spans="1:4" x14ac:dyDescent="0.25">
      <c r="A3099"/>
      <c r="B3099"/>
      <c r="C3099"/>
      <c r="D3099"/>
    </row>
    <row r="3100" spans="1:4" x14ac:dyDescent="0.25">
      <c r="A3100"/>
      <c r="B3100"/>
      <c r="C3100"/>
      <c r="D3100"/>
    </row>
    <row r="3101" spans="1:4" x14ac:dyDescent="0.25">
      <c r="A3101"/>
      <c r="B3101"/>
      <c r="C3101"/>
      <c r="D3101"/>
    </row>
    <row r="3102" spans="1:4" x14ac:dyDescent="0.25">
      <c r="A3102"/>
      <c r="B3102"/>
      <c r="C3102"/>
      <c r="D3102"/>
    </row>
    <row r="3103" spans="1:4" x14ac:dyDescent="0.25">
      <c r="A3103"/>
      <c r="B3103"/>
      <c r="C3103"/>
      <c r="D3103"/>
    </row>
    <row r="3104" spans="1:4" x14ac:dyDescent="0.25">
      <c r="A3104"/>
      <c r="B3104"/>
      <c r="C3104"/>
      <c r="D3104"/>
    </row>
    <row r="3105" spans="1:4" x14ac:dyDescent="0.25">
      <c r="A3105"/>
      <c r="B3105"/>
      <c r="C3105"/>
      <c r="D3105"/>
    </row>
    <row r="3106" spans="1:4" x14ac:dyDescent="0.25">
      <c r="A3106"/>
      <c r="B3106"/>
      <c r="C3106"/>
      <c r="D3106"/>
    </row>
    <row r="3107" spans="1:4" x14ac:dyDescent="0.25">
      <c r="A3107"/>
      <c r="B3107"/>
      <c r="C3107"/>
      <c r="D3107"/>
    </row>
    <row r="3108" spans="1:4" x14ac:dyDescent="0.25">
      <c r="A3108"/>
      <c r="B3108"/>
      <c r="C3108"/>
      <c r="D3108"/>
    </row>
    <row r="3109" spans="1:4" x14ac:dyDescent="0.25">
      <c r="A3109"/>
      <c r="B3109"/>
      <c r="C3109"/>
      <c r="D3109"/>
    </row>
    <row r="3110" spans="1:4" x14ac:dyDescent="0.25">
      <c r="A3110"/>
      <c r="B3110"/>
      <c r="C3110"/>
      <c r="D3110"/>
    </row>
    <row r="3111" spans="1:4" x14ac:dyDescent="0.25">
      <c r="A3111"/>
      <c r="B3111"/>
      <c r="C3111"/>
      <c r="D3111"/>
    </row>
    <row r="3112" spans="1:4" x14ac:dyDescent="0.25">
      <c r="A3112"/>
      <c r="B3112"/>
      <c r="C3112"/>
      <c r="D3112"/>
    </row>
    <row r="3113" spans="1:4" x14ac:dyDescent="0.25">
      <c r="A3113"/>
      <c r="B3113"/>
      <c r="C3113"/>
      <c r="D3113"/>
    </row>
    <row r="3114" spans="1:4" x14ac:dyDescent="0.25">
      <c r="A3114"/>
      <c r="B3114"/>
      <c r="C3114"/>
      <c r="D3114"/>
    </row>
    <row r="3115" spans="1:4" x14ac:dyDescent="0.25">
      <c r="A3115"/>
      <c r="B3115"/>
      <c r="C3115"/>
      <c r="D3115"/>
    </row>
    <row r="3116" spans="1:4" x14ac:dyDescent="0.25">
      <c r="A3116"/>
      <c r="B3116"/>
      <c r="C3116"/>
      <c r="D3116"/>
    </row>
    <row r="3117" spans="1:4" x14ac:dyDescent="0.25">
      <c r="A3117"/>
      <c r="B3117"/>
      <c r="C3117"/>
      <c r="D3117"/>
    </row>
    <row r="3118" spans="1:4" x14ac:dyDescent="0.25">
      <c r="A3118"/>
      <c r="B3118"/>
      <c r="C3118"/>
      <c r="D3118"/>
    </row>
    <row r="3119" spans="1:4" x14ac:dyDescent="0.25">
      <c r="A3119"/>
      <c r="B3119"/>
      <c r="C3119"/>
      <c r="D3119"/>
    </row>
    <row r="3120" spans="1:4" x14ac:dyDescent="0.25">
      <c r="A3120"/>
      <c r="B3120"/>
      <c r="C3120"/>
      <c r="D3120"/>
    </row>
    <row r="3121" spans="1:4" x14ac:dyDescent="0.25">
      <c r="A3121"/>
      <c r="B3121"/>
      <c r="C3121"/>
      <c r="D3121"/>
    </row>
    <row r="3122" spans="1:4" x14ac:dyDescent="0.25">
      <c r="A3122"/>
      <c r="B3122"/>
      <c r="C3122"/>
      <c r="D3122"/>
    </row>
    <row r="3123" spans="1:4" x14ac:dyDescent="0.25">
      <c r="A3123"/>
      <c r="B3123"/>
      <c r="C3123"/>
      <c r="D3123"/>
    </row>
    <row r="3124" spans="1:4" x14ac:dyDescent="0.25">
      <c r="A3124"/>
      <c r="B3124"/>
      <c r="C3124"/>
      <c r="D3124"/>
    </row>
    <row r="3125" spans="1:4" x14ac:dyDescent="0.25">
      <c r="A3125"/>
      <c r="B3125"/>
      <c r="C3125"/>
      <c r="D3125"/>
    </row>
    <row r="3126" spans="1:4" x14ac:dyDescent="0.25">
      <c r="A3126"/>
      <c r="B3126"/>
      <c r="C3126"/>
      <c r="D3126"/>
    </row>
    <row r="3127" spans="1:4" x14ac:dyDescent="0.25">
      <c r="A3127"/>
      <c r="B3127"/>
      <c r="C3127"/>
      <c r="D3127"/>
    </row>
    <row r="3128" spans="1:4" x14ac:dyDescent="0.25">
      <c r="A3128"/>
      <c r="B3128"/>
      <c r="C3128"/>
      <c r="D3128"/>
    </row>
    <row r="3129" spans="1:4" x14ac:dyDescent="0.25">
      <c r="A3129"/>
      <c r="B3129"/>
      <c r="C3129"/>
      <c r="D3129"/>
    </row>
    <row r="3130" spans="1:4" x14ac:dyDescent="0.25">
      <c r="A3130"/>
      <c r="B3130"/>
      <c r="C3130"/>
      <c r="D3130"/>
    </row>
    <row r="3131" spans="1:4" x14ac:dyDescent="0.25">
      <c r="A3131"/>
      <c r="B3131"/>
      <c r="C3131"/>
      <c r="D3131"/>
    </row>
    <row r="3132" spans="1:4" x14ac:dyDescent="0.25">
      <c r="A3132"/>
      <c r="B3132"/>
      <c r="C3132"/>
      <c r="D3132"/>
    </row>
    <row r="3133" spans="1:4" x14ac:dyDescent="0.25">
      <c r="A3133"/>
      <c r="B3133"/>
      <c r="C3133"/>
      <c r="D3133"/>
    </row>
    <row r="3134" spans="1:4" x14ac:dyDescent="0.25">
      <c r="A3134"/>
      <c r="B3134"/>
      <c r="C3134"/>
      <c r="D3134"/>
    </row>
    <row r="3135" spans="1:4" x14ac:dyDescent="0.25">
      <c r="A3135"/>
      <c r="B3135"/>
      <c r="C3135"/>
      <c r="D3135"/>
    </row>
    <row r="3136" spans="1:4" x14ac:dyDescent="0.25">
      <c r="A3136"/>
      <c r="B3136"/>
      <c r="C3136"/>
      <c r="D3136"/>
    </row>
    <row r="3137" spans="1:4" x14ac:dyDescent="0.25">
      <c r="A3137"/>
      <c r="B3137"/>
      <c r="C3137"/>
      <c r="D3137"/>
    </row>
    <row r="3138" spans="1:4" x14ac:dyDescent="0.25">
      <c r="A3138"/>
      <c r="B3138"/>
      <c r="C3138"/>
      <c r="D3138"/>
    </row>
    <row r="3139" spans="1:4" x14ac:dyDescent="0.25">
      <c r="A3139"/>
      <c r="B3139"/>
      <c r="C3139"/>
      <c r="D3139"/>
    </row>
    <row r="3140" spans="1:4" x14ac:dyDescent="0.25">
      <c r="A3140"/>
      <c r="B3140"/>
      <c r="C3140"/>
      <c r="D3140"/>
    </row>
    <row r="3141" spans="1:4" x14ac:dyDescent="0.25">
      <c r="A3141"/>
      <c r="B3141"/>
      <c r="C3141"/>
      <c r="D3141"/>
    </row>
    <row r="3142" spans="1:4" x14ac:dyDescent="0.25">
      <c r="A3142"/>
      <c r="B3142"/>
      <c r="C3142"/>
      <c r="D3142"/>
    </row>
    <row r="3143" spans="1:4" x14ac:dyDescent="0.25">
      <c r="A3143"/>
      <c r="B3143"/>
      <c r="C3143"/>
      <c r="D3143"/>
    </row>
    <row r="3144" spans="1:4" x14ac:dyDescent="0.25">
      <c r="A3144"/>
      <c r="B3144"/>
      <c r="C3144"/>
      <c r="D3144"/>
    </row>
    <row r="3145" spans="1:4" x14ac:dyDescent="0.25">
      <c r="A3145"/>
      <c r="B3145"/>
      <c r="C3145"/>
      <c r="D3145"/>
    </row>
    <row r="3146" spans="1:4" x14ac:dyDescent="0.25">
      <c r="A3146"/>
      <c r="B3146"/>
      <c r="C3146"/>
      <c r="D3146"/>
    </row>
    <row r="3147" spans="1:4" x14ac:dyDescent="0.25">
      <c r="A3147"/>
      <c r="B3147"/>
      <c r="C3147"/>
      <c r="D3147"/>
    </row>
    <row r="3148" spans="1:4" x14ac:dyDescent="0.25">
      <c r="A3148"/>
      <c r="B3148"/>
      <c r="C3148"/>
      <c r="D3148"/>
    </row>
    <row r="3149" spans="1:4" x14ac:dyDescent="0.25">
      <c r="A3149"/>
      <c r="B3149"/>
      <c r="C3149"/>
      <c r="D3149"/>
    </row>
    <row r="3150" spans="1:4" x14ac:dyDescent="0.25">
      <c r="A3150"/>
      <c r="B3150"/>
      <c r="C3150"/>
      <c r="D3150"/>
    </row>
    <row r="3151" spans="1:4" x14ac:dyDescent="0.25">
      <c r="A3151"/>
      <c r="B3151"/>
      <c r="C3151"/>
      <c r="D3151"/>
    </row>
    <row r="3152" spans="1:4" x14ac:dyDescent="0.25">
      <c r="A3152"/>
      <c r="B3152"/>
      <c r="C3152"/>
      <c r="D3152"/>
    </row>
    <row r="3153" spans="1:4" x14ac:dyDescent="0.25">
      <c r="A3153"/>
      <c r="B3153"/>
      <c r="C3153"/>
      <c r="D3153"/>
    </row>
    <row r="3154" spans="1:4" x14ac:dyDescent="0.25">
      <c r="A3154"/>
      <c r="B3154"/>
      <c r="C3154"/>
      <c r="D3154"/>
    </row>
    <row r="3155" spans="1:4" x14ac:dyDescent="0.25">
      <c r="A3155"/>
      <c r="B3155"/>
      <c r="C3155"/>
      <c r="D3155"/>
    </row>
    <row r="3156" spans="1:4" x14ac:dyDescent="0.25">
      <c r="A3156"/>
      <c r="B3156"/>
      <c r="C3156"/>
      <c r="D3156"/>
    </row>
    <row r="3157" spans="1:4" x14ac:dyDescent="0.25">
      <c r="A3157"/>
      <c r="B3157"/>
      <c r="C3157"/>
      <c r="D3157"/>
    </row>
    <row r="3158" spans="1:4" x14ac:dyDescent="0.25">
      <c r="A3158"/>
      <c r="B3158"/>
      <c r="C3158"/>
      <c r="D3158"/>
    </row>
    <row r="3159" spans="1:4" x14ac:dyDescent="0.25">
      <c r="A3159"/>
      <c r="B3159"/>
      <c r="C3159"/>
      <c r="D3159"/>
    </row>
    <row r="3160" spans="1:4" x14ac:dyDescent="0.25">
      <c r="A3160"/>
      <c r="B3160"/>
      <c r="C3160"/>
      <c r="D3160"/>
    </row>
    <row r="3161" spans="1:4" x14ac:dyDescent="0.25">
      <c r="A3161"/>
      <c r="B3161"/>
      <c r="C3161"/>
      <c r="D3161"/>
    </row>
    <row r="3162" spans="1:4" x14ac:dyDescent="0.25">
      <c r="A3162"/>
      <c r="B3162"/>
      <c r="C3162"/>
      <c r="D3162"/>
    </row>
    <row r="3163" spans="1:4" x14ac:dyDescent="0.25">
      <c r="A3163"/>
      <c r="B3163"/>
      <c r="C3163"/>
      <c r="D3163"/>
    </row>
    <row r="3164" spans="1:4" x14ac:dyDescent="0.25">
      <c r="A3164"/>
      <c r="B3164"/>
      <c r="C3164"/>
      <c r="D3164"/>
    </row>
    <row r="3165" spans="1:4" x14ac:dyDescent="0.25">
      <c r="A3165"/>
      <c r="B3165"/>
      <c r="C3165"/>
      <c r="D3165"/>
    </row>
    <row r="3166" spans="1:4" x14ac:dyDescent="0.25">
      <c r="A3166"/>
      <c r="B3166"/>
      <c r="C3166"/>
      <c r="D3166"/>
    </row>
    <row r="3167" spans="1:4" x14ac:dyDescent="0.25">
      <c r="A3167"/>
      <c r="B3167"/>
      <c r="C3167"/>
      <c r="D3167"/>
    </row>
    <row r="3168" spans="1:4" x14ac:dyDescent="0.25">
      <c r="A3168"/>
      <c r="B3168"/>
      <c r="C3168"/>
      <c r="D3168"/>
    </row>
    <row r="3169" spans="1:4" x14ac:dyDescent="0.25">
      <c r="A3169"/>
      <c r="B3169"/>
      <c r="C3169"/>
      <c r="D3169"/>
    </row>
    <row r="3170" spans="1:4" x14ac:dyDescent="0.25">
      <c r="A3170"/>
      <c r="B3170"/>
      <c r="C3170"/>
      <c r="D3170"/>
    </row>
    <row r="3171" spans="1:4" x14ac:dyDescent="0.25">
      <c r="A3171"/>
      <c r="B3171"/>
      <c r="C3171"/>
      <c r="D3171"/>
    </row>
    <row r="3172" spans="1:4" x14ac:dyDescent="0.25">
      <c r="A3172"/>
      <c r="B3172"/>
      <c r="C3172"/>
      <c r="D3172"/>
    </row>
    <row r="3173" spans="1:4" x14ac:dyDescent="0.25">
      <c r="A3173"/>
      <c r="B3173"/>
      <c r="C3173"/>
      <c r="D3173"/>
    </row>
    <row r="3174" spans="1:4" x14ac:dyDescent="0.25">
      <c r="A3174"/>
      <c r="B3174"/>
      <c r="C3174"/>
      <c r="D3174"/>
    </row>
    <row r="3175" spans="1:4" x14ac:dyDescent="0.25">
      <c r="A3175"/>
      <c r="B3175"/>
      <c r="C3175"/>
      <c r="D3175"/>
    </row>
    <row r="3176" spans="1:4" x14ac:dyDescent="0.25">
      <c r="A3176"/>
      <c r="B3176"/>
      <c r="C3176"/>
      <c r="D3176"/>
    </row>
    <row r="3177" spans="1:4" x14ac:dyDescent="0.25">
      <c r="A3177"/>
      <c r="B3177"/>
      <c r="C3177"/>
      <c r="D3177"/>
    </row>
    <row r="3178" spans="1:4" x14ac:dyDescent="0.25">
      <c r="A3178"/>
      <c r="B3178"/>
      <c r="C3178"/>
      <c r="D3178"/>
    </row>
    <row r="3179" spans="1:4" x14ac:dyDescent="0.25">
      <c r="A3179"/>
      <c r="B3179"/>
      <c r="C3179"/>
      <c r="D3179"/>
    </row>
    <row r="3180" spans="1:4" x14ac:dyDescent="0.25">
      <c r="A3180"/>
      <c r="B3180"/>
      <c r="C3180"/>
      <c r="D3180"/>
    </row>
    <row r="3181" spans="1:4" x14ac:dyDescent="0.25">
      <c r="A3181"/>
      <c r="B3181"/>
      <c r="C3181"/>
      <c r="D3181"/>
    </row>
    <row r="3182" spans="1:4" x14ac:dyDescent="0.25">
      <c r="A3182"/>
      <c r="B3182"/>
      <c r="C3182"/>
      <c r="D3182"/>
    </row>
    <row r="3183" spans="1:4" x14ac:dyDescent="0.25">
      <c r="A3183"/>
      <c r="B3183"/>
      <c r="C3183"/>
      <c r="D3183"/>
    </row>
    <row r="3184" spans="1:4" x14ac:dyDescent="0.25">
      <c r="A3184"/>
      <c r="B3184"/>
      <c r="C3184"/>
      <c r="D3184"/>
    </row>
    <row r="3185" spans="1:4" x14ac:dyDescent="0.25">
      <c r="A3185"/>
      <c r="B3185"/>
      <c r="C3185"/>
      <c r="D3185"/>
    </row>
    <row r="3186" spans="1:4" x14ac:dyDescent="0.25">
      <c r="A3186"/>
      <c r="B3186"/>
      <c r="C3186"/>
      <c r="D3186"/>
    </row>
    <row r="3187" spans="1:4" x14ac:dyDescent="0.25">
      <c r="A3187"/>
      <c r="B3187"/>
      <c r="C3187"/>
      <c r="D3187"/>
    </row>
    <row r="3188" spans="1:4" x14ac:dyDescent="0.25">
      <c r="A3188"/>
      <c r="B3188"/>
      <c r="C3188"/>
      <c r="D3188"/>
    </row>
    <row r="3189" spans="1:4" x14ac:dyDescent="0.25">
      <c r="A3189"/>
      <c r="B3189"/>
      <c r="C3189"/>
      <c r="D3189"/>
    </row>
    <row r="3190" spans="1:4" x14ac:dyDescent="0.25">
      <c r="A3190"/>
      <c r="B3190"/>
      <c r="C3190"/>
      <c r="D3190"/>
    </row>
    <row r="3191" spans="1:4" x14ac:dyDescent="0.25">
      <c r="A3191"/>
      <c r="B3191"/>
      <c r="C3191"/>
      <c r="D3191"/>
    </row>
    <row r="3192" spans="1:4" x14ac:dyDescent="0.25">
      <c r="A3192"/>
      <c r="B3192"/>
      <c r="C3192"/>
      <c r="D3192"/>
    </row>
    <row r="3193" spans="1:4" x14ac:dyDescent="0.25">
      <c r="A3193"/>
      <c r="B3193"/>
      <c r="C3193"/>
      <c r="D3193"/>
    </row>
    <row r="3194" spans="1:4" x14ac:dyDescent="0.25">
      <c r="A3194"/>
      <c r="B3194"/>
      <c r="C3194"/>
      <c r="D3194"/>
    </row>
    <row r="3195" spans="1:4" x14ac:dyDescent="0.25">
      <c r="A3195"/>
      <c r="B3195"/>
      <c r="C3195"/>
      <c r="D3195"/>
    </row>
    <row r="3196" spans="1:4" x14ac:dyDescent="0.25">
      <c r="A3196"/>
      <c r="B3196"/>
      <c r="C3196"/>
      <c r="D3196"/>
    </row>
    <row r="3197" spans="1:4" x14ac:dyDescent="0.25">
      <c r="A3197"/>
      <c r="B3197"/>
      <c r="C3197"/>
      <c r="D3197"/>
    </row>
    <row r="3198" spans="1:4" x14ac:dyDescent="0.25">
      <c r="A3198"/>
      <c r="B3198"/>
      <c r="C3198"/>
      <c r="D3198"/>
    </row>
    <row r="3199" spans="1:4" x14ac:dyDescent="0.25">
      <c r="A3199"/>
      <c r="B3199"/>
      <c r="C3199"/>
      <c r="D3199"/>
    </row>
    <row r="3200" spans="1:4" x14ac:dyDescent="0.25">
      <c r="A3200"/>
      <c r="B3200"/>
      <c r="C3200"/>
      <c r="D3200"/>
    </row>
    <row r="3201" spans="1:4" x14ac:dyDescent="0.25">
      <c r="A3201"/>
      <c r="B3201"/>
      <c r="C3201"/>
      <c r="D3201"/>
    </row>
    <row r="3202" spans="1:4" x14ac:dyDescent="0.25">
      <c r="A3202"/>
      <c r="B3202"/>
      <c r="C3202"/>
      <c r="D3202"/>
    </row>
    <row r="3203" spans="1:4" x14ac:dyDescent="0.25">
      <c r="A3203"/>
      <c r="B3203"/>
      <c r="C3203"/>
      <c r="D3203"/>
    </row>
    <row r="3204" spans="1:4" x14ac:dyDescent="0.25">
      <c r="A3204"/>
      <c r="B3204"/>
      <c r="C3204"/>
      <c r="D3204"/>
    </row>
    <row r="3205" spans="1:4" x14ac:dyDescent="0.25">
      <c r="A3205"/>
      <c r="B3205"/>
      <c r="C3205"/>
      <c r="D3205"/>
    </row>
    <row r="3206" spans="1:4" x14ac:dyDescent="0.25">
      <c r="A3206"/>
      <c r="B3206"/>
      <c r="C3206"/>
      <c r="D3206"/>
    </row>
    <row r="3207" spans="1:4" x14ac:dyDescent="0.25">
      <c r="A3207"/>
      <c r="B3207"/>
      <c r="C3207"/>
      <c r="D3207"/>
    </row>
    <row r="3208" spans="1:4" x14ac:dyDescent="0.25">
      <c r="A3208"/>
      <c r="B3208"/>
      <c r="C3208"/>
      <c r="D3208"/>
    </row>
    <row r="3209" spans="1:4" x14ac:dyDescent="0.25">
      <c r="A3209"/>
      <c r="B3209"/>
      <c r="C3209"/>
      <c r="D3209"/>
    </row>
    <row r="3210" spans="1:4" x14ac:dyDescent="0.25">
      <c r="A3210"/>
      <c r="B3210"/>
      <c r="C3210"/>
      <c r="D3210"/>
    </row>
    <row r="3211" spans="1:4" x14ac:dyDescent="0.25">
      <c r="A3211"/>
      <c r="B3211"/>
      <c r="C3211"/>
      <c r="D3211"/>
    </row>
    <row r="3212" spans="1:4" x14ac:dyDescent="0.25">
      <c r="A3212"/>
      <c r="B3212"/>
      <c r="C3212"/>
      <c r="D3212"/>
    </row>
    <row r="3213" spans="1:4" x14ac:dyDescent="0.25">
      <c r="A3213"/>
      <c r="B3213"/>
      <c r="C3213"/>
      <c r="D3213"/>
    </row>
    <row r="3214" spans="1:4" x14ac:dyDescent="0.25">
      <c r="A3214"/>
      <c r="B3214"/>
      <c r="C3214"/>
      <c r="D3214"/>
    </row>
    <row r="3215" spans="1:4" x14ac:dyDescent="0.25">
      <c r="A3215"/>
      <c r="B3215"/>
      <c r="C3215"/>
      <c r="D3215"/>
    </row>
    <row r="3216" spans="1:4" x14ac:dyDescent="0.25">
      <c r="A3216"/>
      <c r="B3216"/>
      <c r="C3216"/>
      <c r="D3216"/>
    </row>
    <row r="3217" spans="1:4" x14ac:dyDescent="0.25">
      <c r="A3217"/>
      <c r="B3217"/>
      <c r="C3217"/>
      <c r="D3217"/>
    </row>
    <row r="3218" spans="1:4" x14ac:dyDescent="0.25">
      <c r="A3218"/>
      <c r="B3218"/>
      <c r="C3218"/>
      <c r="D3218"/>
    </row>
    <row r="3219" spans="1:4" x14ac:dyDescent="0.25">
      <c r="A3219"/>
      <c r="B3219"/>
      <c r="C3219"/>
      <c r="D3219"/>
    </row>
    <row r="3220" spans="1:4" x14ac:dyDescent="0.25">
      <c r="A3220"/>
      <c r="B3220"/>
      <c r="C3220"/>
      <c r="D3220"/>
    </row>
    <row r="3221" spans="1:4" x14ac:dyDescent="0.25">
      <c r="A3221"/>
      <c r="B3221"/>
      <c r="C3221"/>
      <c r="D3221"/>
    </row>
    <row r="3222" spans="1:4" x14ac:dyDescent="0.25">
      <c r="A3222"/>
      <c r="B3222"/>
      <c r="C3222"/>
      <c r="D3222"/>
    </row>
    <row r="3223" spans="1:4" x14ac:dyDescent="0.25">
      <c r="A3223"/>
      <c r="B3223"/>
      <c r="C3223"/>
      <c r="D3223"/>
    </row>
    <row r="3224" spans="1:4" x14ac:dyDescent="0.25">
      <c r="A3224"/>
      <c r="B3224"/>
      <c r="C3224"/>
      <c r="D3224"/>
    </row>
    <row r="3225" spans="1:4" x14ac:dyDescent="0.25">
      <c r="A3225"/>
      <c r="B3225"/>
      <c r="C3225"/>
      <c r="D3225"/>
    </row>
    <row r="3226" spans="1:4" x14ac:dyDescent="0.25">
      <c r="A3226"/>
      <c r="B3226"/>
      <c r="C3226"/>
      <c r="D3226"/>
    </row>
    <row r="3227" spans="1:4" x14ac:dyDescent="0.25">
      <c r="A3227"/>
      <c r="B3227"/>
      <c r="C3227"/>
      <c r="D3227"/>
    </row>
    <row r="3228" spans="1:4" x14ac:dyDescent="0.25">
      <c r="A3228"/>
      <c r="B3228"/>
      <c r="C3228"/>
      <c r="D3228"/>
    </row>
    <row r="3229" spans="1:4" x14ac:dyDescent="0.25">
      <c r="A3229"/>
      <c r="B3229"/>
      <c r="C3229"/>
      <c r="D3229"/>
    </row>
    <row r="3230" spans="1:4" x14ac:dyDescent="0.25">
      <c r="A3230"/>
      <c r="B3230"/>
      <c r="C3230"/>
      <c r="D3230"/>
    </row>
    <row r="3231" spans="1:4" x14ac:dyDescent="0.25">
      <c r="A3231"/>
      <c r="B3231"/>
      <c r="C3231"/>
      <c r="D3231"/>
    </row>
    <row r="3232" spans="1:4" x14ac:dyDescent="0.25">
      <c r="A3232"/>
      <c r="B3232"/>
      <c r="C3232"/>
      <c r="D3232"/>
    </row>
    <row r="3233" spans="1:4" x14ac:dyDescent="0.25">
      <c r="A3233"/>
      <c r="B3233"/>
      <c r="C3233"/>
      <c r="D3233"/>
    </row>
    <row r="3234" spans="1:4" x14ac:dyDescent="0.25">
      <c r="A3234"/>
      <c r="B3234"/>
      <c r="C3234"/>
      <c r="D3234"/>
    </row>
    <row r="3235" spans="1:4" x14ac:dyDescent="0.25">
      <c r="A3235"/>
      <c r="B3235"/>
      <c r="C3235"/>
      <c r="D3235"/>
    </row>
    <row r="3236" spans="1:4" x14ac:dyDescent="0.25">
      <c r="A3236"/>
      <c r="B3236"/>
      <c r="C3236"/>
      <c r="D3236"/>
    </row>
    <row r="3237" spans="1:4" x14ac:dyDescent="0.25">
      <c r="A3237"/>
      <c r="B3237"/>
      <c r="C3237"/>
      <c r="D3237"/>
    </row>
    <row r="3238" spans="1:4" x14ac:dyDescent="0.25">
      <c r="A3238"/>
      <c r="B3238"/>
      <c r="C3238"/>
      <c r="D3238"/>
    </row>
    <row r="3239" spans="1:4" x14ac:dyDescent="0.25">
      <c r="A3239"/>
      <c r="B3239"/>
      <c r="C3239"/>
      <c r="D3239"/>
    </row>
    <row r="3240" spans="1:4" x14ac:dyDescent="0.25">
      <c r="A3240"/>
      <c r="B3240"/>
      <c r="C3240"/>
      <c r="D3240"/>
    </row>
    <row r="3241" spans="1:4" x14ac:dyDescent="0.25">
      <c r="A3241"/>
      <c r="B3241"/>
      <c r="C3241"/>
      <c r="D3241"/>
    </row>
    <row r="3242" spans="1:4" x14ac:dyDescent="0.25">
      <c r="A3242"/>
      <c r="B3242"/>
      <c r="C3242"/>
      <c r="D3242"/>
    </row>
    <row r="3243" spans="1:4" x14ac:dyDescent="0.25">
      <c r="A3243"/>
      <c r="B3243"/>
      <c r="C3243"/>
      <c r="D3243"/>
    </row>
    <row r="3244" spans="1:4" x14ac:dyDescent="0.25">
      <c r="A3244"/>
      <c r="B3244"/>
      <c r="C3244"/>
      <c r="D3244"/>
    </row>
    <row r="3245" spans="1:4" x14ac:dyDescent="0.25">
      <c r="A3245"/>
      <c r="B3245"/>
      <c r="C3245"/>
      <c r="D3245"/>
    </row>
    <row r="3246" spans="1:4" x14ac:dyDescent="0.25">
      <c r="A3246"/>
      <c r="B3246"/>
      <c r="C3246"/>
      <c r="D3246"/>
    </row>
    <row r="3247" spans="1:4" x14ac:dyDescent="0.25">
      <c r="A3247"/>
      <c r="B3247"/>
      <c r="C3247"/>
      <c r="D3247"/>
    </row>
    <row r="3248" spans="1:4" x14ac:dyDescent="0.25">
      <c r="A3248"/>
      <c r="B3248"/>
      <c r="C3248"/>
      <c r="D3248"/>
    </row>
    <row r="3249" spans="1:4" x14ac:dyDescent="0.25">
      <c r="A3249"/>
      <c r="B3249"/>
      <c r="C3249"/>
      <c r="D3249"/>
    </row>
    <row r="3250" spans="1:4" x14ac:dyDescent="0.25">
      <c r="A3250"/>
      <c r="B3250"/>
      <c r="C3250"/>
      <c r="D3250"/>
    </row>
    <row r="3251" spans="1:4" x14ac:dyDescent="0.25">
      <c r="A3251"/>
      <c r="B3251"/>
      <c r="C3251"/>
      <c r="D3251"/>
    </row>
    <row r="3252" spans="1:4" x14ac:dyDescent="0.25">
      <c r="A3252"/>
      <c r="B3252"/>
      <c r="C3252"/>
      <c r="D3252"/>
    </row>
    <row r="3253" spans="1:4" x14ac:dyDescent="0.25">
      <c r="A3253"/>
      <c r="B3253"/>
      <c r="C3253"/>
      <c r="D3253"/>
    </row>
    <row r="3254" spans="1:4" x14ac:dyDescent="0.25">
      <c r="A3254"/>
      <c r="B3254"/>
      <c r="C3254"/>
      <c r="D3254"/>
    </row>
    <row r="3255" spans="1:4" x14ac:dyDescent="0.25">
      <c r="A3255"/>
      <c r="B3255"/>
      <c r="C3255"/>
      <c r="D3255"/>
    </row>
    <row r="3256" spans="1:4" x14ac:dyDescent="0.25">
      <c r="A3256"/>
      <c r="B3256"/>
      <c r="C3256"/>
      <c r="D3256"/>
    </row>
    <row r="3257" spans="1:4" x14ac:dyDescent="0.25">
      <c r="A3257"/>
      <c r="B3257"/>
      <c r="C3257"/>
      <c r="D3257"/>
    </row>
    <row r="3258" spans="1:4" x14ac:dyDescent="0.25">
      <c r="A3258"/>
      <c r="B3258"/>
      <c r="C3258"/>
      <c r="D3258"/>
    </row>
    <row r="3259" spans="1:4" x14ac:dyDescent="0.25">
      <c r="A3259"/>
      <c r="B3259"/>
      <c r="C3259"/>
      <c r="D3259"/>
    </row>
    <row r="3260" spans="1:4" x14ac:dyDescent="0.25">
      <c r="A3260"/>
      <c r="B3260"/>
      <c r="C3260"/>
      <c r="D3260"/>
    </row>
    <row r="3261" spans="1:4" x14ac:dyDescent="0.25">
      <c r="A3261"/>
      <c r="B3261"/>
      <c r="C3261"/>
      <c r="D3261"/>
    </row>
    <row r="3262" spans="1:4" x14ac:dyDescent="0.25">
      <c r="A3262"/>
      <c r="B3262"/>
      <c r="C3262"/>
      <c r="D3262"/>
    </row>
    <row r="3263" spans="1:4" x14ac:dyDescent="0.25">
      <c r="A3263"/>
      <c r="B3263"/>
      <c r="C3263"/>
      <c r="D3263"/>
    </row>
    <row r="3264" spans="1:4" x14ac:dyDescent="0.25">
      <c r="A3264"/>
      <c r="B3264"/>
      <c r="C3264"/>
      <c r="D3264"/>
    </row>
    <row r="3265" spans="1:4" x14ac:dyDescent="0.25">
      <c r="A3265"/>
      <c r="B3265"/>
      <c r="C3265"/>
      <c r="D3265"/>
    </row>
    <row r="3266" spans="1:4" x14ac:dyDescent="0.25">
      <c r="A3266"/>
      <c r="B3266"/>
      <c r="C3266"/>
      <c r="D3266"/>
    </row>
    <row r="3267" spans="1:4" x14ac:dyDescent="0.25">
      <c r="A3267"/>
      <c r="B3267"/>
      <c r="C3267"/>
      <c r="D3267"/>
    </row>
    <row r="3268" spans="1:4" x14ac:dyDescent="0.25">
      <c r="A3268"/>
      <c r="B3268"/>
      <c r="C3268"/>
      <c r="D3268"/>
    </row>
    <row r="3269" spans="1:4" x14ac:dyDescent="0.25">
      <c r="A3269"/>
      <c r="B3269"/>
      <c r="C3269"/>
      <c r="D3269"/>
    </row>
    <row r="3270" spans="1:4" x14ac:dyDescent="0.25">
      <c r="A3270"/>
      <c r="B3270"/>
      <c r="C3270"/>
      <c r="D3270"/>
    </row>
    <row r="3271" spans="1:4" x14ac:dyDescent="0.25">
      <c r="A3271"/>
      <c r="B3271"/>
      <c r="C3271"/>
      <c r="D3271"/>
    </row>
    <row r="3272" spans="1:4" x14ac:dyDescent="0.25">
      <c r="A3272"/>
      <c r="B3272"/>
      <c r="C3272"/>
      <c r="D3272"/>
    </row>
    <row r="3273" spans="1:4" x14ac:dyDescent="0.25">
      <c r="A3273"/>
      <c r="B3273"/>
      <c r="C3273"/>
      <c r="D3273"/>
    </row>
    <row r="3274" spans="1:4" x14ac:dyDescent="0.25">
      <c r="A3274"/>
      <c r="B3274"/>
      <c r="C3274"/>
      <c r="D3274"/>
    </row>
    <row r="3275" spans="1:4" x14ac:dyDescent="0.25">
      <c r="A3275"/>
      <c r="B3275"/>
      <c r="C3275"/>
      <c r="D3275"/>
    </row>
    <row r="3276" spans="1:4" x14ac:dyDescent="0.25">
      <c r="A3276"/>
      <c r="B3276"/>
      <c r="C3276"/>
      <c r="D3276"/>
    </row>
    <row r="3277" spans="1:4" x14ac:dyDescent="0.25">
      <c r="A3277"/>
      <c r="B3277"/>
      <c r="C3277"/>
      <c r="D3277"/>
    </row>
    <row r="3278" spans="1:4" x14ac:dyDescent="0.25">
      <c r="A3278"/>
      <c r="B3278"/>
      <c r="C3278"/>
      <c r="D3278"/>
    </row>
    <row r="3279" spans="1:4" x14ac:dyDescent="0.25">
      <c r="A3279"/>
      <c r="B3279"/>
      <c r="C3279"/>
      <c r="D3279"/>
    </row>
    <row r="3280" spans="1:4" x14ac:dyDescent="0.25">
      <c r="A3280"/>
      <c r="B3280"/>
      <c r="C3280"/>
      <c r="D3280"/>
    </row>
    <row r="3281" spans="1:4" x14ac:dyDescent="0.25">
      <c r="A3281"/>
      <c r="B3281"/>
      <c r="C3281"/>
      <c r="D3281"/>
    </row>
    <row r="3282" spans="1:4" x14ac:dyDescent="0.25">
      <c r="A3282"/>
      <c r="B3282"/>
      <c r="C3282"/>
      <c r="D3282"/>
    </row>
    <row r="3283" spans="1:4" x14ac:dyDescent="0.25">
      <c r="A3283"/>
      <c r="B3283"/>
      <c r="C3283"/>
      <c r="D3283"/>
    </row>
    <row r="3284" spans="1:4" x14ac:dyDescent="0.25">
      <c r="A3284"/>
      <c r="B3284"/>
      <c r="C3284"/>
      <c r="D3284"/>
    </row>
    <row r="3285" spans="1:4" x14ac:dyDescent="0.25">
      <c r="A3285"/>
      <c r="B3285"/>
      <c r="C3285"/>
      <c r="D3285"/>
    </row>
    <row r="3286" spans="1:4" x14ac:dyDescent="0.25">
      <c r="A3286"/>
      <c r="B3286"/>
      <c r="C3286"/>
      <c r="D3286"/>
    </row>
    <row r="3287" spans="1:4" x14ac:dyDescent="0.25">
      <c r="A3287"/>
      <c r="B3287"/>
      <c r="C3287"/>
      <c r="D3287"/>
    </row>
    <row r="3288" spans="1:4" x14ac:dyDescent="0.25">
      <c r="A3288"/>
      <c r="B3288"/>
      <c r="C3288"/>
      <c r="D3288"/>
    </row>
    <row r="3289" spans="1:4" x14ac:dyDescent="0.25">
      <c r="A3289"/>
      <c r="B3289"/>
      <c r="C3289"/>
      <c r="D3289"/>
    </row>
    <row r="3290" spans="1:4" x14ac:dyDescent="0.25">
      <c r="A3290"/>
      <c r="B3290"/>
      <c r="C3290"/>
      <c r="D3290"/>
    </row>
    <row r="3291" spans="1:4" x14ac:dyDescent="0.25">
      <c r="A3291"/>
      <c r="B3291"/>
      <c r="C3291"/>
      <c r="D3291"/>
    </row>
    <row r="3292" spans="1:4" x14ac:dyDescent="0.25">
      <c r="A3292"/>
      <c r="B3292"/>
      <c r="C3292"/>
      <c r="D3292"/>
    </row>
    <row r="3293" spans="1:4" x14ac:dyDescent="0.25">
      <c r="A3293"/>
      <c r="B3293"/>
      <c r="C3293"/>
      <c r="D3293"/>
    </row>
    <row r="3294" spans="1:4" x14ac:dyDescent="0.25">
      <c r="A3294"/>
      <c r="B3294"/>
      <c r="C3294"/>
      <c r="D3294"/>
    </row>
    <row r="3295" spans="1:4" x14ac:dyDescent="0.25">
      <c r="A3295"/>
      <c r="B3295"/>
      <c r="C3295"/>
      <c r="D3295"/>
    </row>
    <row r="3296" spans="1:4" x14ac:dyDescent="0.25">
      <c r="A3296"/>
      <c r="B3296"/>
      <c r="C3296"/>
      <c r="D3296"/>
    </row>
    <row r="3297" spans="1:4" x14ac:dyDescent="0.25">
      <c r="A3297"/>
      <c r="B3297"/>
      <c r="C3297"/>
      <c r="D3297"/>
    </row>
    <row r="3298" spans="1:4" x14ac:dyDescent="0.25">
      <c r="A3298"/>
      <c r="B3298"/>
      <c r="C3298"/>
      <c r="D3298"/>
    </row>
    <row r="3299" spans="1:4" x14ac:dyDescent="0.25">
      <c r="A3299"/>
      <c r="B3299"/>
      <c r="C3299"/>
      <c r="D3299"/>
    </row>
    <row r="3300" spans="1:4" x14ac:dyDescent="0.25">
      <c r="A3300"/>
      <c r="B3300"/>
      <c r="C3300"/>
      <c r="D3300"/>
    </row>
    <row r="3301" spans="1:4" x14ac:dyDescent="0.25">
      <c r="A3301"/>
      <c r="B3301"/>
      <c r="C3301"/>
      <c r="D3301"/>
    </row>
    <row r="3302" spans="1:4" x14ac:dyDescent="0.25">
      <c r="A3302"/>
      <c r="B3302"/>
      <c r="C3302"/>
      <c r="D3302"/>
    </row>
    <row r="3303" spans="1:4" x14ac:dyDescent="0.25">
      <c r="A3303"/>
      <c r="B3303"/>
      <c r="C3303"/>
      <c r="D3303"/>
    </row>
    <row r="3304" spans="1:4" x14ac:dyDescent="0.25">
      <c r="A3304"/>
      <c r="B3304"/>
      <c r="C3304"/>
      <c r="D3304"/>
    </row>
    <row r="3305" spans="1:4" x14ac:dyDescent="0.25">
      <c r="A3305"/>
      <c r="B3305"/>
      <c r="C3305"/>
      <c r="D3305"/>
    </row>
    <row r="3306" spans="1:4" x14ac:dyDescent="0.25">
      <c r="A3306"/>
      <c r="B3306"/>
      <c r="C3306"/>
      <c r="D3306"/>
    </row>
    <row r="3307" spans="1:4" x14ac:dyDescent="0.25">
      <c r="A3307"/>
      <c r="B3307"/>
      <c r="C3307"/>
      <c r="D3307"/>
    </row>
    <row r="3308" spans="1:4" x14ac:dyDescent="0.25">
      <c r="A3308"/>
      <c r="B3308"/>
      <c r="C3308"/>
      <c r="D3308"/>
    </row>
    <row r="3309" spans="1:4" x14ac:dyDescent="0.25">
      <c r="A3309"/>
      <c r="B3309"/>
      <c r="C3309"/>
      <c r="D3309"/>
    </row>
    <row r="3310" spans="1:4" x14ac:dyDescent="0.25">
      <c r="A3310"/>
      <c r="B3310"/>
      <c r="C3310"/>
      <c r="D3310"/>
    </row>
    <row r="3311" spans="1:4" x14ac:dyDescent="0.25">
      <c r="A3311"/>
      <c r="B3311"/>
      <c r="C3311"/>
      <c r="D3311"/>
    </row>
    <row r="3312" spans="1:4" x14ac:dyDescent="0.25">
      <c r="A3312"/>
      <c r="B3312"/>
      <c r="C3312"/>
      <c r="D3312"/>
    </row>
    <row r="3313" spans="1:4" x14ac:dyDescent="0.25">
      <c r="A3313"/>
      <c r="B3313"/>
      <c r="C3313"/>
      <c r="D3313"/>
    </row>
    <row r="3314" spans="1:4" x14ac:dyDescent="0.25">
      <c r="A3314"/>
      <c r="B3314"/>
      <c r="C3314"/>
      <c r="D3314"/>
    </row>
    <row r="3315" spans="1:4" x14ac:dyDescent="0.25">
      <c r="A3315"/>
      <c r="B3315"/>
      <c r="C3315"/>
      <c r="D3315"/>
    </row>
    <row r="3316" spans="1:4" x14ac:dyDescent="0.25">
      <c r="A3316"/>
      <c r="B3316"/>
      <c r="C3316"/>
      <c r="D3316"/>
    </row>
    <row r="3317" spans="1:4" x14ac:dyDescent="0.25">
      <c r="A3317"/>
      <c r="B3317"/>
      <c r="C3317"/>
      <c r="D3317"/>
    </row>
    <row r="3318" spans="1:4" x14ac:dyDescent="0.25">
      <c r="A3318"/>
      <c r="B3318"/>
      <c r="C3318"/>
      <c r="D3318"/>
    </row>
    <row r="3319" spans="1:4" x14ac:dyDescent="0.25">
      <c r="A3319"/>
      <c r="B3319"/>
      <c r="C3319"/>
      <c r="D3319"/>
    </row>
    <row r="3320" spans="1:4" x14ac:dyDescent="0.25">
      <c r="A3320"/>
      <c r="B3320"/>
      <c r="C3320"/>
      <c r="D3320"/>
    </row>
    <row r="3321" spans="1:4" x14ac:dyDescent="0.25">
      <c r="A3321"/>
      <c r="B3321"/>
      <c r="C3321"/>
      <c r="D3321"/>
    </row>
    <row r="3322" spans="1:4" x14ac:dyDescent="0.25">
      <c r="A3322"/>
      <c r="B3322"/>
      <c r="C3322"/>
      <c r="D3322"/>
    </row>
    <row r="3323" spans="1:4" x14ac:dyDescent="0.25">
      <c r="A3323"/>
      <c r="B3323"/>
      <c r="C3323"/>
      <c r="D3323"/>
    </row>
    <row r="3324" spans="1:4" x14ac:dyDescent="0.25">
      <c r="A3324"/>
      <c r="B3324"/>
      <c r="C3324"/>
      <c r="D3324"/>
    </row>
    <row r="3325" spans="1:4" x14ac:dyDescent="0.25">
      <c r="A3325"/>
      <c r="B3325"/>
      <c r="C3325"/>
      <c r="D3325"/>
    </row>
    <row r="3326" spans="1:4" x14ac:dyDescent="0.25">
      <c r="A3326"/>
      <c r="B3326"/>
      <c r="C3326"/>
      <c r="D3326"/>
    </row>
    <row r="3327" spans="1:4" x14ac:dyDescent="0.25">
      <c r="A3327"/>
      <c r="B3327"/>
      <c r="C3327"/>
      <c r="D3327"/>
    </row>
    <row r="3328" spans="1:4" x14ac:dyDescent="0.25">
      <c r="A3328"/>
      <c r="B3328"/>
      <c r="C3328"/>
      <c r="D3328"/>
    </row>
    <row r="3329" spans="1:4" x14ac:dyDescent="0.25">
      <c r="A3329"/>
      <c r="B3329"/>
      <c r="C3329"/>
      <c r="D3329"/>
    </row>
    <row r="3330" spans="1:4" x14ac:dyDescent="0.25">
      <c r="A3330"/>
      <c r="B3330"/>
      <c r="C3330"/>
      <c r="D3330"/>
    </row>
    <row r="3331" spans="1:4" x14ac:dyDescent="0.25">
      <c r="A3331"/>
      <c r="B3331"/>
      <c r="C3331"/>
      <c r="D3331"/>
    </row>
    <row r="3332" spans="1:4" x14ac:dyDescent="0.25">
      <c r="A3332"/>
      <c r="B3332"/>
      <c r="C3332"/>
      <c r="D3332"/>
    </row>
    <row r="3333" spans="1:4" x14ac:dyDescent="0.25">
      <c r="A3333"/>
      <c r="B3333"/>
      <c r="C3333"/>
      <c r="D3333"/>
    </row>
    <row r="3334" spans="1:4" x14ac:dyDescent="0.25">
      <c r="A3334"/>
      <c r="B3334"/>
      <c r="C3334"/>
      <c r="D3334"/>
    </row>
    <row r="3335" spans="1:4" x14ac:dyDescent="0.25">
      <c r="A3335"/>
      <c r="B3335"/>
      <c r="C3335"/>
      <c r="D3335"/>
    </row>
    <row r="3336" spans="1:4" x14ac:dyDescent="0.25">
      <c r="A3336"/>
      <c r="B3336"/>
      <c r="C3336"/>
      <c r="D3336"/>
    </row>
    <row r="3337" spans="1:4" x14ac:dyDescent="0.25">
      <c r="A3337"/>
      <c r="B3337"/>
      <c r="C3337"/>
      <c r="D3337"/>
    </row>
    <row r="3338" spans="1:4" x14ac:dyDescent="0.25">
      <c r="A3338"/>
      <c r="B3338"/>
      <c r="C3338"/>
      <c r="D3338"/>
    </row>
    <row r="3339" spans="1:4" x14ac:dyDescent="0.25">
      <c r="A3339"/>
      <c r="B3339"/>
      <c r="C3339"/>
      <c r="D3339"/>
    </row>
    <row r="3340" spans="1:4" x14ac:dyDescent="0.25">
      <c r="A3340"/>
      <c r="B3340"/>
      <c r="C3340"/>
      <c r="D3340"/>
    </row>
    <row r="3341" spans="1:4" x14ac:dyDescent="0.25">
      <c r="A3341"/>
      <c r="B3341"/>
      <c r="C3341"/>
      <c r="D3341"/>
    </row>
    <row r="3342" spans="1:4" x14ac:dyDescent="0.25">
      <c r="A3342"/>
      <c r="B3342"/>
      <c r="C3342"/>
      <c r="D3342"/>
    </row>
    <row r="3343" spans="1:4" x14ac:dyDescent="0.25">
      <c r="A3343"/>
      <c r="B3343"/>
      <c r="C3343"/>
      <c r="D3343"/>
    </row>
    <row r="3344" spans="1:4" x14ac:dyDescent="0.25">
      <c r="A3344"/>
      <c r="B3344"/>
      <c r="C3344"/>
      <c r="D3344"/>
    </row>
    <row r="3345" spans="1:4" x14ac:dyDescent="0.25">
      <c r="A3345"/>
      <c r="B3345"/>
      <c r="C3345"/>
      <c r="D3345"/>
    </row>
    <row r="3346" spans="1:4" x14ac:dyDescent="0.25">
      <c r="A3346"/>
      <c r="B3346"/>
      <c r="C3346"/>
      <c r="D3346"/>
    </row>
    <row r="3347" spans="1:4" x14ac:dyDescent="0.25">
      <c r="A3347"/>
      <c r="B3347"/>
      <c r="C3347"/>
      <c r="D3347"/>
    </row>
    <row r="3348" spans="1:4" x14ac:dyDescent="0.25">
      <c r="A3348"/>
      <c r="B3348"/>
      <c r="C3348"/>
      <c r="D3348"/>
    </row>
    <row r="3349" spans="1:4" x14ac:dyDescent="0.25">
      <c r="A3349"/>
      <c r="B3349"/>
      <c r="C3349"/>
      <c r="D3349"/>
    </row>
    <row r="3350" spans="1:4" x14ac:dyDescent="0.25">
      <c r="A3350"/>
      <c r="B3350"/>
      <c r="C3350"/>
      <c r="D3350"/>
    </row>
    <row r="3351" spans="1:4" x14ac:dyDescent="0.25">
      <c r="A3351"/>
      <c r="B3351"/>
      <c r="C3351"/>
      <c r="D3351"/>
    </row>
    <row r="3352" spans="1:4" x14ac:dyDescent="0.25">
      <c r="A3352"/>
      <c r="B3352"/>
      <c r="C3352"/>
      <c r="D3352"/>
    </row>
    <row r="3353" spans="1:4" x14ac:dyDescent="0.25">
      <c r="A3353"/>
      <c r="B3353"/>
      <c r="C3353"/>
      <c r="D3353"/>
    </row>
    <row r="3354" spans="1:4" x14ac:dyDescent="0.25">
      <c r="A3354"/>
      <c r="B3354"/>
      <c r="C3354"/>
      <c r="D3354"/>
    </row>
    <row r="3355" spans="1:4" x14ac:dyDescent="0.25">
      <c r="A3355"/>
      <c r="B3355"/>
      <c r="C3355"/>
      <c r="D3355"/>
    </row>
    <row r="3356" spans="1:4" x14ac:dyDescent="0.25">
      <c r="A3356"/>
      <c r="B3356"/>
      <c r="C3356"/>
      <c r="D3356"/>
    </row>
    <row r="3357" spans="1:4" x14ac:dyDescent="0.25">
      <c r="A3357"/>
      <c r="B3357"/>
      <c r="C3357"/>
      <c r="D3357"/>
    </row>
    <row r="3358" spans="1:4" x14ac:dyDescent="0.25">
      <c r="A3358"/>
      <c r="B3358"/>
      <c r="C3358"/>
      <c r="D3358"/>
    </row>
    <row r="3359" spans="1:4" x14ac:dyDescent="0.25">
      <c r="A3359"/>
      <c r="B3359"/>
      <c r="C3359"/>
      <c r="D3359"/>
    </row>
    <row r="3360" spans="1:4" x14ac:dyDescent="0.25">
      <c r="A3360"/>
      <c r="B3360"/>
      <c r="C3360"/>
      <c r="D3360"/>
    </row>
    <row r="3361" spans="1:4" x14ac:dyDescent="0.25">
      <c r="A3361"/>
      <c r="B3361"/>
      <c r="C3361"/>
      <c r="D3361"/>
    </row>
    <row r="3362" spans="1:4" x14ac:dyDescent="0.25">
      <c r="A3362"/>
      <c r="B3362"/>
      <c r="C3362"/>
      <c r="D3362"/>
    </row>
    <row r="3363" spans="1:4" x14ac:dyDescent="0.25">
      <c r="A3363"/>
      <c r="B3363"/>
      <c r="C3363"/>
      <c r="D3363"/>
    </row>
    <row r="3364" spans="1:4" x14ac:dyDescent="0.25">
      <c r="A3364"/>
      <c r="B3364"/>
      <c r="C3364"/>
      <c r="D3364"/>
    </row>
    <row r="3365" spans="1:4" x14ac:dyDescent="0.25">
      <c r="A3365"/>
      <c r="B3365"/>
      <c r="C3365"/>
      <c r="D3365"/>
    </row>
    <row r="3366" spans="1:4" x14ac:dyDescent="0.25">
      <c r="A3366"/>
      <c r="B3366"/>
      <c r="C3366"/>
      <c r="D3366"/>
    </row>
    <row r="3367" spans="1:4" x14ac:dyDescent="0.25">
      <c r="A3367"/>
      <c r="B3367"/>
      <c r="C3367"/>
      <c r="D3367"/>
    </row>
    <row r="3368" spans="1:4" x14ac:dyDescent="0.25">
      <c r="A3368"/>
      <c r="B3368"/>
      <c r="C3368"/>
      <c r="D3368"/>
    </row>
    <row r="3369" spans="1:4" x14ac:dyDescent="0.25">
      <c r="A3369"/>
      <c r="B3369"/>
      <c r="C3369"/>
      <c r="D3369"/>
    </row>
    <row r="3370" spans="1:4" x14ac:dyDescent="0.25">
      <c r="A3370"/>
      <c r="B3370"/>
      <c r="C3370"/>
      <c r="D3370"/>
    </row>
    <row r="3371" spans="1:4" x14ac:dyDescent="0.25">
      <c r="A3371"/>
      <c r="B3371"/>
      <c r="C3371"/>
      <c r="D3371"/>
    </row>
    <row r="3372" spans="1:4" x14ac:dyDescent="0.25">
      <c r="A3372"/>
      <c r="B3372"/>
      <c r="C3372"/>
      <c r="D3372"/>
    </row>
    <row r="3373" spans="1:4" x14ac:dyDescent="0.25">
      <c r="A3373"/>
      <c r="B3373"/>
      <c r="C3373"/>
      <c r="D3373"/>
    </row>
    <row r="3374" spans="1:4" x14ac:dyDescent="0.25">
      <c r="A3374"/>
      <c r="B3374"/>
      <c r="C3374"/>
      <c r="D3374"/>
    </row>
    <row r="3375" spans="1:4" x14ac:dyDescent="0.25">
      <c r="A3375"/>
      <c r="B3375"/>
      <c r="C3375"/>
      <c r="D3375"/>
    </row>
    <row r="3376" spans="1:4" x14ac:dyDescent="0.25">
      <c r="A3376"/>
      <c r="B3376"/>
      <c r="C3376"/>
      <c r="D3376"/>
    </row>
    <row r="3377" spans="1:4" x14ac:dyDescent="0.25">
      <c r="A3377"/>
      <c r="B3377"/>
      <c r="C3377"/>
      <c r="D3377"/>
    </row>
    <row r="3378" spans="1:4" x14ac:dyDescent="0.25">
      <c r="A3378"/>
      <c r="B3378"/>
      <c r="C3378"/>
      <c r="D3378"/>
    </row>
    <row r="3379" spans="1:4" x14ac:dyDescent="0.25">
      <c r="A3379"/>
      <c r="B3379"/>
      <c r="C3379"/>
      <c r="D3379"/>
    </row>
    <row r="3380" spans="1:4" x14ac:dyDescent="0.25">
      <c r="A3380"/>
      <c r="B3380"/>
      <c r="C3380"/>
      <c r="D3380"/>
    </row>
    <row r="3381" spans="1:4" x14ac:dyDescent="0.25">
      <c r="A3381"/>
      <c r="B3381"/>
      <c r="C3381"/>
      <c r="D3381"/>
    </row>
    <row r="3382" spans="1:4" x14ac:dyDescent="0.25">
      <c r="A3382"/>
      <c r="B3382"/>
      <c r="C3382"/>
      <c r="D3382"/>
    </row>
    <row r="3383" spans="1:4" x14ac:dyDescent="0.25">
      <c r="A3383"/>
      <c r="B3383"/>
      <c r="C3383"/>
      <c r="D3383"/>
    </row>
    <row r="3384" spans="1:4" x14ac:dyDescent="0.25">
      <c r="A3384"/>
      <c r="B3384"/>
      <c r="C3384"/>
      <c r="D3384"/>
    </row>
    <row r="3385" spans="1:4" x14ac:dyDescent="0.25">
      <c r="A3385"/>
      <c r="B3385"/>
      <c r="C3385"/>
      <c r="D3385"/>
    </row>
    <row r="3386" spans="1:4" x14ac:dyDescent="0.25">
      <c r="A3386"/>
      <c r="B3386"/>
      <c r="C3386"/>
      <c r="D3386"/>
    </row>
    <row r="3387" spans="1:4" x14ac:dyDescent="0.25">
      <c r="A3387"/>
      <c r="B3387"/>
      <c r="C3387"/>
      <c r="D3387"/>
    </row>
    <row r="3388" spans="1:4" x14ac:dyDescent="0.25">
      <c r="A3388"/>
      <c r="B3388"/>
      <c r="C3388"/>
      <c r="D3388"/>
    </row>
    <row r="3389" spans="1:4" x14ac:dyDescent="0.25">
      <c r="A3389"/>
      <c r="B3389"/>
      <c r="C3389"/>
      <c r="D3389"/>
    </row>
    <row r="3390" spans="1:4" x14ac:dyDescent="0.25">
      <c r="A3390"/>
      <c r="B3390"/>
      <c r="C3390"/>
      <c r="D3390"/>
    </row>
    <row r="3391" spans="1:4" x14ac:dyDescent="0.25">
      <c r="A3391"/>
      <c r="B3391"/>
      <c r="C3391"/>
      <c r="D3391"/>
    </row>
    <row r="3392" spans="1:4" x14ac:dyDescent="0.25">
      <c r="A3392"/>
      <c r="B3392"/>
      <c r="C3392"/>
      <c r="D3392"/>
    </row>
    <row r="3393" spans="1:4" x14ac:dyDescent="0.25">
      <c r="A3393"/>
      <c r="B3393"/>
      <c r="C3393"/>
      <c r="D3393"/>
    </row>
    <row r="3394" spans="1:4" x14ac:dyDescent="0.25">
      <c r="A3394"/>
      <c r="B3394"/>
      <c r="C3394"/>
      <c r="D3394"/>
    </row>
    <row r="3395" spans="1:4" x14ac:dyDescent="0.25">
      <c r="A3395"/>
      <c r="B3395"/>
      <c r="C3395"/>
      <c r="D3395"/>
    </row>
    <row r="3396" spans="1:4" x14ac:dyDescent="0.25">
      <c r="A3396"/>
      <c r="B3396"/>
      <c r="C3396"/>
      <c r="D3396"/>
    </row>
    <row r="3397" spans="1:4" x14ac:dyDescent="0.25">
      <c r="A3397"/>
      <c r="B3397"/>
      <c r="C3397"/>
      <c r="D3397"/>
    </row>
    <row r="3398" spans="1:4" x14ac:dyDescent="0.25">
      <c r="A3398"/>
      <c r="B3398"/>
      <c r="C3398"/>
      <c r="D3398"/>
    </row>
    <row r="3399" spans="1:4" x14ac:dyDescent="0.25">
      <c r="A3399"/>
      <c r="B3399"/>
      <c r="C3399"/>
      <c r="D3399"/>
    </row>
    <row r="3400" spans="1:4" x14ac:dyDescent="0.25">
      <c r="A3400"/>
      <c r="B3400"/>
      <c r="C3400"/>
      <c r="D3400"/>
    </row>
    <row r="3401" spans="1:4" x14ac:dyDescent="0.25">
      <c r="A3401"/>
      <c r="B3401"/>
      <c r="C3401"/>
      <c r="D3401"/>
    </row>
    <row r="3402" spans="1:4" x14ac:dyDescent="0.25">
      <c r="A3402"/>
      <c r="B3402"/>
      <c r="C3402"/>
      <c r="D3402"/>
    </row>
    <row r="3403" spans="1:4" x14ac:dyDescent="0.25">
      <c r="A3403"/>
      <c r="B3403"/>
      <c r="C3403"/>
      <c r="D3403"/>
    </row>
    <row r="3404" spans="1:4" x14ac:dyDescent="0.25">
      <c r="A3404"/>
      <c r="B3404"/>
      <c r="C3404"/>
      <c r="D3404"/>
    </row>
    <row r="3405" spans="1:4" x14ac:dyDescent="0.25">
      <c r="A3405"/>
      <c r="B3405"/>
      <c r="C3405"/>
      <c r="D3405"/>
    </row>
    <row r="3406" spans="1:4" x14ac:dyDescent="0.25">
      <c r="A3406"/>
      <c r="B3406"/>
      <c r="C3406"/>
      <c r="D3406"/>
    </row>
    <row r="3407" spans="1:4" x14ac:dyDescent="0.25">
      <c r="A3407"/>
      <c r="B3407"/>
      <c r="C3407"/>
      <c r="D3407"/>
    </row>
    <row r="3408" spans="1:4" x14ac:dyDescent="0.25">
      <c r="A3408"/>
      <c r="B3408"/>
      <c r="C3408"/>
      <c r="D3408"/>
    </row>
    <row r="3409" spans="1:4" x14ac:dyDescent="0.25">
      <c r="A3409"/>
      <c r="B3409"/>
      <c r="C3409"/>
      <c r="D3409"/>
    </row>
    <row r="3410" spans="1:4" x14ac:dyDescent="0.25">
      <c r="A3410"/>
      <c r="B3410"/>
      <c r="C3410"/>
      <c r="D3410"/>
    </row>
    <row r="3411" spans="1:4" x14ac:dyDescent="0.25">
      <c r="A3411"/>
      <c r="B3411"/>
      <c r="C3411"/>
      <c r="D3411"/>
    </row>
    <row r="3412" spans="1:4" x14ac:dyDescent="0.25">
      <c r="A3412"/>
      <c r="B3412"/>
      <c r="C3412"/>
      <c r="D3412"/>
    </row>
    <row r="3413" spans="1:4" x14ac:dyDescent="0.25">
      <c r="A3413"/>
      <c r="B3413"/>
      <c r="C3413"/>
      <c r="D3413"/>
    </row>
    <row r="3414" spans="1:4" x14ac:dyDescent="0.25">
      <c r="A3414"/>
      <c r="B3414"/>
      <c r="C3414"/>
      <c r="D3414"/>
    </row>
    <row r="3415" spans="1:4" x14ac:dyDescent="0.25">
      <c r="A3415"/>
      <c r="B3415"/>
      <c r="C3415"/>
      <c r="D3415"/>
    </row>
    <row r="3416" spans="1:4" x14ac:dyDescent="0.25">
      <c r="A3416"/>
      <c r="B3416"/>
      <c r="C3416"/>
      <c r="D3416"/>
    </row>
    <row r="3417" spans="1:4" x14ac:dyDescent="0.25">
      <c r="A3417"/>
      <c r="B3417"/>
      <c r="C3417"/>
      <c r="D3417"/>
    </row>
    <row r="3418" spans="1:4" x14ac:dyDescent="0.25">
      <c r="A3418"/>
      <c r="B3418"/>
      <c r="C3418"/>
      <c r="D3418"/>
    </row>
    <row r="3419" spans="1:4" x14ac:dyDescent="0.25">
      <c r="A3419"/>
      <c r="B3419"/>
      <c r="C3419"/>
      <c r="D3419"/>
    </row>
    <row r="3420" spans="1:4" x14ac:dyDescent="0.25">
      <c r="A3420"/>
      <c r="B3420"/>
      <c r="C3420"/>
      <c r="D3420"/>
    </row>
    <row r="3421" spans="1:4" x14ac:dyDescent="0.25">
      <c r="A3421"/>
      <c r="B3421"/>
      <c r="C3421"/>
      <c r="D3421"/>
    </row>
    <row r="3422" spans="1:4" x14ac:dyDescent="0.25">
      <c r="A3422"/>
      <c r="B3422"/>
      <c r="C3422"/>
      <c r="D3422"/>
    </row>
    <row r="3423" spans="1:4" x14ac:dyDescent="0.25">
      <c r="A3423"/>
      <c r="B3423"/>
      <c r="C3423"/>
      <c r="D3423"/>
    </row>
    <row r="3424" spans="1:4" x14ac:dyDescent="0.25">
      <c r="A3424"/>
      <c r="B3424"/>
      <c r="C3424"/>
      <c r="D3424"/>
    </row>
    <row r="3425" spans="1:4" x14ac:dyDescent="0.25">
      <c r="A3425"/>
      <c r="B3425"/>
      <c r="C3425"/>
      <c r="D3425"/>
    </row>
    <row r="3426" spans="1:4" x14ac:dyDescent="0.25">
      <c r="A3426"/>
      <c r="B3426"/>
      <c r="C3426"/>
      <c r="D3426"/>
    </row>
    <row r="3427" spans="1:4" x14ac:dyDescent="0.25">
      <c r="A3427"/>
      <c r="B3427"/>
      <c r="C3427"/>
      <c r="D3427"/>
    </row>
    <row r="3428" spans="1:4" x14ac:dyDescent="0.25">
      <c r="A3428"/>
      <c r="B3428"/>
      <c r="C3428"/>
      <c r="D3428"/>
    </row>
    <row r="3429" spans="1:4" x14ac:dyDescent="0.25">
      <c r="A3429"/>
      <c r="B3429"/>
      <c r="C3429"/>
      <c r="D3429"/>
    </row>
    <row r="3430" spans="1:4" x14ac:dyDescent="0.25">
      <c r="A3430"/>
      <c r="B3430"/>
      <c r="C3430"/>
      <c r="D3430"/>
    </row>
    <row r="3431" spans="1:4" x14ac:dyDescent="0.25">
      <c r="A3431"/>
      <c r="B3431"/>
      <c r="C3431"/>
      <c r="D3431"/>
    </row>
    <row r="3432" spans="1:4" x14ac:dyDescent="0.25">
      <c r="A3432"/>
      <c r="B3432"/>
      <c r="C3432"/>
      <c r="D3432"/>
    </row>
    <row r="3433" spans="1:4" x14ac:dyDescent="0.25">
      <c r="A3433"/>
      <c r="B3433"/>
      <c r="C3433"/>
      <c r="D3433"/>
    </row>
    <row r="3434" spans="1:4" x14ac:dyDescent="0.25">
      <c r="A3434"/>
      <c r="B3434"/>
      <c r="C3434"/>
      <c r="D3434"/>
    </row>
    <row r="3435" spans="1:4" x14ac:dyDescent="0.25">
      <c r="A3435"/>
      <c r="B3435"/>
      <c r="C3435"/>
      <c r="D3435"/>
    </row>
    <row r="3436" spans="1:4" x14ac:dyDescent="0.25">
      <c r="A3436"/>
      <c r="B3436"/>
      <c r="C3436"/>
      <c r="D3436"/>
    </row>
    <row r="3437" spans="1:4" x14ac:dyDescent="0.25">
      <c r="A3437"/>
      <c r="B3437"/>
      <c r="C3437"/>
      <c r="D3437"/>
    </row>
    <row r="3438" spans="1:4" x14ac:dyDescent="0.25">
      <c r="A3438"/>
      <c r="B3438"/>
      <c r="C3438"/>
      <c r="D3438"/>
    </row>
    <row r="3439" spans="1:4" x14ac:dyDescent="0.25">
      <c r="A3439"/>
      <c r="B3439"/>
      <c r="C3439"/>
      <c r="D3439"/>
    </row>
    <row r="3440" spans="1:4" x14ac:dyDescent="0.25">
      <c r="A3440"/>
      <c r="B3440"/>
      <c r="C3440"/>
      <c r="D3440"/>
    </row>
    <row r="3441" spans="1:4" x14ac:dyDescent="0.25">
      <c r="A3441"/>
      <c r="B3441"/>
      <c r="C3441"/>
      <c r="D3441"/>
    </row>
    <row r="3442" spans="1:4" x14ac:dyDescent="0.25">
      <c r="A3442"/>
      <c r="B3442"/>
      <c r="C3442"/>
      <c r="D3442"/>
    </row>
    <row r="3443" spans="1:4" x14ac:dyDescent="0.25">
      <c r="A3443"/>
      <c r="B3443"/>
      <c r="C3443"/>
      <c r="D3443"/>
    </row>
    <row r="3444" spans="1:4" x14ac:dyDescent="0.25">
      <c r="A3444"/>
      <c r="B3444"/>
      <c r="C3444"/>
      <c r="D3444"/>
    </row>
    <row r="3445" spans="1:4" x14ac:dyDescent="0.25">
      <c r="A3445"/>
      <c r="B3445"/>
      <c r="C3445"/>
      <c r="D3445"/>
    </row>
    <row r="3446" spans="1:4" x14ac:dyDescent="0.25">
      <c r="A3446"/>
      <c r="B3446"/>
      <c r="C3446"/>
      <c r="D3446"/>
    </row>
    <row r="3447" spans="1:4" x14ac:dyDescent="0.25">
      <c r="A3447"/>
      <c r="B3447"/>
      <c r="C3447"/>
      <c r="D3447"/>
    </row>
    <row r="3448" spans="1:4" x14ac:dyDescent="0.25">
      <c r="A3448"/>
      <c r="B3448"/>
      <c r="C3448"/>
      <c r="D3448"/>
    </row>
    <row r="3449" spans="1:4" x14ac:dyDescent="0.25">
      <c r="A3449"/>
      <c r="B3449"/>
      <c r="C3449"/>
      <c r="D3449"/>
    </row>
    <row r="3450" spans="1:4" x14ac:dyDescent="0.25">
      <c r="A3450"/>
      <c r="B3450"/>
      <c r="C3450"/>
      <c r="D3450"/>
    </row>
    <row r="3451" spans="1:4" x14ac:dyDescent="0.25">
      <c r="A3451"/>
      <c r="B3451"/>
      <c r="C3451"/>
      <c r="D3451"/>
    </row>
    <row r="3452" spans="1:4" x14ac:dyDescent="0.25">
      <c r="A3452"/>
      <c r="B3452"/>
      <c r="C3452"/>
      <c r="D3452"/>
    </row>
    <row r="3453" spans="1:4" x14ac:dyDescent="0.25">
      <c r="A3453"/>
      <c r="B3453"/>
      <c r="C3453"/>
      <c r="D3453"/>
    </row>
    <row r="3454" spans="1:4" x14ac:dyDescent="0.25">
      <c r="A3454"/>
      <c r="B3454"/>
      <c r="C3454"/>
      <c r="D3454"/>
    </row>
    <row r="3455" spans="1:4" x14ac:dyDescent="0.25">
      <c r="A3455"/>
      <c r="B3455"/>
      <c r="C3455"/>
      <c r="D3455"/>
    </row>
    <row r="3456" spans="1:4" x14ac:dyDescent="0.25">
      <c r="A3456"/>
      <c r="B3456"/>
      <c r="C3456"/>
      <c r="D3456"/>
    </row>
    <row r="3457" spans="1:4" x14ac:dyDescent="0.25">
      <c r="A3457"/>
      <c r="B3457"/>
      <c r="C3457"/>
      <c r="D3457"/>
    </row>
    <row r="3458" spans="1:4" x14ac:dyDescent="0.25">
      <c r="A3458"/>
      <c r="B3458"/>
      <c r="C3458"/>
      <c r="D3458"/>
    </row>
    <row r="3459" spans="1:4" x14ac:dyDescent="0.25">
      <c r="A3459"/>
      <c r="B3459"/>
      <c r="C3459"/>
      <c r="D3459"/>
    </row>
    <row r="3460" spans="1:4" x14ac:dyDescent="0.25">
      <c r="A3460"/>
      <c r="B3460"/>
      <c r="C3460"/>
      <c r="D3460"/>
    </row>
    <row r="3461" spans="1:4" x14ac:dyDescent="0.25">
      <c r="A3461"/>
      <c r="B3461"/>
      <c r="C3461"/>
      <c r="D3461"/>
    </row>
    <row r="3462" spans="1:4" x14ac:dyDescent="0.25">
      <c r="A3462"/>
      <c r="B3462"/>
      <c r="C3462"/>
      <c r="D3462"/>
    </row>
    <row r="3463" spans="1:4" x14ac:dyDescent="0.25">
      <c r="A3463"/>
      <c r="B3463"/>
      <c r="C3463"/>
      <c r="D3463"/>
    </row>
    <row r="3464" spans="1:4" x14ac:dyDescent="0.25">
      <c r="A3464"/>
      <c r="B3464"/>
      <c r="C3464"/>
      <c r="D3464"/>
    </row>
    <row r="3465" spans="1:4" x14ac:dyDescent="0.25">
      <c r="A3465"/>
      <c r="B3465"/>
      <c r="C3465"/>
      <c r="D3465"/>
    </row>
    <row r="3466" spans="1:4" x14ac:dyDescent="0.25">
      <c r="A3466"/>
      <c r="B3466"/>
      <c r="C3466"/>
      <c r="D3466"/>
    </row>
    <row r="3467" spans="1:4" x14ac:dyDescent="0.25">
      <c r="A3467"/>
      <c r="B3467"/>
      <c r="C3467"/>
      <c r="D3467"/>
    </row>
    <row r="3468" spans="1:4" x14ac:dyDescent="0.25">
      <c r="A3468"/>
      <c r="B3468"/>
      <c r="C3468"/>
      <c r="D3468"/>
    </row>
    <row r="3469" spans="1:4" x14ac:dyDescent="0.25">
      <c r="A3469"/>
      <c r="B3469"/>
      <c r="C3469"/>
      <c r="D3469"/>
    </row>
    <row r="3470" spans="1:4" x14ac:dyDescent="0.25">
      <c r="A3470"/>
      <c r="B3470"/>
      <c r="C3470"/>
      <c r="D3470"/>
    </row>
    <row r="3471" spans="1:4" x14ac:dyDescent="0.25">
      <c r="A3471"/>
      <c r="B3471"/>
      <c r="C3471"/>
      <c r="D3471"/>
    </row>
    <row r="3472" spans="1:4" x14ac:dyDescent="0.25">
      <c r="A3472"/>
      <c r="B3472"/>
      <c r="C3472"/>
      <c r="D3472"/>
    </row>
    <row r="3473" spans="1:4" x14ac:dyDescent="0.25">
      <c r="A3473"/>
      <c r="B3473"/>
      <c r="C3473"/>
      <c r="D3473"/>
    </row>
    <row r="3474" spans="1:4" x14ac:dyDescent="0.25">
      <c r="A3474"/>
      <c r="B3474"/>
      <c r="C3474"/>
      <c r="D3474"/>
    </row>
    <row r="3475" spans="1:4" x14ac:dyDescent="0.25">
      <c r="A3475"/>
      <c r="B3475"/>
      <c r="C3475"/>
      <c r="D3475"/>
    </row>
    <row r="3476" spans="1:4" x14ac:dyDescent="0.25">
      <c r="A3476"/>
      <c r="B3476"/>
      <c r="C3476"/>
      <c r="D3476"/>
    </row>
    <row r="3477" spans="1:4" x14ac:dyDescent="0.25">
      <c r="A3477"/>
      <c r="B3477"/>
      <c r="C3477"/>
      <c r="D3477"/>
    </row>
    <row r="3478" spans="1:4" x14ac:dyDescent="0.25">
      <c r="A3478"/>
      <c r="B3478"/>
      <c r="C3478"/>
      <c r="D3478"/>
    </row>
    <row r="3479" spans="1:4" x14ac:dyDescent="0.25">
      <c r="A3479"/>
      <c r="B3479"/>
      <c r="C3479"/>
      <c r="D3479"/>
    </row>
    <row r="3480" spans="1:4" x14ac:dyDescent="0.25">
      <c r="A3480"/>
      <c r="B3480"/>
      <c r="C3480"/>
      <c r="D3480"/>
    </row>
    <row r="3481" spans="1:4" x14ac:dyDescent="0.25">
      <c r="A3481"/>
      <c r="B3481"/>
      <c r="C3481"/>
      <c r="D3481"/>
    </row>
    <row r="3482" spans="1:4" x14ac:dyDescent="0.25">
      <c r="A3482"/>
      <c r="B3482"/>
      <c r="C3482"/>
      <c r="D3482"/>
    </row>
    <row r="3483" spans="1:4" x14ac:dyDescent="0.25">
      <c r="A3483"/>
      <c r="B3483"/>
      <c r="C3483"/>
      <c r="D3483"/>
    </row>
    <row r="3484" spans="1:4" x14ac:dyDescent="0.25">
      <c r="A3484"/>
      <c r="B3484"/>
      <c r="C3484"/>
      <c r="D3484"/>
    </row>
    <row r="3485" spans="1:4" x14ac:dyDescent="0.25">
      <c r="A3485"/>
      <c r="B3485"/>
      <c r="C3485"/>
      <c r="D3485"/>
    </row>
    <row r="3486" spans="1:4" x14ac:dyDescent="0.25">
      <c r="A3486"/>
      <c r="B3486"/>
      <c r="C3486"/>
      <c r="D3486"/>
    </row>
    <row r="3487" spans="1:4" x14ac:dyDescent="0.25">
      <c r="A3487"/>
      <c r="B3487"/>
      <c r="C3487"/>
      <c r="D3487"/>
    </row>
    <row r="3488" spans="1:4" x14ac:dyDescent="0.25">
      <c r="A3488"/>
      <c r="B3488"/>
      <c r="C3488"/>
      <c r="D3488"/>
    </row>
    <row r="3489" spans="1:4" x14ac:dyDescent="0.25">
      <c r="A3489"/>
      <c r="B3489"/>
      <c r="C3489"/>
      <c r="D3489"/>
    </row>
    <row r="3490" spans="1:4" x14ac:dyDescent="0.25">
      <c r="A3490"/>
      <c r="B3490"/>
      <c r="C3490"/>
      <c r="D3490"/>
    </row>
    <row r="3491" spans="1:4" x14ac:dyDescent="0.25">
      <c r="A3491"/>
      <c r="B3491"/>
      <c r="C3491"/>
      <c r="D3491"/>
    </row>
    <row r="3492" spans="1:4" x14ac:dyDescent="0.25">
      <c r="A3492"/>
      <c r="B3492"/>
      <c r="C3492"/>
      <c r="D3492"/>
    </row>
    <row r="3493" spans="1:4" x14ac:dyDescent="0.25">
      <c r="A3493"/>
      <c r="B3493"/>
      <c r="C3493"/>
      <c r="D3493"/>
    </row>
    <row r="3494" spans="1:4" x14ac:dyDescent="0.25">
      <c r="A3494"/>
      <c r="B3494"/>
      <c r="C3494"/>
      <c r="D3494"/>
    </row>
    <row r="3495" spans="1:4" x14ac:dyDescent="0.25">
      <c r="A3495"/>
      <c r="B3495"/>
      <c r="C3495"/>
      <c r="D3495"/>
    </row>
    <row r="3496" spans="1:4" x14ac:dyDescent="0.25">
      <c r="A3496"/>
      <c r="B3496"/>
      <c r="C3496"/>
      <c r="D3496"/>
    </row>
    <row r="3497" spans="1:4" x14ac:dyDescent="0.25">
      <c r="A3497"/>
      <c r="B3497"/>
      <c r="C3497"/>
      <c r="D3497"/>
    </row>
    <row r="3498" spans="1:4" x14ac:dyDescent="0.25">
      <c r="A3498"/>
      <c r="B3498"/>
      <c r="C3498"/>
      <c r="D3498"/>
    </row>
    <row r="3499" spans="1:4" x14ac:dyDescent="0.25">
      <c r="A3499"/>
      <c r="B3499"/>
      <c r="C3499"/>
      <c r="D3499"/>
    </row>
    <row r="3500" spans="1:4" x14ac:dyDescent="0.25">
      <c r="A3500"/>
      <c r="B3500"/>
      <c r="C3500"/>
      <c r="D3500"/>
    </row>
    <row r="3501" spans="1:4" x14ac:dyDescent="0.25">
      <c r="A3501"/>
      <c r="B3501"/>
      <c r="C3501"/>
      <c r="D3501"/>
    </row>
    <row r="3502" spans="1:4" x14ac:dyDescent="0.25">
      <c r="A3502"/>
      <c r="B3502"/>
      <c r="C3502"/>
      <c r="D3502"/>
    </row>
    <row r="3503" spans="1:4" x14ac:dyDescent="0.25">
      <c r="A3503"/>
      <c r="B3503"/>
      <c r="C3503"/>
      <c r="D3503"/>
    </row>
    <row r="3504" spans="1:4" x14ac:dyDescent="0.25">
      <c r="A3504"/>
      <c r="B3504"/>
      <c r="C3504"/>
      <c r="D3504"/>
    </row>
    <row r="3505" spans="1:4" x14ac:dyDescent="0.25">
      <c r="A3505"/>
      <c r="B3505"/>
      <c r="C3505"/>
      <c r="D3505"/>
    </row>
    <row r="3506" spans="1:4" x14ac:dyDescent="0.25">
      <c r="A3506"/>
      <c r="B3506"/>
      <c r="C3506"/>
      <c r="D3506"/>
    </row>
    <row r="3507" spans="1:4" x14ac:dyDescent="0.25">
      <c r="A3507"/>
      <c r="B3507"/>
      <c r="C3507"/>
      <c r="D3507"/>
    </row>
    <row r="3508" spans="1:4" x14ac:dyDescent="0.25">
      <c r="A3508"/>
      <c r="B3508"/>
      <c r="C3508"/>
      <c r="D3508"/>
    </row>
    <row r="3509" spans="1:4" x14ac:dyDescent="0.25">
      <c r="A3509"/>
      <c r="B3509"/>
      <c r="C3509"/>
      <c r="D3509"/>
    </row>
    <row r="3510" spans="1:4" x14ac:dyDescent="0.25">
      <c r="A3510"/>
      <c r="B3510"/>
      <c r="C3510"/>
      <c r="D3510"/>
    </row>
    <row r="3511" spans="1:4" x14ac:dyDescent="0.25">
      <c r="A3511"/>
      <c r="B3511"/>
      <c r="C3511"/>
      <c r="D3511"/>
    </row>
    <row r="3512" spans="1:4" x14ac:dyDescent="0.25">
      <c r="A3512"/>
      <c r="B3512"/>
      <c r="C3512"/>
      <c r="D3512"/>
    </row>
    <row r="3513" spans="1:4" x14ac:dyDescent="0.25">
      <c r="A3513"/>
      <c r="B3513"/>
      <c r="C3513"/>
      <c r="D3513"/>
    </row>
    <row r="3514" spans="1:4" x14ac:dyDescent="0.25">
      <c r="A3514"/>
      <c r="B3514"/>
      <c r="C3514"/>
      <c r="D3514"/>
    </row>
    <row r="3515" spans="1:4" x14ac:dyDescent="0.25">
      <c r="A3515"/>
      <c r="B3515"/>
      <c r="C3515"/>
      <c r="D3515"/>
    </row>
    <row r="3516" spans="1:4" x14ac:dyDescent="0.25">
      <c r="A3516"/>
      <c r="B3516"/>
      <c r="C3516"/>
      <c r="D3516"/>
    </row>
    <row r="3517" spans="1:4" x14ac:dyDescent="0.25">
      <c r="A3517"/>
      <c r="B3517"/>
      <c r="C3517"/>
      <c r="D3517"/>
    </row>
    <row r="3518" spans="1:4" x14ac:dyDescent="0.25">
      <c r="A3518"/>
      <c r="B3518"/>
      <c r="C3518"/>
      <c r="D3518"/>
    </row>
    <row r="3519" spans="1:4" x14ac:dyDescent="0.25">
      <c r="A3519"/>
      <c r="B3519"/>
      <c r="C3519"/>
      <c r="D3519"/>
    </row>
    <row r="3520" spans="1:4" x14ac:dyDescent="0.25">
      <c r="A3520"/>
      <c r="B3520"/>
      <c r="C3520"/>
      <c r="D3520"/>
    </row>
    <row r="3521" spans="1:4" x14ac:dyDescent="0.25">
      <c r="A3521"/>
      <c r="B3521"/>
      <c r="C3521"/>
      <c r="D3521"/>
    </row>
    <row r="3522" spans="1:4" x14ac:dyDescent="0.25">
      <c r="A3522"/>
      <c r="B3522"/>
      <c r="C3522"/>
      <c r="D3522"/>
    </row>
    <row r="3523" spans="1:4" x14ac:dyDescent="0.25">
      <c r="A3523"/>
      <c r="B3523"/>
      <c r="C3523"/>
      <c r="D3523"/>
    </row>
    <row r="3524" spans="1:4" x14ac:dyDescent="0.25">
      <c r="A3524"/>
      <c r="B3524"/>
      <c r="C3524"/>
      <c r="D3524"/>
    </row>
    <row r="3525" spans="1:4" x14ac:dyDescent="0.25">
      <c r="A3525"/>
      <c r="B3525"/>
      <c r="C3525"/>
      <c r="D3525"/>
    </row>
    <row r="3526" spans="1:4" x14ac:dyDescent="0.25">
      <c r="A3526"/>
      <c r="B3526"/>
      <c r="C3526"/>
      <c r="D3526"/>
    </row>
    <row r="3527" spans="1:4" x14ac:dyDescent="0.25">
      <c r="A3527"/>
      <c r="B3527"/>
      <c r="C3527"/>
      <c r="D3527"/>
    </row>
    <row r="3528" spans="1:4" x14ac:dyDescent="0.25">
      <c r="A3528"/>
      <c r="B3528"/>
      <c r="C3528"/>
      <c r="D3528"/>
    </row>
    <row r="3529" spans="1:4" x14ac:dyDescent="0.25">
      <c r="A3529"/>
      <c r="B3529"/>
      <c r="C3529"/>
      <c r="D3529"/>
    </row>
    <row r="3530" spans="1:4" x14ac:dyDescent="0.25">
      <c r="A3530"/>
      <c r="B3530"/>
      <c r="C3530"/>
      <c r="D3530"/>
    </row>
    <row r="3531" spans="1:4" x14ac:dyDescent="0.25">
      <c r="A3531"/>
      <c r="B3531"/>
      <c r="C3531"/>
      <c r="D3531"/>
    </row>
    <row r="3532" spans="1:4" x14ac:dyDescent="0.25">
      <c r="A3532"/>
      <c r="B3532"/>
      <c r="C3532"/>
      <c r="D3532"/>
    </row>
    <row r="3533" spans="1:4" x14ac:dyDescent="0.25">
      <c r="A3533"/>
      <c r="B3533"/>
      <c r="C3533"/>
      <c r="D3533"/>
    </row>
    <row r="3534" spans="1:4" x14ac:dyDescent="0.25">
      <c r="A3534"/>
      <c r="B3534"/>
      <c r="C3534"/>
      <c r="D3534"/>
    </row>
    <row r="3535" spans="1:4" x14ac:dyDescent="0.25">
      <c r="A3535"/>
      <c r="B3535"/>
      <c r="C3535"/>
      <c r="D3535"/>
    </row>
    <row r="3536" spans="1:4" x14ac:dyDescent="0.25">
      <c r="A3536"/>
      <c r="B3536"/>
      <c r="C3536"/>
      <c r="D3536"/>
    </row>
    <row r="3537" spans="1:4" x14ac:dyDescent="0.25">
      <c r="A3537"/>
      <c r="B3537"/>
      <c r="C3537"/>
      <c r="D3537"/>
    </row>
    <row r="3538" spans="1:4" x14ac:dyDescent="0.25">
      <c r="A3538"/>
      <c r="B3538"/>
      <c r="C3538"/>
      <c r="D3538"/>
    </row>
    <row r="3539" spans="1:4" x14ac:dyDescent="0.25">
      <c r="A3539"/>
      <c r="B3539"/>
      <c r="C3539"/>
      <c r="D3539"/>
    </row>
    <row r="3540" spans="1:4" x14ac:dyDescent="0.25">
      <c r="A3540"/>
      <c r="B3540"/>
      <c r="C3540"/>
      <c r="D3540"/>
    </row>
    <row r="3541" spans="1:4" x14ac:dyDescent="0.25">
      <c r="A3541"/>
      <c r="B3541"/>
      <c r="C3541"/>
      <c r="D3541"/>
    </row>
    <row r="3542" spans="1:4" x14ac:dyDescent="0.25">
      <c r="A3542"/>
      <c r="B3542"/>
      <c r="C3542"/>
      <c r="D3542"/>
    </row>
    <row r="3543" spans="1:4" x14ac:dyDescent="0.25">
      <c r="A3543"/>
      <c r="B3543"/>
      <c r="C3543"/>
      <c r="D3543"/>
    </row>
    <row r="3544" spans="1:4" x14ac:dyDescent="0.25">
      <c r="A3544"/>
      <c r="B3544"/>
      <c r="C3544"/>
      <c r="D3544"/>
    </row>
    <row r="3545" spans="1:4" x14ac:dyDescent="0.25">
      <c r="A3545"/>
      <c r="B3545"/>
      <c r="C3545"/>
      <c r="D3545"/>
    </row>
    <row r="3546" spans="1:4" x14ac:dyDescent="0.25">
      <c r="A3546"/>
      <c r="B3546"/>
      <c r="C3546"/>
      <c r="D3546"/>
    </row>
    <row r="3547" spans="1:4" x14ac:dyDescent="0.25">
      <c r="A3547"/>
      <c r="B3547"/>
      <c r="C3547"/>
      <c r="D3547"/>
    </row>
    <row r="3548" spans="1:4" x14ac:dyDescent="0.25">
      <c r="A3548"/>
      <c r="B3548"/>
      <c r="C3548"/>
      <c r="D3548"/>
    </row>
    <row r="3549" spans="1:4" x14ac:dyDescent="0.25">
      <c r="A3549"/>
      <c r="B3549"/>
      <c r="C3549"/>
      <c r="D3549"/>
    </row>
    <row r="3550" spans="1:4" x14ac:dyDescent="0.25">
      <c r="A3550"/>
      <c r="B3550"/>
      <c r="C3550"/>
      <c r="D3550"/>
    </row>
    <row r="3551" spans="1:4" x14ac:dyDescent="0.25">
      <c r="A3551"/>
      <c r="B3551"/>
      <c r="C3551"/>
      <c r="D3551"/>
    </row>
    <row r="3552" spans="1:4" x14ac:dyDescent="0.25">
      <c r="A3552"/>
      <c r="B3552"/>
      <c r="C3552"/>
      <c r="D3552"/>
    </row>
    <row r="3553" spans="1:4" x14ac:dyDescent="0.25">
      <c r="A3553"/>
      <c r="B3553"/>
      <c r="C3553"/>
      <c r="D3553"/>
    </row>
    <row r="3554" spans="1:4" x14ac:dyDescent="0.25">
      <c r="A3554"/>
      <c r="B3554"/>
      <c r="C3554"/>
      <c r="D3554"/>
    </row>
    <row r="3555" spans="1:4" x14ac:dyDescent="0.25">
      <c r="A3555"/>
      <c r="B3555"/>
      <c r="C3555"/>
      <c r="D3555"/>
    </row>
    <row r="3556" spans="1:4" x14ac:dyDescent="0.25">
      <c r="A3556"/>
      <c r="B3556"/>
      <c r="C3556"/>
      <c r="D3556"/>
    </row>
    <row r="3557" spans="1:4" x14ac:dyDescent="0.25">
      <c r="A3557"/>
      <c r="B3557"/>
      <c r="C3557"/>
      <c r="D3557"/>
    </row>
    <row r="3558" spans="1:4" x14ac:dyDescent="0.25">
      <c r="A3558"/>
      <c r="B3558"/>
      <c r="C3558"/>
      <c r="D3558"/>
    </row>
    <row r="3559" spans="1:4" x14ac:dyDescent="0.25">
      <c r="A3559"/>
      <c r="B3559"/>
      <c r="C3559"/>
      <c r="D3559"/>
    </row>
    <row r="3560" spans="1:4" x14ac:dyDescent="0.25">
      <c r="A3560"/>
      <c r="B3560"/>
      <c r="C3560"/>
      <c r="D3560"/>
    </row>
    <row r="3561" spans="1:4" x14ac:dyDescent="0.25">
      <c r="A3561"/>
      <c r="B3561"/>
      <c r="C3561"/>
      <c r="D3561"/>
    </row>
    <row r="3562" spans="1:4" x14ac:dyDescent="0.25">
      <c r="A3562"/>
      <c r="B3562"/>
      <c r="C3562"/>
      <c r="D3562"/>
    </row>
    <row r="3563" spans="1:4" x14ac:dyDescent="0.25">
      <c r="A3563"/>
      <c r="B3563"/>
      <c r="C3563"/>
      <c r="D3563"/>
    </row>
    <row r="3564" spans="1:4" x14ac:dyDescent="0.25">
      <c r="A3564"/>
      <c r="B3564"/>
      <c r="C3564"/>
      <c r="D3564"/>
    </row>
    <row r="3565" spans="1:4" x14ac:dyDescent="0.25">
      <c r="A3565"/>
      <c r="B3565"/>
      <c r="C3565"/>
      <c r="D3565"/>
    </row>
    <row r="3566" spans="1:4" x14ac:dyDescent="0.25">
      <c r="A3566"/>
      <c r="B3566"/>
      <c r="C3566"/>
      <c r="D3566"/>
    </row>
    <row r="3567" spans="1:4" x14ac:dyDescent="0.25">
      <c r="A3567"/>
      <c r="B3567"/>
      <c r="C3567"/>
      <c r="D3567"/>
    </row>
    <row r="3568" spans="1:4" x14ac:dyDescent="0.25">
      <c r="A3568"/>
      <c r="B3568"/>
      <c r="C3568"/>
      <c r="D3568"/>
    </row>
    <row r="3569" spans="1:4" x14ac:dyDescent="0.25">
      <c r="A3569"/>
      <c r="B3569"/>
      <c r="C3569"/>
      <c r="D3569"/>
    </row>
    <row r="3570" spans="1:4" x14ac:dyDescent="0.25">
      <c r="A3570"/>
      <c r="B3570"/>
      <c r="C3570"/>
      <c r="D3570"/>
    </row>
    <row r="3571" spans="1:4" x14ac:dyDescent="0.25">
      <c r="A3571"/>
      <c r="B3571"/>
      <c r="C3571"/>
      <c r="D3571"/>
    </row>
    <row r="3572" spans="1:4" x14ac:dyDescent="0.25">
      <c r="A3572"/>
      <c r="B3572"/>
      <c r="C3572"/>
      <c r="D3572"/>
    </row>
    <row r="3573" spans="1:4" x14ac:dyDescent="0.25">
      <c r="A3573"/>
      <c r="B3573"/>
      <c r="C3573"/>
      <c r="D3573"/>
    </row>
    <row r="3574" spans="1:4" x14ac:dyDescent="0.25">
      <c r="A3574"/>
      <c r="B3574"/>
      <c r="C3574"/>
      <c r="D3574"/>
    </row>
    <row r="3575" spans="1:4" x14ac:dyDescent="0.25">
      <c r="A3575"/>
      <c r="B3575"/>
      <c r="C3575"/>
      <c r="D3575"/>
    </row>
    <row r="3576" spans="1:4" x14ac:dyDescent="0.25">
      <c r="A3576"/>
      <c r="B3576"/>
      <c r="C3576"/>
      <c r="D3576"/>
    </row>
    <row r="3577" spans="1:4" x14ac:dyDescent="0.25">
      <c r="A3577"/>
      <c r="B3577"/>
      <c r="C3577"/>
      <c r="D3577"/>
    </row>
    <row r="3578" spans="1:4" x14ac:dyDescent="0.25">
      <c r="A3578"/>
      <c r="B3578"/>
      <c r="C3578"/>
      <c r="D3578"/>
    </row>
    <row r="3579" spans="1:4" x14ac:dyDescent="0.25">
      <c r="A3579"/>
      <c r="B3579"/>
      <c r="C3579"/>
      <c r="D3579"/>
    </row>
    <row r="3580" spans="1:4" x14ac:dyDescent="0.25">
      <c r="A3580"/>
      <c r="B3580"/>
      <c r="C3580"/>
      <c r="D3580"/>
    </row>
    <row r="3581" spans="1:4" x14ac:dyDescent="0.25">
      <c r="A3581"/>
      <c r="B3581"/>
      <c r="C3581"/>
      <c r="D3581"/>
    </row>
    <row r="3582" spans="1:4" x14ac:dyDescent="0.25">
      <c r="A3582"/>
      <c r="B3582"/>
      <c r="C3582"/>
      <c r="D3582"/>
    </row>
    <row r="3583" spans="1:4" x14ac:dyDescent="0.25">
      <c r="A3583"/>
      <c r="B3583"/>
      <c r="C3583"/>
      <c r="D3583"/>
    </row>
    <row r="3584" spans="1:4" x14ac:dyDescent="0.25">
      <c r="A3584"/>
      <c r="B3584"/>
      <c r="C3584"/>
      <c r="D3584"/>
    </row>
    <row r="3585" spans="1:4" x14ac:dyDescent="0.25">
      <c r="A3585"/>
      <c r="B3585"/>
      <c r="C3585"/>
      <c r="D3585"/>
    </row>
    <row r="3586" spans="1:4" x14ac:dyDescent="0.25">
      <c r="A3586"/>
      <c r="B3586"/>
      <c r="C3586"/>
      <c r="D3586"/>
    </row>
    <row r="3587" spans="1:4" x14ac:dyDescent="0.25">
      <c r="A3587"/>
      <c r="B3587"/>
      <c r="C3587"/>
      <c r="D3587"/>
    </row>
    <row r="3588" spans="1:4" x14ac:dyDescent="0.25">
      <c r="A3588"/>
      <c r="B3588"/>
      <c r="C3588"/>
      <c r="D3588"/>
    </row>
    <row r="3589" spans="1:4" x14ac:dyDescent="0.25">
      <c r="A3589"/>
      <c r="B3589"/>
      <c r="C3589"/>
      <c r="D3589"/>
    </row>
    <row r="3590" spans="1:4" x14ac:dyDescent="0.25">
      <c r="A3590"/>
      <c r="B3590"/>
      <c r="C3590"/>
      <c r="D3590"/>
    </row>
    <row r="3591" spans="1:4" x14ac:dyDescent="0.25">
      <c r="A3591"/>
      <c r="B3591"/>
      <c r="C3591"/>
      <c r="D3591"/>
    </row>
    <row r="3592" spans="1:4" x14ac:dyDescent="0.25">
      <c r="A3592"/>
      <c r="B3592"/>
      <c r="C3592"/>
      <c r="D3592"/>
    </row>
    <row r="3593" spans="1:4" x14ac:dyDescent="0.25">
      <c r="A3593"/>
      <c r="B3593"/>
      <c r="C3593"/>
      <c r="D3593"/>
    </row>
    <row r="3594" spans="1:4" x14ac:dyDescent="0.25">
      <c r="A3594"/>
      <c r="B3594"/>
      <c r="C3594"/>
      <c r="D3594"/>
    </row>
    <row r="3595" spans="1:4" x14ac:dyDescent="0.25">
      <c r="A3595"/>
      <c r="B3595"/>
      <c r="C3595"/>
      <c r="D3595"/>
    </row>
    <row r="3596" spans="1:4" x14ac:dyDescent="0.25">
      <c r="A3596"/>
      <c r="B3596"/>
      <c r="C3596"/>
      <c r="D3596"/>
    </row>
    <row r="3597" spans="1:4" x14ac:dyDescent="0.25">
      <c r="A3597"/>
      <c r="B3597"/>
      <c r="C3597"/>
      <c r="D3597"/>
    </row>
    <row r="3598" spans="1:4" x14ac:dyDescent="0.25">
      <c r="A3598"/>
      <c r="B3598"/>
      <c r="C3598"/>
      <c r="D3598"/>
    </row>
    <row r="3599" spans="1:4" x14ac:dyDescent="0.25">
      <c r="A3599"/>
      <c r="B3599"/>
      <c r="C3599"/>
      <c r="D3599"/>
    </row>
    <row r="3600" spans="1:4" x14ac:dyDescent="0.25">
      <c r="A3600"/>
      <c r="B3600"/>
      <c r="C3600"/>
      <c r="D3600"/>
    </row>
    <row r="3601" spans="1:4" x14ac:dyDescent="0.25">
      <c r="A3601"/>
      <c r="B3601"/>
      <c r="C3601"/>
      <c r="D3601"/>
    </row>
    <row r="3602" spans="1:4" x14ac:dyDescent="0.25">
      <c r="A3602"/>
      <c r="B3602"/>
      <c r="C3602"/>
      <c r="D3602"/>
    </row>
    <row r="3603" spans="1:4" x14ac:dyDescent="0.25">
      <c r="A3603"/>
      <c r="B3603"/>
      <c r="C3603"/>
      <c r="D3603"/>
    </row>
    <row r="3604" spans="1:4" x14ac:dyDescent="0.25">
      <c r="A3604"/>
      <c r="B3604"/>
      <c r="C3604"/>
      <c r="D3604"/>
    </row>
    <row r="3605" spans="1:4" x14ac:dyDescent="0.25">
      <c r="A3605"/>
      <c r="B3605"/>
      <c r="C3605"/>
      <c r="D3605"/>
    </row>
    <row r="3606" spans="1:4" x14ac:dyDescent="0.25">
      <c r="A3606"/>
      <c r="B3606"/>
      <c r="C3606"/>
      <c r="D3606"/>
    </row>
    <row r="3607" spans="1:4" x14ac:dyDescent="0.25">
      <c r="A3607"/>
      <c r="B3607"/>
      <c r="C3607"/>
      <c r="D3607"/>
    </row>
    <row r="3608" spans="1:4" x14ac:dyDescent="0.25">
      <c r="A3608"/>
      <c r="B3608"/>
      <c r="C3608"/>
      <c r="D3608"/>
    </row>
    <row r="3609" spans="1:4" x14ac:dyDescent="0.25">
      <c r="A3609"/>
      <c r="B3609"/>
      <c r="C3609"/>
      <c r="D3609"/>
    </row>
    <row r="3610" spans="1:4" x14ac:dyDescent="0.25">
      <c r="A3610"/>
      <c r="B3610"/>
      <c r="C3610"/>
      <c r="D3610"/>
    </row>
    <row r="3611" spans="1:4" x14ac:dyDescent="0.25">
      <c r="A3611"/>
      <c r="B3611"/>
      <c r="C3611"/>
      <c r="D3611"/>
    </row>
    <row r="3612" spans="1:4" x14ac:dyDescent="0.25">
      <c r="A3612"/>
      <c r="B3612"/>
      <c r="C3612"/>
      <c r="D3612"/>
    </row>
    <row r="3613" spans="1:4" x14ac:dyDescent="0.25">
      <c r="A3613"/>
      <c r="B3613"/>
      <c r="C3613"/>
      <c r="D3613"/>
    </row>
    <row r="3614" spans="1:4" x14ac:dyDescent="0.25">
      <c r="A3614"/>
      <c r="B3614"/>
      <c r="C3614"/>
      <c r="D3614"/>
    </row>
    <row r="3615" spans="1:4" x14ac:dyDescent="0.25">
      <c r="A3615"/>
      <c r="B3615"/>
      <c r="C3615"/>
      <c r="D3615"/>
    </row>
    <row r="3616" spans="1:4" x14ac:dyDescent="0.25">
      <c r="A3616"/>
      <c r="B3616"/>
      <c r="C3616"/>
      <c r="D3616"/>
    </row>
    <row r="3617" spans="1:4" x14ac:dyDescent="0.25">
      <c r="A3617"/>
      <c r="B3617"/>
      <c r="C3617"/>
      <c r="D3617"/>
    </row>
    <row r="3618" spans="1:4" x14ac:dyDescent="0.25">
      <c r="A3618"/>
      <c r="B3618"/>
      <c r="C3618"/>
      <c r="D3618"/>
    </row>
    <row r="3619" spans="1:4" x14ac:dyDescent="0.25">
      <c r="A3619"/>
      <c r="B3619"/>
      <c r="C3619"/>
      <c r="D3619"/>
    </row>
    <row r="3620" spans="1:4" x14ac:dyDescent="0.25">
      <c r="A3620"/>
      <c r="B3620"/>
      <c r="C3620"/>
      <c r="D3620"/>
    </row>
    <row r="3621" spans="1:4" x14ac:dyDescent="0.25">
      <c r="A3621"/>
      <c r="B3621"/>
      <c r="C3621"/>
      <c r="D3621"/>
    </row>
    <row r="3622" spans="1:4" x14ac:dyDescent="0.25">
      <c r="A3622"/>
      <c r="B3622"/>
      <c r="C3622"/>
      <c r="D3622"/>
    </row>
    <row r="3623" spans="1:4" x14ac:dyDescent="0.25">
      <c r="A3623"/>
      <c r="B3623"/>
      <c r="C3623"/>
      <c r="D3623"/>
    </row>
    <row r="3624" spans="1:4" x14ac:dyDescent="0.25">
      <c r="A3624"/>
      <c r="B3624"/>
      <c r="C3624"/>
      <c r="D3624"/>
    </row>
    <row r="3625" spans="1:4" x14ac:dyDescent="0.25">
      <c r="A3625"/>
      <c r="B3625"/>
      <c r="C3625"/>
      <c r="D3625"/>
    </row>
    <row r="3626" spans="1:4" x14ac:dyDescent="0.25">
      <c r="A3626"/>
      <c r="B3626"/>
      <c r="C3626"/>
      <c r="D3626"/>
    </row>
    <row r="3627" spans="1:4" x14ac:dyDescent="0.25">
      <c r="A3627"/>
      <c r="B3627"/>
      <c r="C3627"/>
      <c r="D3627"/>
    </row>
    <row r="3628" spans="1:4" x14ac:dyDescent="0.25">
      <c r="A3628"/>
      <c r="B3628"/>
      <c r="C3628"/>
      <c r="D3628"/>
    </row>
    <row r="3629" spans="1:4" x14ac:dyDescent="0.25">
      <c r="A3629"/>
      <c r="B3629"/>
      <c r="C3629"/>
      <c r="D3629"/>
    </row>
    <row r="3630" spans="1:4" x14ac:dyDescent="0.25">
      <c r="A3630"/>
      <c r="B3630"/>
      <c r="C3630"/>
      <c r="D3630"/>
    </row>
    <row r="3631" spans="1:4" x14ac:dyDescent="0.25">
      <c r="A3631"/>
      <c r="B3631"/>
      <c r="C3631"/>
      <c r="D3631"/>
    </row>
    <row r="3632" spans="1:4" x14ac:dyDescent="0.25">
      <c r="A3632"/>
      <c r="B3632"/>
      <c r="C3632"/>
      <c r="D3632"/>
    </row>
    <row r="3633" spans="1:4" x14ac:dyDescent="0.25">
      <c r="A3633"/>
      <c r="B3633"/>
      <c r="C3633"/>
      <c r="D3633"/>
    </row>
    <row r="3634" spans="1:4" x14ac:dyDescent="0.25">
      <c r="A3634"/>
      <c r="B3634"/>
      <c r="C3634"/>
      <c r="D3634"/>
    </row>
    <row r="3635" spans="1:4" x14ac:dyDescent="0.25">
      <c r="A3635"/>
      <c r="B3635"/>
      <c r="C3635"/>
      <c r="D3635"/>
    </row>
    <row r="3636" spans="1:4" x14ac:dyDescent="0.25">
      <c r="A3636"/>
      <c r="B3636"/>
      <c r="C3636"/>
      <c r="D3636"/>
    </row>
    <row r="3637" spans="1:4" x14ac:dyDescent="0.25">
      <c r="A3637"/>
      <c r="B3637"/>
      <c r="C3637"/>
      <c r="D3637"/>
    </row>
    <row r="3638" spans="1:4" x14ac:dyDescent="0.25">
      <c r="A3638"/>
      <c r="B3638"/>
      <c r="C3638"/>
      <c r="D3638"/>
    </row>
    <row r="3639" spans="1:4" x14ac:dyDescent="0.25">
      <c r="A3639"/>
      <c r="B3639"/>
      <c r="C3639"/>
      <c r="D3639"/>
    </row>
    <row r="3640" spans="1:4" x14ac:dyDescent="0.25">
      <c r="A3640"/>
      <c r="B3640"/>
      <c r="C3640"/>
      <c r="D3640"/>
    </row>
    <row r="3641" spans="1:4" x14ac:dyDescent="0.25">
      <c r="A3641"/>
      <c r="B3641"/>
      <c r="C3641"/>
      <c r="D3641"/>
    </row>
    <row r="3642" spans="1:4" x14ac:dyDescent="0.25">
      <c r="A3642"/>
      <c r="B3642"/>
      <c r="C3642"/>
      <c r="D3642"/>
    </row>
    <row r="3643" spans="1:4" x14ac:dyDescent="0.25">
      <c r="A3643"/>
      <c r="B3643"/>
      <c r="C3643"/>
      <c r="D3643"/>
    </row>
    <row r="3644" spans="1:4" x14ac:dyDescent="0.25">
      <c r="A3644"/>
      <c r="B3644"/>
      <c r="C3644"/>
      <c r="D3644"/>
    </row>
    <row r="3645" spans="1:4" x14ac:dyDescent="0.25">
      <c r="A3645"/>
      <c r="B3645"/>
      <c r="C3645"/>
      <c r="D3645"/>
    </row>
    <row r="3646" spans="1:4" x14ac:dyDescent="0.25">
      <c r="A3646"/>
      <c r="B3646"/>
      <c r="C3646"/>
      <c r="D3646"/>
    </row>
    <row r="3647" spans="1:4" x14ac:dyDescent="0.25">
      <c r="A3647"/>
      <c r="B3647"/>
      <c r="C3647"/>
      <c r="D3647"/>
    </row>
    <row r="3648" spans="1:4" x14ac:dyDescent="0.25">
      <c r="A3648"/>
      <c r="B3648"/>
      <c r="C3648"/>
      <c r="D3648"/>
    </row>
    <row r="3649" spans="1:4" x14ac:dyDescent="0.25">
      <c r="A3649"/>
      <c r="B3649"/>
      <c r="C3649"/>
      <c r="D3649"/>
    </row>
    <row r="3650" spans="1:4" x14ac:dyDescent="0.25">
      <c r="A3650"/>
      <c r="B3650"/>
      <c r="C3650"/>
      <c r="D3650"/>
    </row>
    <row r="3651" spans="1:4" x14ac:dyDescent="0.25">
      <c r="A3651"/>
      <c r="B3651"/>
      <c r="C3651"/>
      <c r="D3651"/>
    </row>
    <row r="3652" spans="1:4" x14ac:dyDescent="0.25">
      <c r="A3652"/>
      <c r="B3652"/>
      <c r="C3652"/>
      <c r="D3652"/>
    </row>
    <row r="3653" spans="1:4" x14ac:dyDescent="0.25">
      <c r="A3653"/>
      <c r="B3653"/>
      <c r="C3653"/>
      <c r="D3653"/>
    </row>
    <row r="3654" spans="1:4" x14ac:dyDescent="0.25">
      <c r="A3654"/>
      <c r="B3654"/>
      <c r="C3654"/>
      <c r="D3654"/>
    </row>
    <row r="3655" spans="1:4" x14ac:dyDescent="0.25">
      <c r="A3655"/>
      <c r="B3655"/>
      <c r="C3655"/>
      <c r="D3655"/>
    </row>
    <row r="3656" spans="1:4" x14ac:dyDescent="0.25">
      <c r="A3656"/>
      <c r="B3656"/>
      <c r="C3656"/>
      <c r="D3656"/>
    </row>
    <row r="3657" spans="1:4" x14ac:dyDescent="0.25">
      <c r="A3657"/>
      <c r="B3657"/>
      <c r="C3657"/>
      <c r="D3657"/>
    </row>
    <row r="3658" spans="1:4" x14ac:dyDescent="0.25">
      <c r="A3658"/>
      <c r="B3658"/>
      <c r="C3658"/>
      <c r="D3658"/>
    </row>
    <row r="3659" spans="1:4" x14ac:dyDescent="0.25">
      <c r="A3659"/>
      <c r="B3659"/>
      <c r="C3659"/>
      <c r="D3659"/>
    </row>
    <row r="3660" spans="1:4" x14ac:dyDescent="0.25">
      <c r="A3660"/>
      <c r="B3660"/>
      <c r="C3660"/>
      <c r="D3660"/>
    </row>
    <row r="3661" spans="1:4" x14ac:dyDescent="0.25">
      <c r="A3661"/>
      <c r="B3661"/>
      <c r="C3661"/>
      <c r="D3661"/>
    </row>
    <row r="3662" spans="1:4" x14ac:dyDescent="0.25">
      <c r="A3662"/>
      <c r="B3662"/>
      <c r="C3662"/>
      <c r="D3662"/>
    </row>
    <row r="3663" spans="1:4" x14ac:dyDescent="0.25">
      <c r="A3663"/>
      <c r="B3663"/>
      <c r="C3663"/>
      <c r="D3663"/>
    </row>
    <row r="3664" spans="1:4" x14ac:dyDescent="0.25">
      <c r="A3664"/>
      <c r="B3664"/>
      <c r="C3664"/>
      <c r="D3664"/>
    </row>
    <row r="3665" spans="1:4" x14ac:dyDescent="0.25">
      <c r="A3665"/>
      <c r="B3665"/>
      <c r="C3665"/>
      <c r="D3665"/>
    </row>
    <row r="3666" spans="1:4" x14ac:dyDescent="0.25">
      <c r="A3666"/>
      <c r="B3666"/>
      <c r="C3666"/>
      <c r="D3666"/>
    </row>
    <row r="3667" spans="1:4" x14ac:dyDescent="0.25">
      <c r="A3667"/>
      <c r="B3667"/>
      <c r="C3667"/>
      <c r="D3667"/>
    </row>
    <row r="3668" spans="1:4" x14ac:dyDescent="0.25">
      <c r="A3668"/>
      <c r="B3668"/>
      <c r="C3668"/>
      <c r="D3668"/>
    </row>
    <row r="3669" spans="1:4" x14ac:dyDescent="0.25">
      <c r="A3669"/>
      <c r="B3669"/>
      <c r="C3669"/>
      <c r="D3669"/>
    </row>
    <row r="3670" spans="1:4" x14ac:dyDescent="0.25">
      <c r="A3670"/>
      <c r="B3670"/>
      <c r="C3670"/>
      <c r="D3670"/>
    </row>
    <row r="3671" spans="1:4" x14ac:dyDescent="0.25">
      <c r="A3671"/>
      <c r="B3671"/>
      <c r="C3671"/>
      <c r="D3671"/>
    </row>
    <row r="3672" spans="1:4" x14ac:dyDescent="0.25">
      <c r="A3672"/>
      <c r="B3672"/>
      <c r="C3672"/>
      <c r="D3672"/>
    </row>
    <row r="3673" spans="1:4" x14ac:dyDescent="0.25">
      <c r="A3673"/>
      <c r="B3673"/>
      <c r="C3673"/>
      <c r="D3673"/>
    </row>
    <row r="3674" spans="1:4" x14ac:dyDescent="0.25">
      <c r="A3674"/>
      <c r="B3674"/>
      <c r="C3674"/>
      <c r="D3674"/>
    </row>
    <row r="3675" spans="1:4" x14ac:dyDescent="0.25">
      <c r="A3675"/>
      <c r="B3675"/>
      <c r="C3675"/>
      <c r="D3675"/>
    </row>
    <row r="3676" spans="1:4" x14ac:dyDescent="0.25">
      <c r="A3676"/>
      <c r="B3676"/>
      <c r="C3676"/>
      <c r="D3676"/>
    </row>
    <row r="3677" spans="1:4" x14ac:dyDescent="0.25">
      <c r="A3677"/>
      <c r="B3677"/>
      <c r="C3677"/>
      <c r="D3677"/>
    </row>
    <row r="3678" spans="1:4" x14ac:dyDescent="0.25">
      <c r="A3678"/>
      <c r="B3678"/>
      <c r="C3678"/>
      <c r="D3678"/>
    </row>
    <row r="3679" spans="1:4" x14ac:dyDescent="0.25">
      <c r="A3679"/>
      <c r="B3679"/>
      <c r="C3679"/>
      <c r="D3679"/>
    </row>
    <row r="3680" spans="1:4" x14ac:dyDescent="0.25">
      <c r="A3680"/>
      <c r="B3680"/>
      <c r="C3680"/>
      <c r="D3680"/>
    </row>
    <row r="3681" spans="1:4" x14ac:dyDescent="0.25">
      <c r="A3681"/>
      <c r="B3681"/>
      <c r="C3681"/>
      <c r="D3681"/>
    </row>
    <row r="3682" spans="1:4" x14ac:dyDescent="0.25">
      <c r="A3682"/>
      <c r="B3682"/>
      <c r="C3682"/>
      <c r="D3682"/>
    </row>
    <row r="3683" spans="1:4" x14ac:dyDescent="0.25">
      <c r="A3683"/>
      <c r="B3683"/>
      <c r="C3683"/>
      <c r="D3683"/>
    </row>
    <row r="3684" spans="1:4" x14ac:dyDescent="0.25">
      <c r="A3684"/>
      <c r="B3684"/>
      <c r="C3684"/>
      <c r="D3684"/>
    </row>
    <row r="3685" spans="1:4" x14ac:dyDescent="0.25">
      <c r="A3685"/>
      <c r="B3685"/>
      <c r="C3685"/>
      <c r="D3685"/>
    </row>
    <row r="3686" spans="1:4" x14ac:dyDescent="0.25">
      <c r="A3686"/>
      <c r="B3686"/>
      <c r="C3686"/>
      <c r="D3686"/>
    </row>
    <row r="3687" spans="1:4" x14ac:dyDescent="0.25">
      <c r="A3687"/>
      <c r="B3687"/>
      <c r="C3687"/>
      <c r="D3687"/>
    </row>
    <row r="3688" spans="1:4" x14ac:dyDescent="0.25">
      <c r="A3688"/>
      <c r="B3688"/>
      <c r="C3688"/>
      <c r="D3688"/>
    </row>
    <row r="3689" spans="1:4" x14ac:dyDescent="0.25">
      <c r="A3689"/>
      <c r="B3689"/>
      <c r="C3689"/>
      <c r="D3689"/>
    </row>
    <row r="3690" spans="1:4" x14ac:dyDescent="0.25">
      <c r="A3690"/>
      <c r="B3690"/>
      <c r="C3690"/>
      <c r="D3690"/>
    </row>
    <row r="3691" spans="1:4" x14ac:dyDescent="0.25">
      <c r="A3691"/>
      <c r="B3691"/>
      <c r="C3691"/>
      <c r="D3691"/>
    </row>
    <row r="3692" spans="1:4" x14ac:dyDescent="0.25">
      <c r="A3692"/>
      <c r="B3692"/>
      <c r="C3692"/>
      <c r="D3692"/>
    </row>
    <row r="3693" spans="1:4" x14ac:dyDescent="0.25">
      <c r="A3693"/>
      <c r="B3693"/>
      <c r="C3693"/>
      <c r="D3693"/>
    </row>
    <row r="3694" spans="1:4" x14ac:dyDescent="0.25">
      <c r="A3694"/>
      <c r="B3694"/>
      <c r="C3694"/>
      <c r="D3694"/>
    </row>
    <row r="3695" spans="1:4" x14ac:dyDescent="0.25">
      <c r="A3695"/>
      <c r="B3695"/>
      <c r="C3695"/>
      <c r="D3695"/>
    </row>
    <row r="3696" spans="1:4" x14ac:dyDescent="0.25">
      <c r="A3696"/>
      <c r="B3696"/>
      <c r="C3696"/>
      <c r="D3696"/>
    </row>
    <row r="3697" spans="1:4" x14ac:dyDescent="0.25">
      <c r="A3697"/>
      <c r="B3697"/>
      <c r="C3697"/>
      <c r="D3697"/>
    </row>
    <row r="3698" spans="1:4" x14ac:dyDescent="0.25">
      <c r="A3698"/>
      <c r="B3698"/>
      <c r="C3698"/>
      <c r="D3698"/>
    </row>
    <row r="3699" spans="1:4" x14ac:dyDescent="0.25">
      <c r="A3699"/>
      <c r="B3699"/>
      <c r="C3699"/>
      <c r="D3699"/>
    </row>
    <row r="3700" spans="1:4" x14ac:dyDescent="0.25">
      <c r="A3700"/>
      <c r="B3700"/>
      <c r="C3700"/>
      <c r="D3700"/>
    </row>
    <row r="3701" spans="1:4" x14ac:dyDescent="0.25">
      <c r="A3701"/>
      <c r="B3701"/>
      <c r="C3701"/>
      <c r="D3701"/>
    </row>
    <row r="3702" spans="1:4" x14ac:dyDescent="0.25">
      <c r="A3702"/>
      <c r="B3702"/>
      <c r="C3702"/>
      <c r="D3702"/>
    </row>
    <row r="3703" spans="1:4" x14ac:dyDescent="0.25">
      <c r="A3703"/>
      <c r="B3703"/>
      <c r="C3703"/>
      <c r="D3703"/>
    </row>
    <row r="3704" spans="1:4" x14ac:dyDescent="0.25">
      <c r="A3704"/>
      <c r="B3704"/>
      <c r="C3704"/>
      <c r="D3704"/>
    </row>
    <row r="3705" spans="1:4" x14ac:dyDescent="0.25">
      <c r="A3705"/>
      <c r="B3705"/>
      <c r="C3705"/>
      <c r="D3705"/>
    </row>
    <row r="3706" spans="1:4" x14ac:dyDescent="0.25">
      <c r="A3706"/>
      <c r="B3706"/>
      <c r="C3706"/>
      <c r="D3706"/>
    </row>
    <row r="3707" spans="1:4" x14ac:dyDescent="0.25">
      <c r="A3707"/>
      <c r="B3707"/>
      <c r="C3707"/>
      <c r="D3707"/>
    </row>
    <row r="3708" spans="1:4" x14ac:dyDescent="0.25">
      <c r="A3708"/>
      <c r="B3708"/>
      <c r="C3708"/>
      <c r="D3708"/>
    </row>
    <row r="3709" spans="1:4" x14ac:dyDescent="0.25">
      <c r="A3709"/>
      <c r="B3709"/>
      <c r="C3709"/>
      <c r="D3709"/>
    </row>
    <row r="3710" spans="1:4" x14ac:dyDescent="0.25">
      <c r="A3710"/>
      <c r="B3710"/>
      <c r="C3710"/>
      <c r="D3710"/>
    </row>
    <row r="3711" spans="1:4" x14ac:dyDescent="0.25">
      <c r="A3711"/>
      <c r="B3711"/>
      <c r="C3711"/>
      <c r="D3711"/>
    </row>
    <row r="3712" spans="1:4" x14ac:dyDescent="0.25">
      <c r="A3712"/>
      <c r="B3712"/>
      <c r="C3712"/>
      <c r="D3712"/>
    </row>
    <row r="3713" spans="1:4" x14ac:dyDescent="0.25">
      <c r="A3713"/>
      <c r="B3713"/>
      <c r="C3713"/>
      <c r="D3713"/>
    </row>
    <row r="3714" spans="1:4" x14ac:dyDescent="0.25">
      <c r="A3714"/>
      <c r="B3714"/>
      <c r="C3714"/>
      <c r="D3714"/>
    </row>
    <row r="3715" spans="1:4" x14ac:dyDescent="0.25">
      <c r="A3715"/>
      <c r="B3715"/>
      <c r="C3715"/>
      <c r="D3715"/>
    </row>
    <row r="3716" spans="1:4" x14ac:dyDescent="0.25">
      <c r="A3716"/>
      <c r="B3716"/>
      <c r="C3716"/>
      <c r="D3716"/>
    </row>
    <row r="3717" spans="1:4" x14ac:dyDescent="0.25">
      <c r="A3717"/>
      <c r="B3717"/>
      <c r="C3717"/>
      <c r="D3717"/>
    </row>
    <row r="3718" spans="1:4" x14ac:dyDescent="0.25">
      <c r="A3718"/>
      <c r="B3718"/>
      <c r="C3718"/>
      <c r="D3718"/>
    </row>
    <row r="3719" spans="1:4" x14ac:dyDescent="0.25">
      <c r="A3719"/>
      <c r="B3719"/>
      <c r="C3719"/>
      <c r="D3719"/>
    </row>
    <row r="3720" spans="1:4" x14ac:dyDescent="0.25">
      <c r="A3720"/>
      <c r="B3720"/>
      <c r="C3720"/>
      <c r="D3720"/>
    </row>
    <row r="3721" spans="1:4" x14ac:dyDescent="0.25">
      <c r="A3721"/>
      <c r="B3721"/>
      <c r="C3721"/>
      <c r="D3721"/>
    </row>
    <row r="3722" spans="1:4" x14ac:dyDescent="0.25">
      <c r="A3722"/>
      <c r="B3722"/>
      <c r="C3722"/>
      <c r="D3722"/>
    </row>
    <row r="3723" spans="1:4" x14ac:dyDescent="0.25">
      <c r="A3723"/>
      <c r="B3723"/>
      <c r="C3723"/>
      <c r="D3723"/>
    </row>
    <row r="3724" spans="1:4" x14ac:dyDescent="0.25">
      <c r="A3724"/>
      <c r="B3724"/>
      <c r="C3724"/>
      <c r="D3724"/>
    </row>
    <row r="3725" spans="1:4" x14ac:dyDescent="0.25">
      <c r="A3725"/>
      <c r="B3725"/>
      <c r="C3725"/>
      <c r="D3725"/>
    </row>
    <row r="3726" spans="1:4" x14ac:dyDescent="0.25">
      <c r="A3726"/>
      <c r="B3726"/>
      <c r="C3726"/>
      <c r="D3726"/>
    </row>
    <row r="3727" spans="1:4" x14ac:dyDescent="0.25">
      <c r="A3727"/>
      <c r="B3727"/>
      <c r="C3727"/>
      <c r="D3727"/>
    </row>
    <row r="3728" spans="1:4" x14ac:dyDescent="0.25">
      <c r="A3728"/>
      <c r="B3728"/>
      <c r="C3728"/>
      <c r="D3728"/>
    </row>
    <row r="3729" spans="1:4" x14ac:dyDescent="0.25">
      <c r="A3729"/>
      <c r="B3729"/>
      <c r="C3729"/>
      <c r="D3729"/>
    </row>
    <row r="3730" spans="1:4" x14ac:dyDescent="0.25">
      <c r="A3730"/>
      <c r="B3730"/>
      <c r="C3730"/>
      <c r="D3730"/>
    </row>
    <row r="3731" spans="1:4" x14ac:dyDescent="0.25">
      <c r="A3731"/>
      <c r="B3731"/>
      <c r="C3731"/>
      <c r="D3731"/>
    </row>
    <row r="3732" spans="1:4" x14ac:dyDescent="0.25">
      <c r="A3732"/>
      <c r="B3732"/>
      <c r="C3732"/>
      <c r="D3732"/>
    </row>
    <row r="3733" spans="1:4" x14ac:dyDescent="0.25">
      <c r="A3733"/>
      <c r="B3733"/>
      <c r="C3733"/>
      <c r="D3733"/>
    </row>
    <row r="3734" spans="1:4" x14ac:dyDescent="0.25">
      <c r="A3734"/>
      <c r="B3734"/>
      <c r="C3734"/>
      <c r="D3734"/>
    </row>
    <row r="3735" spans="1:4" x14ac:dyDescent="0.25">
      <c r="A3735"/>
      <c r="B3735"/>
      <c r="C3735"/>
      <c r="D3735"/>
    </row>
    <row r="3736" spans="1:4" x14ac:dyDescent="0.25">
      <c r="A3736"/>
      <c r="B3736"/>
      <c r="C3736"/>
      <c r="D3736"/>
    </row>
    <row r="3737" spans="1:4" x14ac:dyDescent="0.25">
      <c r="A3737"/>
      <c r="B3737"/>
      <c r="C3737"/>
      <c r="D3737"/>
    </row>
    <row r="3738" spans="1:4" x14ac:dyDescent="0.25">
      <c r="A3738"/>
      <c r="B3738"/>
      <c r="C3738"/>
      <c r="D3738"/>
    </row>
    <row r="3739" spans="1:4" x14ac:dyDescent="0.25">
      <c r="A3739"/>
      <c r="B3739"/>
      <c r="C3739"/>
      <c r="D3739"/>
    </row>
    <row r="3740" spans="1:4" x14ac:dyDescent="0.25">
      <c r="A3740"/>
      <c r="B3740"/>
      <c r="C3740"/>
      <c r="D3740"/>
    </row>
    <row r="3741" spans="1:4" x14ac:dyDescent="0.25">
      <c r="A3741"/>
      <c r="B3741"/>
      <c r="C3741"/>
      <c r="D3741"/>
    </row>
    <row r="3742" spans="1:4" x14ac:dyDescent="0.25">
      <c r="A3742"/>
      <c r="B3742"/>
      <c r="C3742"/>
      <c r="D3742"/>
    </row>
    <row r="3743" spans="1:4" x14ac:dyDescent="0.25">
      <c r="A3743"/>
      <c r="B3743"/>
      <c r="C3743"/>
      <c r="D3743"/>
    </row>
    <row r="3744" spans="1:4" x14ac:dyDescent="0.25">
      <c r="A3744"/>
      <c r="B3744"/>
      <c r="C3744"/>
      <c r="D3744"/>
    </row>
    <row r="3745" spans="1:4" x14ac:dyDescent="0.25">
      <c r="A3745"/>
      <c r="B3745"/>
      <c r="C3745"/>
      <c r="D3745"/>
    </row>
    <row r="3746" spans="1:4" x14ac:dyDescent="0.25">
      <c r="A3746"/>
      <c r="B3746"/>
      <c r="C3746"/>
      <c r="D3746"/>
    </row>
    <row r="3747" spans="1:4" x14ac:dyDescent="0.25">
      <c r="A3747"/>
      <c r="B3747"/>
      <c r="C3747"/>
      <c r="D3747"/>
    </row>
    <row r="3748" spans="1:4" x14ac:dyDescent="0.25">
      <c r="A3748"/>
      <c r="B3748"/>
      <c r="C3748"/>
      <c r="D3748"/>
    </row>
    <row r="3749" spans="1:4" x14ac:dyDescent="0.25">
      <c r="A3749"/>
      <c r="B3749"/>
      <c r="C3749"/>
      <c r="D3749"/>
    </row>
    <row r="3750" spans="1:4" x14ac:dyDescent="0.25">
      <c r="A3750"/>
      <c r="B3750"/>
      <c r="C3750"/>
      <c r="D3750"/>
    </row>
    <row r="3751" spans="1:4" x14ac:dyDescent="0.25">
      <c r="A3751"/>
      <c r="B3751"/>
      <c r="C3751"/>
      <c r="D3751"/>
    </row>
    <row r="3752" spans="1:4" x14ac:dyDescent="0.25">
      <c r="A3752"/>
      <c r="B3752"/>
      <c r="C3752"/>
      <c r="D3752"/>
    </row>
    <row r="3753" spans="1:4" x14ac:dyDescent="0.25">
      <c r="A3753"/>
      <c r="B3753"/>
      <c r="C3753"/>
      <c r="D3753"/>
    </row>
    <row r="3754" spans="1:4" x14ac:dyDescent="0.25">
      <c r="A3754"/>
      <c r="B3754"/>
      <c r="C3754"/>
      <c r="D3754"/>
    </row>
    <row r="3755" spans="1:4" x14ac:dyDescent="0.25">
      <c r="A3755"/>
      <c r="B3755"/>
      <c r="C3755"/>
      <c r="D3755"/>
    </row>
    <row r="3756" spans="1:4" x14ac:dyDescent="0.25">
      <c r="A3756"/>
      <c r="B3756"/>
      <c r="C3756"/>
      <c r="D3756"/>
    </row>
    <row r="3757" spans="1:4" x14ac:dyDescent="0.25">
      <c r="A3757"/>
      <c r="B3757"/>
      <c r="C3757"/>
      <c r="D3757"/>
    </row>
    <row r="3758" spans="1:4" x14ac:dyDescent="0.25">
      <c r="A3758"/>
      <c r="B3758"/>
      <c r="C3758"/>
      <c r="D3758"/>
    </row>
    <row r="3759" spans="1:4" x14ac:dyDescent="0.25">
      <c r="A3759"/>
      <c r="B3759"/>
      <c r="C3759"/>
      <c r="D3759"/>
    </row>
    <row r="3760" spans="1:4" x14ac:dyDescent="0.25">
      <c r="A3760"/>
      <c r="B3760"/>
      <c r="C3760"/>
      <c r="D3760"/>
    </row>
    <row r="3761" spans="1:4" x14ac:dyDescent="0.25">
      <c r="A3761"/>
      <c r="B3761"/>
      <c r="C3761"/>
      <c r="D3761"/>
    </row>
    <row r="3762" spans="1:4" x14ac:dyDescent="0.25">
      <c r="A3762"/>
      <c r="B3762"/>
      <c r="C3762"/>
      <c r="D3762"/>
    </row>
    <row r="3763" spans="1:4" x14ac:dyDescent="0.25">
      <c r="A3763"/>
      <c r="B3763"/>
      <c r="C3763"/>
      <c r="D3763"/>
    </row>
    <row r="3764" spans="1:4" x14ac:dyDescent="0.25">
      <c r="A3764"/>
      <c r="B3764"/>
      <c r="C3764"/>
      <c r="D3764"/>
    </row>
    <row r="3765" spans="1:4" x14ac:dyDescent="0.25">
      <c r="A3765"/>
      <c r="B3765"/>
      <c r="C3765"/>
      <c r="D3765"/>
    </row>
    <row r="3766" spans="1:4" x14ac:dyDescent="0.25">
      <c r="A3766"/>
      <c r="B3766"/>
      <c r="C3766"/>
      <c r="D3766"/>
    </row>
    <row r="3767" spans="1:4" x14ac:dyDescent="0.25">
      <c r="A3767"/>
      <c r="B3767"/>
      <c r="C3767"/>
      <c r="D3767"/>
    </row>
    <row r="3768" spans="1:4" x14ac:dyDescent="0.25">
      <c r="A3768"/>
      <c r="B3768"/>
      <c r="C3768"/>
      <c r="D3768"/>
    </row>
    <row r="3769" spans="1:4" x14ac:dyDescent="0.25">
      <c r="A3769"/>
      <c r="B3769"/>
      <c r="C3769"/>
      <c r="D3769"/>
    </row>
    <row r="3770" spans="1:4" x14ac:dyDescent="0.25">
      <c r="A3770"/>
      <c r="B3770"/>
      <c r="C3770"/>
      <c r="D3770"/>
    </row>
    <row r="3771" spans="1:4" x14ac:dyDescent="0.25">
      <c r="A3771"/>
      <c r="B3771"/>
      <c r="C3771"/>
      <c r="D3771"/>
    </row>
    <row r="3772" spans="1:4" x14ac:dyDescent="0.25">
      <c r="A3772"/>
      <c r="B3772"/>
      <c r="C3772"/>
      <c r="D3772"/>
    </row>
    <row r="3773" spans="1:4" x14ac:dyDescent="0.25">
      <c r="A3773"/>
      <c r="B3773"/>
      <c r="C3773"/>
      <c r="D3773"/>
    </row>
    <row r="3774" spans="1:4" x14ac:dyDescent="0.25">
      <c r="A3774"/>
      <c r="B3774"/>
      <c r="C3774"/>
      <c r="D3774"/>
    </row>
    <row r="3775" spans="1:4" x14ac:dyDescent="0.25">
      <c r="A3775"/>
      <c r="B3775"/>
      <c r="C3775"/>
      <c r="D3775"/>
    </row>
    <row r="3776" spans="1:4" x14ac:dyDescent="0.25">
      <c r="A3776"/>
      <c r="B3776"/>
      <c r="C3776"/>
      <c r="D3776"/>
    </row>
    <row r="3777" spans="1:4" x14ac:dyDescent="0.25">
      <c r="A3777"/>
      <c r="B3777"/>
      <c r="C3777"/>
      <c r="D3777"/>
    </row>
    <row r="3778" spans="1:4" x14ac:dyDescent="0.25">
      <c r="A3778"/>
      <c r="B3778"/>
      <c r="C3778"/>
      <c r="D3778"/>
    </row>
    <row r="3779" spans="1:4" x14ac:dyDescent="0.25">
      <c r="A3779"/>
      <c r="B3779"/>
      <c r="C3779"/>
      <c r="D3779"/>
    </row>
    <row r="3780" spans="1:4" x14ac:dyDescent="0.25">
      <c r="A3780"/>
      <c r="B3780"/>
      <c r="C3780"/>
      <c r="D3780"/>
    </row>
    <row r="3781" spans="1:4" x14ac:dyDescent="0.25">
      <c r="A3781"/>
      <c r="B3781"/>
      <c r="C3781"/>
      <c r="D3781"/>
    </row>
    <row r="3782" spans="1:4" x14ac:dyDescent="0.25">
      <c r="A3782"/>
      <c r="B3782"/>
      <c r="C3782"/>
      <c r="D3782"/>
    </row>
    <row r="3783" spans="1:4" x14ac:dyDescent="0.25">
      <c r="A3783"/>
      <c r="B3783"/>
      <c r="C3783"/>
      <c r="D3783"/>
    </row>
    <row r="3784" spans="1:4" x14ac:dyDescent="0.25">
      <c r="A3784"/>
      <c r="B3784"/>
      <c r="C3784"/>
      <c r="D3784"/>
    </row>
    <row r="3785" spans="1:4" x14ac:dyDescent="0.25">
      <c r="A3785"/>
      <c r="B3785"/>
      <c r="C3785"/>
      <c r="D3785"/>
    </row>
    <row r="3786" spans="1:4" x14ac:dyDescent="0.25">
      <c r="A3786"/>
      <c r="B3786"/>
      <c r="C3786"/>
      <c r="D3786"/>
    </row>
    <row r="3787" spans="1:4" x14ac:dyDescent="0.25">
      <c r="A3787"/>
      <c r="B3787"/>
      <c r="C3787"/>
      <c r="D3787"/>
    </row>
    <row r="3788" spans="1:4" x14ac:dyDescent="0.25">
      <c r="A3788"/>
      <c r="B3788"/>
      <c r="C3788"/>
      <c r="D3788"/>
    </row>
    <row r="3789" spans="1:4" x14ac:dyDescent="0.25">
      <c r="A3789"/>
      <c r="B3789"/>
      <c r="C3789"/>
      <c r="D3789"/>
    </row>
    <row r="3790" spans="1:4" x14ac:dyDescent="0.25">
      <c r="A3790"/>
      <c r="B3790"/>
      <c r="C3790"/>
      <c r="D3790"/>
    </row>
    <row r="3791" spans="1:4" x14ac:dyDescent="0.25">
      <c r="A3791"/>
      <c r="B3791"/>
      <c r="C3791"/>
      <c r="D3791"/>
    </row>
    <row r="3792" spans="1:4" x14ac:dyDescent="0.25">
      <c r="A3792"/>
      <c r="B3792"/>
      <c r="C3792"/>
      <c r="D3792"/>
    </row>
    <row r="3793" spans="1:4" x14ac:dyDescent="0.25">
      <c r="A3793"/>
      <c r="B3793"/>
      <c r="C3793"/>
      <c r="D3793"/>
    </row>
    <row r="3794" spans="1:4" x14ac:dyDescent="0.25">
      <c r="A3794"/>
      <c r="B3794"/>
      <c r="C3794"/>
      <c r="D3794"/>
    </row>
    <row r="3795" spans="1:4" x14ac:dyDescent="0.25">
      <c r="A3795"/>
      <c r="B3795"/>
      <c r="C3795"/>
      <c r="D3795"/>
    </row>
    <row r="3796" spans="1:4" x14ac:dyDescent="0.25">
      <c r="A3796"/>
      <c r="B3796"/>
      <c r="C3796"/>
      <c r="D3796"/>
    </row>
    <row r="3797" spans="1:4" x14ac:dyDescent="0.25">
      <c r="A3797"/>
      <c r="B3797"/>
      <c r="C3797"/>
      <c r="D3797"/>
    </row>
    <row r="3798" spans="1:4" x14ac:dyDescent="0.25">
      <c r="A3798"/>
      <c r="B3798"/>
      <c r="C3798"/>
      <c r="D3798"/>
    </row>
    <row r="3799" spans="1:4" x14ac:dyDescent="0.25">
      <c r="A3799"/>
      <c r="B3799"/>
      <c r="C3799"/>
      <c r="D3799"/>
    </row>
    <row r="3800" spans="1:4" x14ac:dyDescent="0.25">
      <c r="A3800"/>
      <c r="B3800"/>
      <c r="C3800"/>
      <c r="D3800"/>
    </row>
    <row r="3801" spans="1:4" x14ac:dyDescent="0.25">
      <c r="A3801"/>
      <c r="B3801"/>
      <c r="C3801"/>
      <c r="D3801"/>
    </row>
    <row r="3802" spans="1:4" x14ac:dyDescent="0.25">
      <c r="A3802"/>
      <c r="B3802"/>
      <c r="C3802"/>
      <c r="D3802"/>
    </row>
    <row r="3803" spans="1:4" x14ac:dyDescent="0.25">
      <c r="A3803"/>
      <c r="B3803"/>
      <c r="C3803"/>
      <c r="D3803"/>
    </row>
    <row r="3804" spans="1:4" x14ac:dyDescent="0.25">
      <c r="A3804"/>
      <c r="B3804"/>
      <c r="C3804"/>
      <c r="D3804"/>
    </row>
    <row r="3805" spans="1:4" x14ac:dyDescent="0.25">
      <c r="A3805"/>
      <c r="B3805"/>
      <c r="C3805"/>
      <c r="D3805"/>
    </row>
    <row r="3806" spans="1:4" x14ac:dyDescent="0.25">
      <c r="A3806"/>
      <c r="B3806"/>
      <c r="C3806"/>
      <c r="D3806"/>
    </row>
    <row r="3807" spans="1:4" x14ac:dyDescent="0.25">
      <c r="A3807"/>
      <c r="B3807"/>
      <c r="C3807"/>
      <c r="D3807"/>
    </row>
    <row r="3808" spans="1:4" x14ac:dyDescent="0.25">
      <c r="A3808"/>
      <c r="B3808"/>
      <c r="C3808"/>
      <c r="D3808"/>
    </row>
    <row r="3809" spans="1:4" x14ac:dyDescent="0.25">
      <c r="A3809"/>
      <c r="B3809"/>
      <c r="C3809"/>
      <c r="D3809"/>
    </row>
    <row r="3810" spans="1:4" x14ac:dyDescent="0.25">
      <c r="A3810"/>
      <c r="B3810"/>
      <c r="C3810"/>
      <c r="D3810"/>
    </row>
    <row r="3811" spans="1:4" x14ac:dyDescent="0.25">
      <c r="A3811"/>
      <c r="B3811"/>
      <c r="C3811"/>
      <c r="D3811"/>
    </row>
    <row r="3812" spans="1:4" x14ac:dyDescent="0.25">
      <c r="A3812"/>
      <c r="B3812"/>
      <c r="C3812"/>
      <c r="D3812"/>
    </row>
    <row r="3813" spans="1:4" x14ac:dyDescent="0.25">
      <c r="A3813"/>
      <c r="B3813"/>
      <c r="C3813"/>
      <c r="D3813"/>
    </row>
    <row r="3814" spans="1:4" x14ac:dyDescent="0.25">
      <c r="A3814"/>
      <c r="B3814"/>
      <c r="C3814"/>
      <c r="D3814"/>
    </row>
    <row r="3815" spans="1:4" x14ac:dyDescent="0.25">
      <c r="A3815"/>
      <c r="B3815"/>
      <c r="C3815"/>
      <c r="D3815"/>
    </row>
    <row r="3816" spans="1:4" x14ac:dyDescent="0.25">
      <c r="A3816"/>
      <c r="B3816"/>
      <c r="C3816"/>
      <c r="D3816"/>
    </row>
    <row r="3817" spans="1:4" x14ac:dyDescent="0.25">
      <c r="A3817"/>
      <c r="B3817"/>
      <c r="C3817"/>
      <c r="D3817"/>
    </row>
    <row r="3818" spans="1:4" x14ac:dyDescent="0.25">
      <c r="A3818"/>
      <c r="B3818"/>
      <c r="C3818"/>
      <c r="D3818"/>
    </row>
    <row r="3819" spans="1:4" x14ac:dyDescent="0.25">
      <c r="A3819"/>
      <c r="B3819"/>
      <c r="C3819"/>
      <c r="D3819"/>
    </row>
    <row r="3820" spans="1:4" x14ac:dyDescent="0.25">
      <c r="A3820"/>
      <c r="B3820"/>
      <c r="C3820"/>
      <c r="D3820"/>
    </row>
    <row r="3821" spans="1:4" x14ac:dyDescent="0.25">
      <c r="A3821"/>
      <c r="B3821"/>
      <c r="C3821"/>
      <c r="D3821"/>
    </row>
    <row r="3822" spans="1:4" x14ac:dyDescent="0.25">
      <c r="A3822"/>
      <c r="B3822"/>
      <c r="C3822"/>
      <c r="D3822"/>
    </row>
    <row r="3823" spans="1:4" x14ac:dyDescent="0.25">
      <c r="A3823"/>
      <c r="B3823"/>
      <c r="C3823"/>
      <c r="D3823"/>
    </row>
    <row r="3824" spans="1:4" x14ac:dyDescent="0.25">
      <c r="A3824"/>
      <c r="B3824"/>
      <c r="C3824"/>
      <c r="D3824"/>
    </row>
    <row r="3825" spans="1:4" x14ac:dyDescent="0.25">
      <c r="A3825"/>
      <c r="B3825"/>
      <c r="C3825"/>
      <c r="D3825"/>
    </row>
    <row r="3826" spans="1:4" x14ac:dyDescent="0.25">
      <c r="A3826"/>
      <c r="B3826"/>
      <c r="C3826"/>
      <c r="D3826"/>
    </row>
    <row r="3827" spans="1:4" x14ac:dyDescent="0.25">
      <c r="A3827"/>
      <c r="B3827"/>
      <c r="C3827"/>
      <c r="D3827"/>
    </row>
    <row r="3828" spans="1:4" x14ac:dyDescent="0.25">
      <c r="A3828"/>
      <c r="B3828"/>
      <c r="C3828"/>
      <c r="D3828"/>
    </row>
    <row r="3829" spans="1:4" x14ac:dyDescent="0.25">
      <c r="A3829"/>
      <c r="B3829"/>
      <c r="C3829"/>
      <c r="D3829"/>
    </row>
    <row r="3830" spans="1:4" x14ac:dyDescent="0.25">
      <c r="A3830"/>
      <c r="B3830"/>
      <c r="C3830"/>
      <c r="D3830"/>
    </row>
    <row r="3831" spans="1:4" x14ac:dyDescent="0.25">
      <c r="A3831"/>
      <c r="B3831"/>
      <c r="C3831"/>
      <c r="D3831"/>
    </row>
    <row r="3832" spans="1:4" x14ac:dyDescent="0.25">
      <c r="A3832"/>
      <c r="B3832"/>
      <c r="C3832"/>
      <c r="D3832"/>
    </row>
    <row r="3833" spans="1:4" x14ac:dyDescent="0.25">
      <c r="A3833"/>
      <c r="B3833"/>
      <c r="C3833"/>
      <c r="D3833"/>
    </row>
    <row r="3834" spans="1:4" x14ac:dyDescent="0.25">
      <c r="A3834"/>
      <c r="B3834"/>
      <c r="C3834"/>
      <c r="D3834"/>
    </row>
    <row r="3835" spans="1:4" x14ac:dyDescent="0.25">
      <c r="A3835"/>
      <c r="B3835"/>
      <c r="C3835"/>
      <c r="D3835"/>
    </row>
    <row r="3836" spans="1:4" x14ac:dyDescent="0.25">
      <c r="A3836"/>
      <c r="B3836"/>
      <c r="C3836"/>
      <c r="D3836"/>
    </row>
    <row r="3837" spans="1:4" x14ac:dyDescent="0.25">
      <c r="A3837"/>
      <c r="B3837"/>
      <c r="C3837"/>
      <c r="D3837"/>
    </row>
    <row r="3838" spans="1:4" x14ac:dyDescent="0.25">
      <c r="A3838"/>
      <c r="B3838"/>
      <c r="C3838"/>
      <c r="D3838"/>
    </row>
    <row r="3839" spans="1:4" x14ac:dyDescent="0.25">
      <c r="A3839"/>
      <c r="B3839"/>
      <c r="C3839"/>
      <c r="D3839"/>
    </row>
    <row r="3840" spans="1:4" x14ac:dyDescent="0.25">
      <c r="A3840"/>
      <c r="B3840"/>
      <c r="C3840"/>
      <c r="D3840"/>
    </row>
    <row r="3841" spans="1:4" x14ac:dyDescent="0.25">
      <c r="A3841"/>
      <c r="B3841"/>
      <c r="C3841"/>
      <c r="D3841"/>
    </row>
    <row r="3842" spans="1:4" x14ac:dyDescent="0.25">
      <c r="A3842"/>
      <c r="B3842"/>
      <c r="C3842"/>
      <c r="D3842"/>
    </row>
    <row r="3843" spans="1:4" x14ac:dyDescent="0.25">
      <c r="A3843"/>
      <c r="B3843"/>
      <c r="C3843"/>
      <c r="D3843"/>
    </row>
    <row r="3844" spans="1:4" x14ac:dyDescent="0.25">
      <c r="A3844"/>
      <c r="B3844"/>
      <c r="C3844"/>
      <c r="D3844"/>
    </row>
    <row r="3845" spans="1:4" x14ac:dyDescent="0.25">
      <c r="A3845"/>
      <c r="B3845"/>
      <c r="C3845"/>
      <c r="D3845"/>
    </row>
    <row r="3846" spans="1:4" x14ac:dyDescent="0.25">
      <c r="A3846"/>
      <c r="B3846"/>
      <c r="C3846"/>
      <c r="D3846"/>
    </row>
    <row r="3847" spans="1:4" x14ac:dyDescent="0.25">
      <c r="A3847"/>
      <c r="B3847"/>
      <c r="C3847"/>
      <c r="D3847"/>
    </row>
    <row r="3848" spans="1:4" x14ac:dyDescent="0.25">
      <c r="A3848"/>
      <c r="B3848"/>
      <c r="C3848"/>
      <c r="D3848"/>
    </row>
    <row r="3849" spans="1:4" x14ac:dyDescent="0.25">
      <c r="A3849"/>
      <c r="B3849"/>
      <c r="C3849"/>
      <c r="D3849"/>
    </row>
    <row r="3850" spans="1:4" x14ac:dyDescent="0.25">
      <c r="A3850"/>
      <c r="B3850"/>
      <c r="C3850"/>
      <c r="D3850"/>
    </row>
    <row r="3851" spans="1:4" x14ac:dyDescent="0.25">
      <c r="A3851"/>
      <c r="B3851"/>
      <c r="C3851"/>
      <c r="D3851"/>
    </row>
    <row r="3852" spans="1:4" x14ac:dyDescent="0.25">
      <c r="A3852"/>
      <c r="B3852"/>
      <c r="C3852"/>
      <c r="D3852"/>
    </row>
    <row r="3853" spans="1:4" x14ac:dyDescent="0.25">
      <c r="A3853"/>
      <c r="B3853"/>
      <c r="C3853"/>
      <c r="D3853"/>
    </row>
    <row r="3854" spans="1:4" x14ac:dyDescent="0.25">
      <c r="A3854"/>
      <c r="B3854"/>
      <c r="C3854"/>
      <c r="D3854"/>
    </row>
    <row r="3855" spans="1:4" x14ac:dyDescent="0.25">
      <c r="A3855"/>
      <c r="B3855"/>
      <c r="C3855"/>
      <c r="D3855"/>
    </row>
    <row r="3856" spans="1:4" x14ac:dyDescent="0.25">
      <c r="A3856"/>
      <c r="B3856"/>
      <c r="C3856"/>
      <c r="D3856"/>
    </row>
    <row r="3857" spans="1:4" x14ac:dyDescent="0.25">
      <c r="A3857"/>
      <c r="B3857"/>
      <c r="C3857"/>
      <c r="D3857"/>
    </row>
    <row r="3858" spans="1:4" x14ac:dyDescent="0.25">
      <c r="A3858"/>
      <c r="B3858"/>
      <c r="C3858"/>
      <c r="D3858"/>
    </row>
    <row r="3859" spans="1:4" x14ac:dyDescent="0.25">
      <c r="A3859"/>
      <c r="B3859"/>
      <c r="C3859"/>
      <c r="D3859"/>
    </row>
    <row r="3860" spans="1:4" x14ac:dyDescent="0.25">
      <c r="A3860"/>
      <c r="B3860"/>
      <c r="C3860"/>
      <c r="D3860"/>
    </row>
    <row r="3861" spans="1:4" x14ac:dyDescent="0.25">
      <c r="A3861"/>
      <c r="B3861"/>
      <c r="C3861"/>
      <c r="D3861"/>
    </row>
    <row r="3862" spans="1:4" x14ac:dyDescent="0.25">
      <c r="A3862"/>
      <c r="B3862"/>
      <c r="C3862"/>
      <c r="D3862"/>
    </row>
    <row r="3863" spans="1:4" x14ac:dyDescent="0.25">
      <c r="A3863"/>
      <c r="B3863"/>
      <c r="C3863"/>
      <c r="D3863"/>
    </row>
    <row r="3864" spans="1:4" x14ac:dyDescent="0.25">
      <c r="A3864"/>
      <c r="B3864"/>
      <c r="C3864"/>
      <c r="D3864"/>
    </row>
    <row r="3865" spans="1:4" x14ac:dyDescent="0.25">
      <c r="A3865"/>
      <c r="B3865"/>
      <c r="C3865"/>
      <c r="D3865"/>
    </row>
    <row r="3866" spans="1:4" x14ac:dyDescent="0.25">
      <c r="A3866"/>
      <c r="B3866"/>
      <c r="C3866"/>
      <c r="D3866"/>
    </row>
    <row r="3867" spans="1:4" x14ac:dyDescent="0.25">
      <c r="A3867"/>
      <c r="B3867"/>
      <c r="C3867"/>
      <c r="D3867"/>
    </row>
    <row r="3868" spans="1:4" x14ac:dyDescent="0.25">
      <c r="A3868"/>
      <c r="B3868"/>
      <c r="C3868"/>
      <c r="D3868"/>
    </row>
    <row r="3869" spans="1:4" x14ac:dyDescent="0.25">
      <c r="A3869"/>
      <c r="B3869"/>
      <c r="C3869"/>
      <c r="D3869"/>
    </row>
    <row r="3870" spans="1:4" x14ac:dyDescent="0.25">
      <c r="A3870"/>
      <c r="B3870"/>
      <c r="C3870"/>
      <c r="D3870"/>
    </row>
    <row r="3871" spans="1:4" x14ac:dyDescent="0.25">
      <c r="A3871"/>
      <c r="B3871"/>
      <c r="C3871"/>
      <c r="D3871"/>
    </row>
    <row r="3872" spans="1:4" x14ac:dyDescent="0.25">
      <c r="A3872"/>
      <c r="B3872"/>
      <c r="C3872"/>
      <c r="D3872"/>
    </row>
    <row r="3873" spans="1:4" x14ac:dyDescent="0.25">
      <c r="A3873"/>
      <c r="B3873"/>
      <c r="C3873"/>
      <c r="D3873"/>
    </row>
    <row r="3874" spans="1:4" x14ac:dyDescent="0.25">
      <c r="A3874"/>
      <c r="B3874"/>
      <c r="C3874"/>
      <c r="D3874"/>
    </row>
    <row r="3875" spans="1:4" x14ac:dyDescent="0.25">
      <c r="A3875"/>
      <c r="B3875"/>
      <c r="C3875"/>
      <c r="D3875"/>
    </row>
    <row r="3876" spans="1:4" x14ac:dyDescent="0.25">
      <c r="A3876"/>
      <c r="B3876"/>
      <c r="C3876"/>
      <c r="D3876"/>
    </row>
    <row r="3877" spans="1:4" x14ac:dyDescent="0.25">
      <c r="A3877"/>
      <c r="B3877"/>
      <c r="C3877"/>
      <c r="D3877"/>
    </row>
    <row r="3878" spans="1:4" x14ac:dyDescent="0.25">
      <c r="A3878"/>
      <c r="B3878"/>
      <c r="C3878"/>
      <c r="D3878"/>
    </row>
    <row r="3879" spans="1:4" x14ac:dyDescent="0.25">
      <c r="A3879"/>
      <c r="B3879"/>
      <c r="C3879"/>
      <c r="D3879"/>
    </row>
    <row r="3880" spans="1:4" x14ac:dyDescent="0.25">
      <c r="A3880"/>
      <c r="B3880"/>
      <c r="C3880"/>
      <c r="D3880"/>
    </row>
    <row r="3881" spans="1:4" x14ac:dyDescent="0.25">
      <c r="A3881"/>
      <c r="B3881"/>
      <c r="C3881"/>
      <c r="D3881"/>
    </row>
    <row r="3882" spans="1:4" x14ac:dyDescent="0.25">
      <c r="A3882"/>
      <c r="B3882"/>
      <c r="C3882"/>
      <c r="D3882"/>
    </row>
    <row r="3883" spans="1:4" x14ac:dyDescent="0.25">
      <c r="A3883"/>
      <c r="B3883"/>
      <c r="C3883"/>
      <c r="D3883"/>
    </row>
    <row r="3884" spans="1:4" x14ac:dyDescent="0.25">
      <c r="A3884"/>
      <c r="B3884"/>
      <c r="C3884"/>
      <c r="D3884"/>
    </row>
    <row r="3885" spans="1:4" x14ac:dyDescent="0.25">
      <c r="A3885"/>
      <c r="B3885"/>
      <c r="C3885"/>
      <c r="D3885"/>
    </row>
    <row r="3886" spans="1:4" x14ac:dyDescent="0.25">
      <c r="A3886"/>
      <c r="B3886"/>
      <c r="C3886"/>
      <c r="D3886"/>
    </row>
    <row r="3887" spans="1:4" x14ac:dyDescent="0.25">
      <c r="A3887"/>
      <c r="B3887"/>
      <c r="C3887"/>
      <c r="D3887"/>
    </row>
    <row r="3888" spans="1:4" x14ac:dyDescent="0.25">
      <c r="A3888"/>
      <c r="B3888"/>
      <c r="C3888"/>
      <c r="D3888"/>
    </row>
    <row r="3889" spans="1:4" x14ac:dyDescent="0.25">
      <c r="A3889"/>
      <c r="B3889"/>
      <c r="C3889"/>
      <c r="D3889"/>
    </row>
    <row r="3890" spans="1:4" x14ac:dyDescent="0.25">
      <c r="A3890"/>
      <c r="B3890"/>
      <c r="C3890"/>
      <c r="D3890"/>
    </row>
    <row r="3891" spans="1:4" x14ac:dyDescent="0.25">
      <c r="A3891"/>
      <c r="B3891"/>
      <c r="C3891"/>
      <c r="D3891"/>
    </row>
    <row r="3892" spans="1:4" x14ac:dyDescent="0.25">
      <c r="A3892"/>
      <c r="B3892"/>
      <c r="C3892"/>
      <c r="D3892"/>
    </row>
    <row r="3893" spans="1:4" x14ac:dyDescent="0.25">
      <c r="A3893"/>
      <c r="B3893"/>
      <c r="C3893"/>
      <c r="D3893"/>
    </row>
    <row r="3894" spans="1:4" x14ac:dyDescent="0.25">
      <c r="A3894"/>
      <c r="B3894"/>
      <c r="C3894"/>
      <c r="D3894"/>
    </row>
    <row r="3895" spans="1:4" x14ac:dyDescent="0.25">
      <c r="A3895"/>
      <c r="B3895"/>
      <c r="C3895"/>
      <c r="D3895"/>
    </row>
    <row r="3896" spans="1:4" x14ac:dyDescent="0.25">
      <c r="A3896"/>
      <c r="B3896"/>
      <c r="C3896"/>
      <c r="D3896"/>
    </row>
    <row r="3897" spans="1:4" x14ac:dyDescent="0.25">
      <c r="A3897"/>
      <c r="B3897"/>
      <c r="C3897"/>
      <c r="D3897"/>
    </row>
    <row r="3898" spans="1:4" x14ac:dyDescent="0.25">
      <c r="A3898"/>
      <c r="B3898"/>
      <c r="C3898"/>
      <c r="D3898"/>
    </row>
    <row r="3899" spans="1:4" x14ac:dyDescent="0.25">
      <c r="A3899"/>
      <c r="B3899"/>
      <c r="C3899"/>
      <c r="D3899"/>
    </row>
    <row r="3900" spans="1:4" x14ac:dyDescent="0.25">
      <c r="A3900"/>
      <c r="B3900"/>
      <c r="C3900"/>
      <c r="D3900"/>
    </row>
    <row r="3901" spans="1:4" x14ac:dyDescent="0.25">
      <c r="A3901"/>
      <c r="B3901"/>
      <c r="C3901"/>
      <c r="D3901"/>
    </row>
    <row r="3902" spans="1:4" x14ac:dyDescent="0.25">
      <c r="A3902"/>
      <c r="B3902"/>
      <c r="C3902"/>
      <c r="D3902"/>
    </row>
    <row r="3903" spans="1:4" x14ac:dyDescent="0.25">
      <c r="A3903"/>
      <c r="B3903"/>
      <c r="C3903"/>
      <c r="D3903"/>
    </row>
    <row r="3904" spans="1:4" x14ac:dyDescent="0.25">
      <c r="A3904"/>
      <c r="B3904"/>
      <c r="C3904"/>
      <c r="D3904"/>
    </row>
    <row r="3905" spans="1:4" x14ac:dyDescent="0.25">
      <c r="A3905"/>
      <c r="B3905"/>
      <c r="C3905"/>
      <c r="D3905"/>
    </row>
    <row r="3906" spans="1:4" x14ac:dyDescent="0.25">
      <c r="A3906"/>
      <c r="B3906"/>
      <c r="C3906"/>
      <c r="D3906"/>
    </row>
    <row r="3907" spans="1:4" x14ac:dyDescent="0.25">
      <c r="A3907"/>
      <c r="B3907"/>
      <c r="C3907"/>
      <c r="D3907"/>
    </row>
    <row r="3908" spans="1:4" x14ac:dyDescent="0.25">
      <c r="A3908"/>
      <c r="B3908"/>
      <c r="C3908"/>
      <c r="D3908"/>
    </row>
    <row r="3909" spans="1:4" x14ac:dyDescent="0.25">
      <c r="A3909"/>
      <c r="B3909"/>
      <c r="C3909"/>
      <c r="D3909"/>
    </row>
    <row r="3910" spans="1:4" x14ac:dyDescent="0.25">
      <c r="A3910"/>
      <c r="B3910"/>
      <c r="C3910"/>
      <c r="D3910"/>
    </row>
    <row r="3911" spans="1:4" x14ac:dyDescent="0.25">
      <c r="A3911"/>
      <c r="B3911"/>
      <c r="C3911"/>
      <c r="D3911"/>
    </row>
    <row r="3912" spans="1:4" x14ac:dyDescent="0.25">
      <c r="A3912"/>
      <c r="B3912"/>
      <c r="C3912"/>
      <c r="D3912"/>
    </row>
    <row r="3913" spans="1:4" x14ac:dyDescent="0.25">
      <c r="A3913"/>
      <c r="B3913"/>
      <c r="C3913"/>
      <c r="D3913"/>
    </row>
    <row r="3914" spans="1:4" x14ac:dyDescent="0.25">
      <c r="A3914"/>
      <c r="B3914"/>
      <c r="C3914"/>
      <c r="D3914"/>
    </row>
    <row r="3915" spans="1:4" x14ac:dyDescent="0.25">
      <c r="A3915"/>
      <c r="B3915"/>
      <c r="C3915"/>
      <c r="D3915"/>
    </row>
    <row r="3916" spans="1:4" x14ac:dyDescent="0.25">
      <c r="A3916"/>
      <c r="B3916"/>
      <c r="C3916"/>
      <c r="D3916"/>
    </row>
    <row r="3917" spans="1:4" x14ac:dyDescent="0.25">
      <c r="A3917"/>
      <c r="B3917"/>
      <c r="C3917"/>
      <c r="D3917"/>
    </row>
    <row r="3918" spans="1:4" x14ac:dyDescent="0.25">
      <c r="A3918"/>
      <c r="B3918"/>
      <c r="C3918"/>
      <c r="D3918"/>
    </row>
    <row r="3919" spans="1:4" x14ac:dyDescent="0.25">
      <c r="A3919"/>
      <c r="B3919"/>
      <c r="C3919"/>
      <c r="D3919"/>
    </row>
    <row r="3920" spans="1:4" x14ac:dyDescent="0.25">
      <c r="A3920"/>
      <c r="B3920"/>
      <c r="C3920"/>
      <c r="D3920"/>
    </row>
    <row r="3921" spans="1:4" x14ac:dyDescent="0.25">
      <c r="A3921"/>
      <c r="B3921"/>
      <c r="C3921"/>
      <c r="D3921"/>
    </row>
    <row r="3922" spans="1:4" x14ac:dyDescent="0.25">
      <c r="A3922"/>
      <c r="B3922"/>
      <c r="C3922"/>
      <c r="D3922"/>
    </row>
    <row r="3923" spans="1:4" x14ac:dyDescent="0.25">
      <c r="A3923"/>
      <c r="B3923"/>
      <c r="C3923"/>
      <c r="D3923"/>
    </row>
    <row r="3924" spans="1:4" x14ac:dyDescent="0.25">
      <c r="A3924"/>
      <c r="B3924"/>
      <c r="C3924"/>
      <c r="D3924"/>
    </row>
    <row r="3925" spans="1:4" x14ac:dyDescent="0.25">
      <c r="A3925"/>
      <c r="B3925"/>
      <c r="C3925"/>
      <c r="D3925"/>
    </row>
    <row r="3926" spans="1:4" x14ac:dyDescent="0.25">
      <c r="A3926"/>
      <c r="B3926"/>
      <c r="C3926"/>
      <c r="D3926"/>
    </row>
    <row r="3927" spans="1:4" x14ac:dyDescent="0.25">
      <c r="A3927"/>
      <c r="B3927"/>
      <c r="C3927"/>
      <c r="D3927"/>
    </row>
    <row r="3928" spans="1:4" x14ac:dyDescent="0.25">
      <c r="A3928"/>
      <c r="B3928"/>
      <c r="C3928"/>
      <c r="D3928"/>
    </row>
    <row r="3929" spans="1:4" x14ac:dyDescent="0.25">
      <c r="A3929"/>
      <c r="B3929"/>
      <c r="C3929"/>
      <c r="D3929"/>
    </row>
    <row r="3930" spans="1:4" x14ac:dyDescent="0.25">
      <c r="A3930"/>
      <c r="B3930"/>
      <c r="C3930"/>
      <c r="D3930"/>
    </row>
    <row r="3931" spans="1:4" x14ac:dyDescent="0.25">
      <c r="A3931"/>
      <c r="B3931"/>
      <c r="C3931"/>
      <c r="D3931"/>
    </row>
    <row r="3932" spans="1:4" x14ac:dyDescent="0.25">
      <c r="A3932"/>
      <c r="B3932"/>
      <c r="C3932"/>
      <c r="D3932"/>
    </row>
    <row r="3933" spans="1:4" x14ac:dyDescent="0.25">
      <c r="A3933"/>
      <c r="B3933"/>
      <c r="C3933"/>
      <c r="D3933"/>
    </row>
    <row r="3934" spans="1:4" x14ac:dyDescent="0.25">
      <c r="A3934"/>
      <c r="B3934"/>
      <c r="C3934"/>
      <c r="D3934"/>
    </row>
    <row r="3935" spans="1:4" x14ac:dyDescent="0.25">
      <c r="A3935"/>
      <c r="B3935"/>
      <c r="C3935"/>
      <c r="D3935"/>
    </row>
    <row r="3936" spans="1:4" x14ac:dyDescent="0.25">
      <c r="A3936"/>
      <c r="B3936"/>
      <c r="C3936"/>
      <c r="D3936"/>
    </row>
    <row r="3937" spans="1:4" x14ac:dyDescent="0.25">
      <c r="A3937"/>
      <c r="B3937"/>
      <c r="C3937"/>
      <c r="D3937"/>
    </row>
    <row r="3938" spans="1:4" x14ac:dyDescent="0.25">
      <c r="A3938"/>
      <c r="B3938"/>
      <c r="C3938"/>
      <c r="D3938"/>
    </row>
    <row r="3939" spans="1:4" x14ac:dyDescent="0.25">
      <c r="A3939"/>
      <c r="B3939"/>
      <c r="C3939"/>
      <c r="D3939"/>
    </row>
    <row r="3940" spans="1:4" x14ac:dyDescent="0.25">
      <c r="A3940"/>
      <c r="B3940"/>
      <c r="C3940"/>
      <c r="D3940"/>
    </row>
    <row r="3941" spans="1:4" x14ac:dyDescent="0.25">
      <c r="A3941"/>
      <c r="B3941"/>
      <c r="C3941"/>
      <c r="D3941"/>
    </row>
    <row r="3942" spans="1:4" x14ac:dyDescent="0.25">
      <c r="A3942"/>
      <c r="B3942"/>
      <c r="C3942"/>
      <c r="D3942"/>
    </row>
    <row r="3943" spans="1:4" x14ac:dyDescent="0.25">
      <c r="A3943"/>
      <c r="B3943"/>
      <c r="C3943"/>
      <c r="D3943"/>
    </row>
    <row r="3944" spans="1:4" x14ac:dyDescent="0.25">
      <c r="A3944"/>
      <c r="B3944"/>
      <c r="C3944"/>
      <c r="D3944"/>
    </row>
    <row r="3945" spans="1:4" x14ac:dyDescent="0.25">
      <c r="A3945"/>
      <c r="B3945"/>
      <c r="C3945"/>
      <c r="D3945"/>
    </row>
    <row r="3946" spans="1:4" x14ac:dyDescent="0.25">
      <c r="A3946"/>
      <c r="B3946"/>
      <c r="C3946"/>
      <c r="D3946"/>
    </row>
    <row r="3947" spans="1:4" x14ac:dyDescent="0.25">
      <c r="A3947"/>
      <c r="B3947"/>
      <c r="C3947"/>
      <c r="D3947"/>
    </row>
    <row r="3948" spans="1:4" x14ac:dyDescent="0.25">
      <c r="A3948"/>
      <c r="B3948"/>
      <c r="C3948"/>
      <c r="D3948"/>
    </row>
    <row r="3949" spans="1:4" x14ac:dyDescent="0.25">
      <c r="A3949"/>
      <c r="B3949"/>
      <c r="C3949"/>
      <c r="D3949"/>
    </row>
    <row r="3950" spans="1:4" x14ac:dyDescent="0.25">
      <c r="A3950"/>
      <c r="B3950"/>
      <c r="C3950"/>
      <c r="D3950"/>
    </row>
    <row r="3951" spans="1:4" x14ac:dyDescent="0.25">
      <c r="A3951"/>
      <c r="B3951"/>
      <c r="C3951"/>
      <c r="D3951"/>
    </row>
    <row r="3952" spans="1:4" x14ac:dyDescent="0.25">
      <c r="A3952"/>
      <c r="B3952"/>
      <c r="C3952"/>
      <c r="D3952"/>
    </row>
    <row r="3953" spans="1:4" x14ac:dyDescent="0.25">
      <c r="A3953"/>
      <c r="B3953"/>
      <c r="C3953"/>
      <c r="D3953"/>
    </row>
    <row r="3954" spans="1:4" x14ac:dyDescent="0.25">
      <c r="A3954"/>
      <c r="B3954"/>
      <c r="C3954"/>
      <c r="D3954"/>
    </row>
    <row r="3955" spans="1:4" x14ac:dyDescent="0.25">
      <c r="A3955"/>
      <c r="B3955"/>
      <c r="C3955"/>
      <c r="D3955"/>
    </row>
    <row r="3956" spans="1:4" x14ac:dyDescent="0.25">
      <c r="A3956"/>
      <c r="B3956"/>
      <c r="C3956"/>
      <c r="D3956"/>
    </row>
    <row r="3957" spans="1:4" x14ac:dyDescent="0.25">
      <c r="A3957"/>
      <c r="B3957"/>
      <c r="C3957"/>
      <c r="D3957"/>
    </row>
    <row r="3958" spans="1:4" x14ac:dyDescent="0.25">
      <c r="A3958"/>
      <c r="B3958"/>
      <c r="C3958"/>
      <c r="D3958"/>
    </row>
    <row r="3959" spans="1:4" x14ac:dyDescent="0.25">
      <c r="A3959"/>
      <c r="B3959"/>
      <c r="C3959"/>
      <c r="D3959"/>
    </row>
    <row r="3960" spans="1:4" x14ac:dyDescent="0.25">
      <c r="A3960"/>
      <c r="B3960"/>
      <c r="C3960"/>
      <c r="D3960"/>
    </row>
    <row r="3961" spans="1:4" x14ac:dyDescent="0.25">
      <c r="A3961"/>
      <c r="B3961"/>
      <c r="C3961"/>
      <c r="D3961"/>
    </row>
    <row r="3962" spans="1:4" x14ac:dyDescent="0.25">
      <c r="A3962"/>
      <c r="B3962"/>
      <c r="C3962"/>
      <c r="D3962"/>
    </row>
    <row r="3963" spans="1:4" x14ac:dyDescent="0.25">
      <c r="A3963"/>
      <c r="B3963"/>
      <c r="C3963"/>
      <c r="D3963"/>
    </row>
    <row r="3964" spans="1:4" x14ac:dyDescent="0.25">
      <c r="A3964"/>
      <c r="B3964"/>
      <c r="C3964"/>
      <c r="D3964"/>
    </row>
    <row r="3965" spans="1:4" x14ac:dyDescent="0.25">
      <c r="A3965"/>
      <c r="B3965"/>
      <c r="C3965"/>
      <c r="D3965"/>
    </row>
    <row r="3966" spans="1:4" x14ac:dyDescent="0.25">
      <c r="A3966"/>
      <c r="B3966"/>
      <c r="C3966"/>
      <c r="D3966"/>
    </row>
    <row r="3967" spans="1:4" x14ac:dyDescent="0.25">
      <c r="A3967"/>
      <c r="B3967"/>
      <c r="C3967"/>
      <c r="D3967"/>
    </row>
    <row r="3968" spans="1:4" x14ac:dyDescent="0.25">
      <c r="A3968"/>
      <c r="B3968"/>
      <c r="C3968"/>
      <c r="D3968"/>
    </row>
    <row r="3969" spans="1:4" x14ac:dyDescent="0.25">
      <c r="A3969"/>
      <c r="B3969"/>
      <c r="C3969"/>
      <c r="D3969"/>
    </row>
    <row r="3970" spans="1:4" x14ac:dyDescent="0.25">
      <c r="A3970"/>
      <c r="B3970"/>
      <c r="C3970"/>
      <c r="D3970"/>
    </row>
    <row r="3971" spans="1:4" x14ac:dyDescent="0.25">
      <c r="A3971"/>
      <c r="B3971"/>
      <c r="C3971"/>
      <c r="D3971"/>
    </row>
    <row r="3972" spans="1:4" x14ac:dyDescent="0.25">
      <c r="A3972"/>
      <c r="B3972"/>
      <c r="C3972"/>
      <c r="D3972"/>
    </row>
    <row r="3973" spans="1:4" x14ac:dyDescent="0.25">
      <c r="A3973"/>
      <c r="B3973"/>
      <c r="C3973"/>
      <c r="D3973"/>
    </row>
    <row r="3974" spans="1:4" x14ac:dyDescent="0.25">
      <c r="A3974"/>
      <c r="B3974"/>
      <c r="C3974"/>
      <c r="D3974"/>
    </row>
    <row r="3975" spans="1:4" x14ac:dyDescent="0.25">
      <c r="A3975"/>
      <c r="B3975"/>
      <c r="C3975"/>
      <c r="D3975"/>
    </row>
    <row r="3976" spans="1:4" x14ac:dyDescent="0.25">
      <c r="A3976"/>
      <c r="B3976"/>
      <c r="C3976"/>
      <c r="D3976"/>
    </row>
    <row r="3977" spans="1:4" x14ac:dyDescent="0.25">
      <c r="A3977"/>
      <c r="B3977"/>
      <c r="C3977"/>
      <c r="D3977"/>
    </row>
    <row r="3978" spans="1:4" x14ac:dyDescent="0.25">
      <c r="A3978"/>
      <c r="B3978"/>
      <c r="C3978"/>
      <c r="D3978"/>
    </row>
    <row r="3979" spans="1:4" x14ac:dyDescent="0.25">
      <c r="A3979"/>
      <c r="B3979"/>
      <c r="C3979"/>
      <c r="D3979"/>
    </row>
    <row r="3980" spans="1:4" x14ac:dyDescent="0.25">
      <c r="A3980"/>
      <c r="B3980"/>
      <c r="C3980"/>
      <c r="D3980"/>
    </row>
    <row r="3981" spans="1:4" x14ac:dyDescent="0.25">
      <c r="A3981"/>
      <c r="B3981"/>
      <c r="C3981"/>
      <c r="D3981"/>
    </row>
    <row r="3982" spans="1:4" x14ac:dyDescent="0.25">
      <c r="A3982"/>
      <c r="B3982"/>
      <c r="C3982"/>
      <c r="D3982"/>
    </row>
    <row r="3983" spans="1:4" x14ac:dyDescent="0.25">
      <c r="A3983"/>
      <c r="B3983"/>
      <c r="C3983"/>
      <c r="D3983"/>
    </row>
    <row r="3984" spans="1:4" x14ac:dyDescent="0.25">
      <c r="A3984"/>
      <c r="B3984"/>
      <c r="C3984"/>
      <c r="D3984"/>
    </row>
    <row r="3985" spans="1:4" x14ac:dyDescent="0.25">
      <c r="A3985"/>
      <c r="B3985"/>
      <c r="C3985"/>
      <c r="D3985"/>
    </row>
    <row r="3986" spans="1:4" x14ac:dyDescent="0.25">
      <c r="A3986"/>
      <c r="B3986"/>
      <c r="C3986"/>
      <c r="D3986"/>
    </row>
    <row r="3987" spans="1:4" x14ac:dyDescent="0.25">
      <c r="A3987"/>
      <c r="B3987"/>
      <c r="C3987"/>
      <c r="D3987"/>
    </row>
    <row r="3988" spans="1:4" x14ac:dyDescent="0.25">
      <c r="A3988"/>
      <c r="B3988"/>
      <c r="C3988"/>
      <c r="D3988"/>
    </row>
    <row r="3989" spans="1:4" x14ac:dyDescent="0.25">
      <c r="A3989"/>
      <c r="B3989"/>
      <c r="C3989"/>
      <c r="D3989"/>
    </row>
    <row r="3990" spans="1:4" x14ac:dyDescent="0.25">
      <c r="A3990"/>
      <c r="B3990"/>
      <c r="C3990"/>
      <c r="D3990"/>
    </row>
    <row r="3991" spans="1:4" x14ac:dyDescent="0.25">
      <c r="A3991"/>
      <c r="B3991"/>
      <c r="C3991"/>
      <c r="D3991"/>
    </row>
    <row r="3992" spans="1:4" x14ac:dyDescent="0.25">
      <c r="A3992"/>
      <c r="B3992"/>
      <c r="C3992"/>
      <c r="D3992"/>
    </row>
    <row r="3993" spans="1:4" x14ac:dyDescent="0.25">
      <c r="A3993"/>
      <c r="B3993"/>
      <c r="C3993"/>
      <c r="D3993"/>
    </row>
    <row r="3994" spans="1:4" x14ac:dyDescent="0.25">
      <c r="A3994"/>
      <c r="B3994"/>
      <c r="C3994"/>
      <c r="D3994"/>
    </row>
    <row r="3995" spans="1:4" x14ac:dyDescent="0.25">
      <c r="A3995"/>
      <c r="B3995"/>
      <c r="C3995"/>
      <c r="D3995"/>
    </row>
    <row r="3996" spans="1:4" x14ac:dyDescent="0.25">
      <c r="A3996"/>
      <c r="B3996"/>
      <c r="C3996"/>
      <c r="D3996"/>
    </row>
    <row r="3997" spans="1:4" x14ac:dyDescent="0.25">
      <c r="A3997"/>
      <c r="B3997"/>
      <c r="C3997"/>
      <c r="D3997"/>
    </row>
    <row r="3998" spans="1:4" x14ac:dyDescent="0.25">
      <c r="A3998"/>
      <c r="B3998"/>
      <c r="C3998"/>
      <c r="D3998"/>
    </row>
    <row r="3999" spans="1:4" x14ac:dyDescent="0.25">
      <c r="A3999"/>
      <c r="B3999"/>
      <c r="C3999"/>
      <c r="D3999"/>
    </row>
    <row r="4000" spans="1:4" x14ac:dyDescent="0.25">
      <c r="A4000"/>
      <c r="B4000"/>
      <c r="C4000"/>
      <c r="D4000"/>
    </row>
    <row r="4001" spans="1:4" x14ac:dyDescent="0.25">
      <c r="A4001"/>
      <c r="B4001"/>
      <c r="C4001"/>
      <c r="D4001"/>
    </row>
    <row r="4002" spans="1:4" x14ac:dyDescent="0.25">
      <c r="A4002"/>
      <c r="B4002"/>
      <c r="C4002"/>
      <c r="D4002"/>
    </row>
    <row r="4003" spans="1:4" x14ac:dyDescent="0.25">
      <c r="A4003"/>
      <c r="B4003"/>
      <c r="C4003"/>
      <c r="D4003"/>
    </row>
    <row r="4004" spans="1:4" x14ac:dyDescent="0.25">
      <c r="A4004"/>
      <c r="B4004"/>
      <c r="C4004"/>
      <c r="D4004"/>
    </row>
    <row r="4005" spans="1:4" x14ac:dyDescent="0.25">
      <c r="A4005"/>
      <c r="B4005"/>
      <c r="C4005"/>
      <c r="D4005"/>
    </row>
    <row r="4006" spans="1:4" x14ac:dyDescent="0.25">
      <c r="A4006"/>
      <c r="B4006"/>
      <c r="C4006"/>
      <c r="D4006"/>
    </row>
    <row r="4007" spans="1:4" x14ac:dyDescent="0.25">
      <c r="A4007"/>
      <c r="B4007"/>
      <c r="C4007"/>
      <c r="D4007"/>
    </row>
    <row r="4008" spans="1:4" x14ac:dyDescent="0.25">
      <c r="A4008"/>
      <c r="B4008"/>
      <c r="C4008"/>
      <c r="D4008"/>
    </row>
    <row r="4009" spans="1:4" x14ac:dyDescent="0.25">
      <c r="A4009"/>
      <c r="B4009"/>
      <c r="C4009"/>
      <c r="D4009"/>
    </row>
    <row r="4010" spans="1:4" x14ac:dyDescent="0.25">
      <c r="A4010"/>
      <c r="B4010"/>
      <c r="C4010"/>
      <c r="D4010"/>
    </row>
    <row r="4011" spans="1:4" x14ac:dyDescent="0.25">
      <c r="A4011"/>
      <c r="B4011"/>
      <c r="C4011"/>
      <c r="D4011"/>
    </row>
    <row r="4012" spans="1:4" x14ac:dyDescent="0.25">
      <c r="A4012"/>
      <c r="B4012"/>
      <c r="C4012"/>
      <c r="D4012"/>
    </row>
    <row r="4013" spans="1:4" x14ac:dyDescent="0.25">
      <c r="A4013"/>
      <c r="B4013"/>
      <c r="C4013"/>
      <c r="D4013"/>
    </row>
    <row r="4014" spans="1:4" x14ac:dyDescent="0.25">
      <c r="A4014"/>
      <c r="B4014"/>
      <c r="C4014"/>
      <c r="D4014"/>
    </row>
    <row r="4015" spans="1:4" x14ac:dyDescent="0.25">
      <c r="A4015"/>
      <c r="B4015"/>
      <c r="C4015"/>
      <c r="D4015"/>
    </row>
    <row r="4016" spans="1:4" x14ac:dyDescent="0.25">
      <c r="A4016"/>
      <c r="B4016"/>
      <c r="C4016"/>
      <c r="D4016"/>
    </row>
    <row r="4017" spans="1:4" x14ac:dyDescent="0.25">
      <c r="A4017"/>
      <c r="B4017"/>
      <c r="C4017"/>
      <c r="D4017"/>
    </row>
    <row r="4018" spans="1:4" x14ac:dyDescent="0.25">
      <c r="A4018"/>
      <c r="B4018"/>
      <c r="C4018"/>
      <c r="D4018"/>
    </row>
    <row r="4019" spans="1:4" x14ac:dyDescent="0.25">
      <c r="A4019"/>
      <c r="B4019"/>
      <c r="C4019"/>
      <c r="D4019"/>
    </row>
    <row r="4020" spans="1:4" x14ac:dyDescent="0.25">
      <c r="A4020"/>
      <c r="B4020"/>
      <c r="C4020"/>
      <c r="D4020"/>
    </row>
    <row r="4021" spans="1:4" x14ac:dyDescent="0.25">
      <c r="A4021"/>
      <c r="B4021"/>
      <c r="C4021"/>
      <c r="D4021"/>
    </row>
    <row r="4022" spans="1:4" x14ac:dyDescent="0.25">
      <c r="A4022"/>
      <c r="B4022"/>
      <c r="C4022"/>
      <c r="D4022"/>
    </row>
    <row r="4023" spans="1:4" x14ac:dyDescent="0.25">
      <c r="A4023"/>
      <c r="B4023"/>
      <c r="C4023"/>
      <c r="D4023"/>
    </row>
    <row r="4024" spans="1:4" x14ac:dyDescent="0.25">
      <c r="A4024"/>
      <c r="B4024"/>
      <c r="C4024"/>
      <c r="D4024"/>
    </row>
    <row r="4025" spans="1:4" x14ac:dyDescent="0.25">
      <c r="A4025"/>
      <c r="B4025"/>
      <c r="C4025"/>
      <c r="D4025"/>
    </row>
    <row r="4026" spans="1:4" x14ac:dyDescent="0.25">
      <c r="A4026"/>
      <c r="B4026"/>
      <c r="C4026"/>
      <c r="D4026"/>
    </row>
    <row r="4027" spans="1:4" x14ac:dyDescent="0.25">
      <c r="A4027"/>
      <c r="B4027"/>
      <c r="C4027"/>
      <c r="D4027"/>
    </row>
    <row r="4028" spans="1:4" x14ac:dyDescent="0.25">
      <c r="A4028"/>
      <c r="B4028"/>
      <c r="C4028"/>
      <c r="D4028"/>
    </row>
    <row r="4029" spans="1:4" x14ac:dyDescent="0.25">
      <c r="A4029"/>
      <c r="B4029"/>
      <c r="C4029"/>
      <c r="D4029"/>
    </row>
    <row r="4030" spans="1:4" x14ac:dyDescent="0.25">
      <c r="A4030"/>
      <c r="B4030"/>
      <c r="C4030"/>
      <c r="D4030"/>
    </row>
    <row r="4031" spans="1:4" x14ac:dyDescent="0.25">
      <c r="A4031"/>
      <c r="B4031"/>
      <c r="C4031"/>
      <c r="D4031"/>
    </row>
    <row r="4032" spans="1:4" x14ac:dyDescent="0.25">
      <c r="A4032"/>
      <c r="B4032"/>
      <c r="C4032"/>
      <c r="D4032"/>
    </row>
    <row r="4033" spans="1:4" x14ac:dyDescent="0.25">
      <c r="A4033"/>
      <c r="B4033"/>
      <c r="C4033"/>
      <c r="D4033"/>
    </row>
    <row r="4034" spans="1:4" x14ac:dyDescent="0.25">
      <c r="A4034"/>
      <c r="B4034"/>
      <c r="C4034"/>
      <c r="D4034"/>
    </row>
    <row r="4035" spans="1:4" x14ac:dyDescent="0.25">
      <c r="A4035"/>
      <c r="B4035"/>
      <c r="C4035"/>
      <c r="D4035"/>
    </row>
    <row r="4036" spans="1:4" x14ac:dyDescent="0.25">
      <c r="A4036"/>
      <c r="B4036"/>
      <c r="C4036"/>
      <c r="D4036"/>
    </row>
    <row r="4037" spans="1:4" x14ac:dyDescent="0.25">
      <c r="A4037"/>
      <c r="B4037"/>
      <c r="C4037"/>
      <c r="D4037"/>
    </row>
    <row r="4038" spans="1:4" x14ac:dyDescent="0.25">
      <c r="A4038"/>
      <c r="B4038"/>
      <c r="C4038"/>
      <c r="D4038"/>
    </row>
    <row r="4039" spans="1:4" x14ac:dyDescent="0.25">
      <c r="A4039"/>
      <c r="B4039"/>
      <c r="C4039"/>
      <c r="D4039"/>
    </row>
    <row r="4040" spans="1:4" x14ac:dyDescent="0.25">
      <c r="A4040"/>
      <c r="B4040"/>
      <c r="C4040"/>
      <c r="D4040"/>
    </row>
    <row r="4041" spans="1:4" x14ac:dyDescent="0.25">
      <c r="A4041"/>
      <c r="B4041"/>
      <c r="C4041"/>
      <c r="D4041"/>
    </row>
    <row r="4042" spans="1:4" x14ac:dyDescent="0.25">
      <c r="A4042"/>
      <c r="B4042"/>
      <c r="C4042"/>
      <c r="D4042"/>
    </row>
    <row r="4043" spans="1:4" x14ac:dyDescent="0.25">
      <c r="A4043"/>
      <c r="B4043"/>
      <c r="C4043"/>
      <c r="D4043"/>
    </row>
    <row r="4044" spans="1:4" x14ac:dyDescent="0.25">
      <c r="A4044"/>
      <c r="B4044"/>
      <c r="C4044"/>
      <c r="D4044"/>
    </row>
    <row r="4045" spans="1:4" x14ac:dyDescent="0.25">
      <c r="A4045"/>
      <c r="B4045"/>
      <c r="C4045"/>
      <c r="D4045"/>
    </row>
    <row r="4046" spans="1:4" x14ac:dyDescent="0.25">
      <c r="A4046"/>
      <c r="B4046"/>
      <c r="C4046"/>
      <c r="D4046"/>
    </row>
    <row r="4047" spans="1:4" x14ac:dyDescent="0.25">
      <c r="A4047"/>
      <c r="B4047"/>
      <c r="C4047"/>
      <c r="D4047"/>
    </row>
    <row r="4048" spans="1:4" x14ac:dyDescent="0.25">
      <c r="A4048"/>
      <c r="B4048"/>
      <c r="C4048"/>
      <c r="D4048"/>
    </row>
    <row r="4049" spans="1:4" x14ac:dyDescent="0.25">
      <c r="A4049"/>
      <c r="B4049"/>
      <c r="C4049"/>
      <c r="D4049"/>
    </row>
    <row r="4050" spans="1:4" x14ac:dyDescent="0.25">
      <c r="A4050"/>
      <c r="B4050"/>
      <c r="C4050"/>
      <c r="D4050"/>
    </row>
    <row r="4051" spans="1:4" x14ac:dyDescent="0.25">
      <c r="A4051"/>
      <c r="B4051"/>
      <c r="C4051"/>
      <c r="D4051"/>
    </row>
    <row r="4052" spans="1:4" x14ac:dyDescent="0.25">
      <c r="A4052"/>
      <c r="B4052"/>
      <c r="C4052"/>
      <c r="D4052"/>
    </row>
    <row r="4053" spans="1:4" x14ac:dyDescent="0.25">
      <c r="A4053"/>
      <c r="B4053"/>
      <c r="C4053"/>
      <c r="D4053"/>
    </row>
    <row r="4054" spans="1:4" x14ac:dyDescent="0.25">
      <c r="A4054"/>
      <c r="B4054"/>
      <c r="C4054"/>
      <c r="D4054"/>
    </row>
    <row r="4055" spans="1:4" x14ac:dyDescent="0.25">
      <c r="A4055"/>
      <c r="B4055"/>
      <c r="C4055"/>
      <c r="D4055"/>
    </row>
    <row r="4056" spans="1:4" x14ac:dyDescent="0.25">
      <c r="A4056"/>
      <c r="B4056"/>
      <c r="C4056"/>
      <c r="D4056"/>
    </row>
    <row r="4057" spans="1:4" x14ac:dyDescent="0.25">
      <c r="A4057"/>
      <c r="B4057"/>
      <c r="C4057"/>
      <c r="D4057"/>
    </row>
    <row r="4058" spans="1:4" x14ac:dyDescent="0.25">
      <c r="A4058"/>
      <c r="B4058"/>
      <c r="C4058"/>
      <c r="D4058"/>
    </row>
    <row r="4059" spans="1:4" x14ac:dyDescent="0.25">
      <c r="A4059"/>
      <c r="B4059"/>
      <c r="C4059"/>
      <c r="D4059"/>
    </row>
    <row r="4060" spans="1:4" x14ac:dyDescent="0.25">
      <c r="A4060"/>
      <c r="B4060"/>
      <c r="C4060"/>
      <c r="D4060"/>
    </row>
    <row r="4061" spans="1:4" x14ac:dyDescent="0.25">
      <c r="A4061"/>
      <c r="B4061"/>
      <c r="C4061"/>
      <c r="D4061"/>
    </row>
    <row r="4062" spans="1:4" x14ac:dyDescent="0.25">
      <c r="A4062"/>
      <c r="B4062"/>
      <c r="C4062"/>
      <c r="D4062"/>
    </row>
    <row r="4063" spans="1:4" x14ac:dyDescent="0.25">
      <c r="A4063"/>
      <c r="B4063"/>
      <c r="C4063"/>
      <c r="D4063"/>
    </row>
    <row r="4064" spans="1:4" x14ac:dyDescent="0.25">
      <c r="A4064"/>
      <c r="B4064"/>
      <c r="C4064"/>
      <c r="D4064"/>
    </row>
    <row r="4065" spans="1:4" x14ac:dyDescent="0.25">
      <c r="A4065"/>
      <c r="B4065"/>
      <c r="C4065"/>
      <c r="D4065"/>
    </row>
    <row r="4066" spans="1:4" x14ac:dyDescent="0.25">
      <c r="A4066"/>
      <c r="B4066"/>
      <c r="C4066"/>
      <c r="D4066"/>
    </row>
    <row r="4067" spans="1:4" x14ac:dyDescent="0.25">
      <c r="A4067"/>
      <c r="B4067"/>
      <c r="C4067"/>
      <c r="D4067"/>
    </row>
    <row r="4068" spans="1:4" x14ac:dyDescent="0.25">
      <c r="A4068"/>
      <c r="B4068"/>
      <c r="C4068"/>
      <c r="D4068"/>
    </row>
    <row r="4069" spans="1:4" x14ac:dyDescent="0.25">
      <c r="A4069"/>
      <c r="B4069"/>
      <c r="C4069"/>
      <c r="D4069"/>
    </row>
    <row r="4070" spans="1:4" x14ac:dyDescent="0.25">
      <c r="A4070"/>
      <c r="B4070"/>
      <c r="C4070"/>
      <c r="D4070"/>
    </row>
    <row r="4071" spans="1:4" x14ac:dyDescent="0.25">
      <c r="A4071"/>
      <c r="B4071"/>
      <c r="C4071"/>
      <c r="D4071"/>
    </row>
    <row r="4072" spans="1:4" x14ac:dyDescent="0.25">
      <c r="A4072"/>
      <c r="B4072"/>
      <c r="C4072"/>
      <c r="D4072"/>
    </row>
    <row r="4073" spans="1:4" x14ac:dyDescent="0.25">
      <c r="A4073"/>
      <c r="B4073"/>
      <c r="C4073"/>
      <c r="D4073"/>
    </row>
    <row r="4074" spans="1:4" x14ac:dyDescent="0.25">
      <c r="A4074"/>
      <c r="B4074"/>
      <c r="C4074"/>
      <c r="D4074"/>
    </row>
    <row r="4075" spans="1:4" x14ac:dyDescent="0.25">
      <c r="A4075"/>
      <c r="B4075"/>
      <c r="C4075"/>
      <c r="D4075"/>
    </row>
    <row r="4076" spans="1:4" x14ac:dyDescent="0.25">
      <c r="A4076"/>
      <c r="B4076"/>
      <c r="C4076"/>
      <c r="D4076"/>
    </row>
    <row r="4077" spans="1:4" x14ac:dyDescent="0.25">
      <c r="A4077"/>
      <c r="B4077"/>
      <c r="C4077"/>
      <c r="D4077"/>
    </row>
    <row r="4078" spans="1:4" x14ac:dyDescent="0.25">
      <c r="A4078"/>
      <c r="B4078"/>
      <c r="C4078"/>
      <c r="D4078"/>
    </row>
    <row r="4079" spans="1:4" x14ac:dyDescent="0.25">
      <c r="A4079"/>
      <c r="B4079"/>
      <c r="C4079"/>
      <c r="D4079"/>
    </row>
    <row r="4080" spans="1:4" x14ac:dyDescent="0.25">
      <c r="A4080"/>
      <c r="B4080"/>
      <c r="C4080"/>
      <c r="D4080"/>
    </row>
    <row r="4081" spans="1:4" x14ac:dyDescent="0.25">
      <c r="A4081"/>
      <c r="B4081"/>
      <c r="C4081"/>
      <c r="D4081"/>
    </row>
    <row r="4082" spans="1:4" x14ac:dyDescent="0.25">
      <c r="A4082"/>
      <c r="B4082"/>
      <c r="C4082"/>
      <c r="D4082"/>
    </row>
    <row r="4083" spans="1:4" x14ac:dyDescent="0.25">
      <c r="A4083"/>
      <c r="B4083"/>
      <c r="C4083"/>
      <c r="D4083"/>
    </row>
    <row r="4084" spans="1:4" x14ac:dyDescent="0.25">
      <c r="A4084"/>
      <c r="B4084"/>
      <c r="C4084"/>
      <c r="D4084"/>
    </row>
    <row r="4085" spans="1:4" x14ac:dyDescent="0.25">
      <c r="A4085"/>
      <c r="B4085"/>
      <c r="C4085"/>
      <c r="D4085"/>
    </row>
    <row r="4086" spans="1:4" x14ac:dyDescent="0.25">
      <c r="A4086"/>
      <c r="B4086"/>
      <c r="C4086"/>
      <c r="D4086"/>
    </row>
    <row r="4087" spans="1:4" x14ac:dyDescent="0.25">
      <c r="A4087"/>
      <c r="B4087"/>
      <c r="C4087"/>
      <c r="D4087"/>
    </row>
    <row r="4088" spans="1:4" x14ac:dyDescent="0.25">
      <c r="A4088"/>
      <c r="B4088"/>
      <c r="C4088"/>
      <c r="D4088"/>
    </row>
    <row r="4089" spans="1:4" x14ac:dyDescent="0.25">
      <c r="A4089"/>
      <c r="B4089"/>
      <c r="C4089"/>
      <c r="D4089"/>
    </row>
    <row r="4090" spans="1:4" x14ac:dyDescent="0.25">
      <c r="A4090"/>
      <c r="B4090"/>
      <c r="C4090"/>
      <c r="D4090"/>
    </row>
    <row r="4091" spans="1:4" x14ac:dyDescent="0.25">
      <c r="A4091"/>
      <c r="B4091"/>
      <c r="C4091"/>
      <c r="D4091"/>
    </row>
    <row r="4092" spans="1:4" x14ac:dyDescent="0.25">
      <c r="A4092"/>
      <c r="B4092"/>
      <c r="C4092"/>
      <c r="D4092"/>
    </row>
    <row r="4093" spans="1:4" x14ac:dyDescent="0.25">
      <c r="A4093"/>
      <c r="B4093"/>
      <c r="C4093"/>
      <c r="D4093"/>
    </row>
    <row r="4094" spans="1:4" x14ac:dyDescent="0.25">
      <c r="A4094"/>
      <c r="B4094"/>
      <c r="C4094"/>
      <c r="D4094"/>
    </row>
    <row r="4095" spans="1:4" x14ac:dyDescent="0.25">
      <c r="A4095"/>
      <c r="B4095"/>
      <c r="C4095"/>
      <c r="D4095"/>
    </row>
    <row r="4096" spans="1:4" x14ac:dyDescent="0.25">
      <c r="A4096"/>
      <c r="B4096"/>
      <c r="C4096"/>
      <c r="D4096"/>
    </row>
    <row r="4097" spans="1:4" x14ac:dyDescent="0.25">
      <c r="A4097"/>
      <c r="B4097"/>
      <c r="C4097"/>
      <c r="D4097"/>
    </row>
    <row r="4098" spans="1:4" x14ac:dyDescent="0.25">
      <c r="A4098"/>
      <c r="B4098"/>
      <c r="C4098"/>
      <c r="D4098"/>
    </row>
    <row r="4099" spans="1:4" x14ac:dyDescent="0.25">
      <c r="A4099"/>
      <c r="B4099"/>
      <c r="C4099"/>
      <c r="D4099"/>
    </row>
    <row r="4100" spans="1:4" x14ac:dyDescent="0.25">
      <c r="A4100"/>
      <c r="B4100"/>
      <c r="C4100"/>
      <c r="D4100"/>
    </row>
    <row r="4101" spans="1:4" x14ac:dyDescent="0.25">
      <c r="A4101"/>
      <c r="B4101"/>
      <c r="C4101"/>
      <c r="D4101"/>
    </row>
    <row r="4102" spans="1:4" x14ac:dyDescent="0.25">
      <c r="A4102"/>
      <c r="B4102"/>
      <c r="C4102"/>
      <c r="D4102"/>
    </row>
    <row r="4103" spans="1:4" x14ac:dyDescent="0.25">
      <c r="A4103"/>
      <c r="B4103"/>
      <c r="C4103"/>
      <c r="D4103"/>
    </row>
    <row r="4104" spans="1:4" x14ac:dyDescent="0.25">
      <c r="A4104"/>
      <c r="B4104"/>
      <c r="C4104"/>
      <c r="D4104"/>
    </row>
    <row r="4105" spans="1:4" x14ac:dyDescent="0.25">
      <c r="A4105"/>
      <c r="B4105"/>
      <c r="C4105"/>
      <c r="D4105"/>
    </row>
    <row r="4106" spans="1:4" x14ac:dyDescent="0.25">
      <c r="A4106"/>
      <c r="B4106"/>
      <c r="C4106"/>
      <c r="D4106"/>
    </row>
    <row r="4107" spans="1:4" x14ac:dyDescent="0.25">
      <c r="A4107"/>
      <c r="B4107"/>
      <c r="C4107"/>
      <c r="D4107"/>
    </row>
    <row r="4108" spans="1:4" x14ac:dyDescent="0.25">
      <c r="A4108"/>
      <c r="B4108"/>
      <c r="C4108"/>
      <c r="D4108"/>
    </row>
    <row r="4109" spans="1:4" x14ac:dyDescent="0.25">
      <c r="A4109"/>
      <c r="B4109"/>
      <c r="C4109"/>
      <c r="D4109"/>
    </row>
    <row r="4110" spans="1:4" x14ac:dyDescent="0.25">
      <c r="A4110"/>
      <c r="B4110"/>
      <c r="C4110"/>
      <c r="D4110"/>
    </row>
    <row r="4111" spans="1:4" x14ac:dyDescent="0.25">
      <c r="A4111"/>
      <c r="B4111"/>
      <c r="C4111"/>
      <c r="D4111"/>
    </row>
    <row r="4112" spans="1:4" x14ac:dyDescent="0.25">
      <c r="A4112"/>
      <c r="B4112"/>
      <c r="C4112"/>
      <c r="D4112"/>
    </row>
    <row r="4113" spans="1:4" x14ac:dyDescent="0.25">
      <c r="A4113"/>
      <c r="B4113"/>
      <c r="C4113"/>
      <c r="D4113"/>
    </row>
    <row r="4114" spans="1:4" x14ac:dyDescent="0.25">
      <c r="A4114"/>
      <c r="B4114"/>
      <c r="C4114"/>
      <c r="D4114"/>
    </row>
    <row r="4115" spans="1:4" x14ac:dyDescent="0.25">
      <c r="A4115"/>
      <c r="B4115"/>
      <c r="C4115"/>
      <c r="D4115"/>
    </row>
    <row r="4116" spans="1:4" x14ac:dyDescent="0.25">
      <c r="A4116"/>
      <c r="B4116"/>
      <c r="C4116"/>
      <c r="D4116"/>
    </row>
    <row r="4117" spans="1:4" x14ac:dyDescent="0.25">
      <c r="A4117"/>
      <c r="B4117"/>
      <c r="C4117"/>
      <c r="D4117"/>
    </row>
    <row r="4118" spans="1:4" x14ac:dyDescent="0.25">
      <c r="A4118"/>
      <c r="B4118"/>
      <c r="C4118"/>
      <c r="D4118"/>
    </row>
    <row r="4119" spans="1:4" x14ac:dyDescent="0.25">
      <c r="A4119"/>
      <c r="B4119"/>
      <c r="C4119"/>
      <c r="D4119"/>
    </row>
    <row r="4120" spans="1:4" x14ac:dyDescent="0.25">
      <c r="A4120"/>
      <c r="B4120"/>
      <c r="C4120"/>
      <c r="D4120"/>
    </row>
    <row r="4121" spans="1:4" x14ac:dyDescent="0.25">
      <c r="A4121"/>
      <c r="B4121"/>
      <c r="C4121"/>
      <c r="D4121"/>
    </row>
    <row r="4122" spans="1:4" x14ac:dyDescent="0.25">
      <c r="A4122"/>
      <c r="B4122"/>
      <c r="C4122"/>
      <c r="D4122"/>
    </row>
    <row r="4123" spans="1:4" x14ac:dyDescent="0.25">
      <c r="A4123"/>
      <c r="B4123"/>
      <c r="C4123"/>
      <c r="D4123"/>
    </row>
    <row r="4124" spans="1:4" x14ac:dyDescent="0.25">
      <c r="A4124"/>
      <c r="B4124"/>
      <c r="C4124"/>
      <c r="D4124"/>
    </row>
    <row r="4125" spans="1:4" x14ac:dyDescent="0.25">
      <c r="A4125"/>
      <c r="B4125"/>
      <c r="C4125"/>
      <c r="D4125"/>
    </row>
    <row r="4126" spans="1:4" x14ac:dyDescent="0.25">
      <c r="A4126"/>
      <c r="B4126"/>
      <c r="C4126"/>
      <c r="D4126"/>
    </row>
    <row r="4127" spans="1:4" x14ac:dyDescent="0.25">
      <c r="A4127"/>
      <c r="B4127"/>
      <c r="C4127"/>
      <c r="D4127"/>
    </row>
    <row r="4128" spans="1:4" x14ac:dyDescent="0.25">
      <c r="A4128"/>
      <c r="B4128"/>
      <c r="C4128"/>
      <c r="D4128"/>
    </row>
    <row r="4129" spans="1:4" x14ac:dyDescent="0.25">
      <c r="A4129"/>
      <c r="B4129"/>
      <c r="C4129"/>
      <c r="D4129"/>
    </row>
    <row r="4130" spans="1:4" x14ac:dyDescent="0.25">
      <c r="A4130"/>
      <c r="B4130"/>
      <c r="C4130"/>
      <c r="D4130"/>
    </row>
    <row r="4131" spans="1:4" x14ac:dyDescent="0.25">
      <c r="A4131"/>
      <c r="B4131"/>
      <c r="C4131"/>
      <c r="D4131"/>
    </row>
    <row r="4132" spans="1:4" x14ac:dyDescent="0.25">
      <c r="A4132"/>
      <c r="B4132"/>
      <c r="C4132"/>
      <c r="D4132"/>
    </row>
    <row r="4133" spans="1:4" x14ac:dyDescent="0.25">
      <c r="A4133"/>
      <c r="B4133"/>
      <c r="C4133"/>
      <c r="D4133"/>
    </row>
    <row r="4134" spans="1:4" x14ac:dyDescent="0.25">
      <c r="A4134"/>
      <c r="B4134"/>
      <c r="C4134"/>
      <c r="D4134"/>
    </row>
    <row r="4135" spans="1:4" x14ac:dyDescent="0.25">
      <c r="A4135"/>
      <c r="B4135"/>
      <c r="C4135"/>
      <c r="D4135"/>
    </row>
    <row r="4136" spans="1:4" x14ac:dyDescent="0.25">
      <c r="A4136"/>
      <c r="B4136"/>
      <c r="C4136"/>
      <c r="D4136"/>
    </row>
    <row r="4137" spans="1:4" x14ac:dyDescent="0.25">
      <c r="A4137"/>
      <c r="B4137"/>
      <c r="C4137"/>
      <c r="D4137"/>
    </row>
    <row r="4138" spans="1:4" x14ac:dyDescent="0.25">
      <c r="A4138"/>
      <c r="B4138"/>
      <c r="C4138"/>
      <c r="D4138"/>
    </row>
    <row r="4139" spans="1:4" x14ac:dyDescent="0.25">
      <c r="A4139"/>
      <c r="B4139"/>
      <c r="C4139"/>
      <c r="D4139"/>
    </row>
    <row r="4140" spans="1:4" x14ac:dyDescent="0.25">
      <c r="A4140"/>
      <c r="B4140"/>
      <c r="C4140"/>
      <c r="D4140"/>
    </row>
    <row r="4141" spans="1:4" x14ac:dyDescent="0.25">
      <c r="A4141"/>
      <c r="B4141"/>
      <c r="C4141"/>
      <c r="D4141"/>
    </row>
    <row r="4142" spans="1:4" x14ac:dyDescent="0.25">
      <c r="A4142"/>
      <c r="B4142"/>
      <c r="C4142"/>
      <c r="D4142"/>
    </row>
    <row r="4143" spans="1:4" x14ac:dyDescent="0.25">
      <c r="A4143"/>
      <c r="B4143"/>
      <c r="C4143"/>
      <c r="D4143"/>
    </row>
    <row r="4144" spans="1:4" x14ac:dyDescent="0.25">
      <c r="A4144"/>
      <c r="B4144"/>
      <c r="C4144"/>
      <c r="D4144"/>
    </row>
    <row r="4145" spans="1:4" x14ac:dyDescent="0.25">
      <c r="A4145"/>
      <c r="B4145"/>
      <c r="C4145"/>
      <c r="D4145"/>
    </row>
    <row r="4146" spans="1:4" x14ac:dyDescent="0.25">
      <c r="A4146"/>
      <c r="B4146"/>
      <c r="C4146"/>
      <c r="D4146"/>
    </row>
    <row r="4147" spans="1:4" x14ac:dyDescent="0.25">
      <c r="A4147"/>
      <c r="B4147"/>
      <c r="C4147"/>
      <c r="D4147"/>
    </row>
    <row r="4148" spans="1:4" x14ac:dyDescent="0.25">
      <c r="A4148"/>
      <c r="B4148"/>
      <c r="C4148"/>
      <c r="D4148"/>
    </row>
    <row r="4149" spans="1:4" x14ac:dyDescent="0.25">
      <c r="A4149"/>
      <c r="B4149"/>
      <c r="C4149"/>
      <c r="D4149"/>
    </row>
    <row r="4150" spans="1:4" x14ac:dyDescent="0.25">
      <c r="A4150"/>
      <c r="B4150"/>
      <c r="C4150"/>
      <c r="D4150"/>
    </row>
    <row r="4151" spans="1:4" x14ac:dyDescent="0.25">
      <c r="A4151"/>
      <c r="B4151"/>
      <c r="C4151"/>
      <c r="D4151"/>
    </row>
    <row r="4152" spans="1:4" x14ac:dyDescent="0.25">
      <c r="A4152"/>
      <c r="B4152"/>
      <c r="C4152"/>
      <c r="D4152"/>
    </row>
    <row r="4153" spans="1:4" x14ac:dyDescent="0.25">
      <c r="A4153"/>
      <c r="B4153"/>
      <c r="C4153"/>
      <c r="D4153"/>
    </row>
    <row r="4154" spans="1:4" x14ac:dyDescent="0.25">
      <c r="A4154"/>
      <c r="B4154"/>
      <c r="C4154"/>
      <c r="D4154"/>
    </row>
    <row r="4155" spans="1:4" x14ac:dyDescent="0.25">
      <c r="A4155"/>
      <c r="B4155"/>
      <c r="C4155"/>
      <c r="D4155"/>
    </row>
    <row r="4156" spans="1:4" x14ac:dyDescent="0.25">
      <c r="A4156"/>
      <c r="B4156"/>
      <c r="C4156"/>
      <c r="D4156"/>
    </row>
    <row r="4157" spans="1:4" x14ac:dyDescent="0.25">
      <c r="A4157"/>
      <c r="B4157"/>
      <c r="C4157"/>
      <c r="D4157"/>
    </row>
    <row r="4158" spans="1:4" x14ac:dyDescent="0.25">
      <c r="A4158"/>
      <c r="B4158"/>
      <c r="C4158"/>
      <c r="D4158"/>
    </row>
    <row r="4159" spans="1:4" x14ac:dyDescent="0.25">
      <c r="A4159"/>
      <c r="B4159"/>
      <c r="C4159"/>
      <c r="D4159"/>
    </row>
    <row r="4160" spans="1:4" x14ac:dyDescent="0.25">
      <c r="A4160"/>
      <c r="B4160"/>
      <c r="C4160"/>
      <c r="D4160"/>
    </row>
    <row r="4161" spans="1:4" x14ac:dyDescent="0.25">
      <c r="A4161"/>
      <c r="B4161"/>
      <c r="C4161"/>
      <c r="D4161"/>
    </row>
    <row r="4162" spans="1:4" x14ac:dyDescent="0.25">
      <c r="A4162"/>
      <c r="B4162"/>
      <c r="C4162"/>
      <c r="D4162"/>
    </row>
    <row r="4163" spans="1:4" x14ac:dyDescent="0.25">
      <c r="A4163"/>
      <c r="B4163"/>
      <c r="C4163"/>
      <c r="D4163"/>
    </row>
    <row r="4164" spans="1:4" x14ac:dyDescent="0.25">
      <c r="A4164"/>
      <c r="B4164"/>
      <c r="C4164"/>
      <c r="D4164"/>
    </row>
    <row r="4165" spans="1:4" x14ac:dyDescent="0.25">
      <c r="A4165"/>
      <c r="B4165"/>
      <c r="C4165"/>
      <c r="D4165"/>
    </row>
    <row r="4166" spans="1:4" x14ac:dyDescent="0.25">
      <c r="A4166"/>
      <c r="B4166"/>
      <c r="C4166"/>
      <c r="D4166"/>
    </row>
    <row r="4167" spans="1:4" x14ac:dyDescent="0.25">
      <c r="A4167"/>
      <c r="B4167"/>
      <c r="C4167"/>
      <c r="D4167"/>
    </row>
    <row r="4168" spans="1:4" x14ac:dyDescent="0.25">
      <c r="A4168"/>
      <c r="B4168"/>
      <c r="C4168"/>
      <c r="D4168"/>
    </row>
    <row r="4169" spans="1:4" x14ac:dyDescent="0.25">
      <c r="A4169"/>
      <c r="B4169"/>
      <c r="C4169"/>
      <c r="D4169"/>
    </row>
    <row r="4170" spans="1:4" x14ac:dyDescent="0.25">
      <c r="A4170"/>
      <c r="B4170"/>
      <c r="C4170"/>
      <c r="D4170"/>
    </row>
    <row r="4171" spans="1:4" x14ac:dyDescent="0.25">
      <c r="A4171"/>
      <c r="B4171"/>
      <c r="C4171"/>
      <c r="D4171"/>
    </row>
    <row r="4172" spans="1:4" x14ac:dyDescent="0.25">
      <c r="A4172"/>
      <c r="B4172"/>
      <c r="C4172"/>
      <c r="D4172"/>
    </row>
    <row r="4173" spans="1:4" x14ac:dyDescent="0.25">
      <c r="A4173"/>
      <c r="B4173"/>
      <c r="C4173"/>
      <c r="D4173"/>
    </row>
    <row r="4174" spans="1:4" x14ac:dyDescent="0.25">
      <c r="A4174"/>
      <c r="B4174"/>
      <c r="C4174"/>
      <c r="D4174"/>
    </row>
    <row r="4175" spans="1:4" x14ac:dyDescent="0.25">
      <c r="A4175"/>
      <c r="B4175"/>
      <c r="C4175"/>
      <c r="D4175"/>
    </row>
    <row r="4176" spans="1:4" x14ac:dyDescent="0.25">
      <c r="A4176"/>
      <c r="B4176"/>
      <c r="C4176"/>
      <c r="D4176"/>
    </row>
    <row r="4177" spans="1:4" x14ac:dyDescent="0.25">
      <c r="A4177"/>
      <c r="B4177"/>
      <c r="C4177"/>
      <c r="D4177"/>
    </row>
    <row r="4178" spans="1:4" x14ac:dyDescent="0.25">
      <c r="A4178"/>
      <c r="B4178"/>
      <c r="C4178"/>
      <c r="D4178"/>
    </row>
    <row r="4179" spans="1:4" x14ac:dyDescent="0.25">
      <c r="A4179"/>
      <c r="B4179"/>
      <c r="C4179"/>
      <c r="D4179"/>
    </row>
    <row r="4180" spans="1:4" x14ac:dyDescent="0.25">
      <c r="A4180"/>
      <c r="B4180"/>
      <c r="C4180"/>
      <c r="D4180"/>
    </row>
    <row r="4181" spans="1:4" x14ac:dyDescent="0.25">
      <c r="A4181"/>
      <c r="B4181"/>
      <c r="C4181"/>
      <c r="D4181"/>
    </row>
    <row r="4182" spans="1:4" x14ac:dyDescent="0.25">
      <c r="A4182"/>
      <c r="B4182"/>
      <c r="C4182"/>
      <c r="D4182"/>
    </row>
    <row r="4183" spans="1:4" x14ac:dyDescent="0.25">
      <c r="A4183"/>
      <c r="B4183"/>
      <c r="C4183"/>
      <c r="D4183"/>
    </row>
    <row r="4184" spans="1:4" x14ac:dyDescent="0.25">
      <c r="A4184"/>
      <c r="B4184"/>
      <c r="C4184"/>
      <c r="D4184"/>
    </row>
    <row r="4185" spans="1:4" x14ac:dyDescent="0.25">
      <c r="A4185"/>
      <c r="B4185"/>
      <c r="C4185"/>
      <c r="D4185"/>
    </row>
    <row r="4186" spans="1:4" x14ac:dyDescent="0.25">
      <c r="A4186"/>
      <c r="B4186"/>
      <c r="C4186"/>
      <c r="D4186"/>
    </row>
    <row r="4187" spans="1:4" x14ac:dyDescent="0.25">
      <c r="A4187"/>
      <c r="B4187"/>
      <c r="C4187"/>
      <c r="D4187"/>
    </row>
    <row r="4188" spans="1:4" x14ac:dyDescent="0.25">
      <c r="A4188"/>
      <c r="B4188"/>
      <c r="C4188"/>
      <c r="D4188"/>
    </row>
    <row r="4189" spans="1:4" x14ac:dyDescent="0.25">
      <c r="A4189"/>
      <c r="B4189"/>
      <c r="C4189"/>
      <c r="D4189"/>
    </row>
    <row r="4190" spans="1:4" x14ac:dyDescent="0.25">
      <c r="A4190"/>
      <c r="B4190"/>
      <c r="C4190"/>
      <c r="D4190"/>
    </row>
    <row r="4191" spans="1:4" x14ac:dyDescent="0.25">
      <c r="A4191"/>
      <c r="B4191"/>
      <c r="C4191"/>
      <c r="D4191"/>
    </row>
    <row r="4192" spans="1:4" x14ac:dyDescent="0.25">
      <c r="A4192"/>
      <c r="B4192"/>
      <c r="C4192"/>
      <c r="D4192"/>
    </row>
    <row r="4193" spans="1:4" x14ac:dyDescent="0.25">
      <c r="A4193"/>
      <c r="B4193"/>
      <c r="C4193"/>
      <c r="D4193"/>
    </row>
    <row r="4194" spans="1:4" x14ac:dyDescent="0.25">
      <c r="A4194"/>
      <c r="B4194"/>
      <c r="C4194"/>
      <c r="D4194"/>
    </row>
    <row r="4195" spans="1:4" x14ac:dyDescent="0.25">
      <c r="A4195"/>
      <c r="B4195"/>
      <c r="C4195"/>
      <c r="D4195"/>
    </row>
    <row r="4196" spans="1:4" x14ac:dyDescent="0.25">
      <c r="A4196"/>
      <c r="B4196"/>
      <c r="C4196"/>
      <c r="D4196"/>
    </row>
    <row r="4197" spans="1:4" x14ac:dyDescent="0.25">
      <c r="A4197"/>
      <c r="B4197"/>
      <c r="C4197"/>
      <c r="D4197"/>
    </row>
    <row r="4198" spans="1:4" x14ac:dyDescent="0.25">
      <c r="A4198"/>
      <c r="B4198"/>
      <c r="C4198"/>
      <c r="D4198"/>
    </row>
    <row r="4199" spans="1:4" x14ac:dyDescent="0.25">
      <c r="A4199"/>
      <c r="B4199"/>
      <c r="C4199"/>
      <c r="D4199"/>
    </row>
    <row r="4200" spans="1:4" x14ac:dyDescent="0.25">
      <c r="A4200"/>
      <c r="B4200"/>
      <c r="C4200"/>
      <c r="D4200"/>
    </row>
    <row r="4201" spans="1:4" x14ac:dyDescent="0.25">
      <c r="A4201"/>
      <c r="B4201"/>
      <c r="C4201"/>
      <c r="D4201"/>
    </row>
    <row r="4202" spans="1:4" x14ac:dyDescent="0.25">
      <c r="A4202"/>
      <c r="B4202"/>
      <c r="C4202"/>
      <c r="D4202"/>
    </row>
    <row r="4203" spans="1:4" x14ac:dyDescent="0.25">
      <c r="A4203"/>
      <c r="B4203"/>
      <c r="C4203"/>
      <c r="D4203"/>
    </row>
    <row r="4204" spans="1:4" x14ac:dyDescent="0.25">
      <c r="A4204"/>
      <c r="B4204"/>
      <c r="C4204"/>
      <c r="D4204"/>
    </row>
    <row r="4205" spans="1:4" x14ac:dyDescent="0.25">
      <c r="A4205"/>
      <c r="B4205"/>
      <c r="C4205"/>
      <c r="D4205"/>
    </row>
    <row r="4206" spans="1:4" x14ac:dyDescent="0.25">
      <c r="A4206"/>
      <c r="B4206"/>
      <c r="C4206"/>
      <c r="D4206"/>
    </row>
    <row r="4207" spans="1:4" x14ac:dyDescent="0.25">
      <c r="A4207"/>
      <c r="B4207"/>
      <c r="C4207"/>
      <c r="D4207"/>
    </row>
    <row r="4208" spans="1:4" x14ac:dyDescent="0.25">
      <c r="A4208"/>
      <c r="B4208"/>
      <c r="C4208"/>
      <c r="D4208"/>
    </row>
    <row r="4209" spans="1:4" x14ac:dyDescent="0.25">
      <c r="A4209"/>
      <c r="B4209"/>
      <c r="C4209"/>
      <c r="D4209"/>
    </row>
    <row r="4210" spans="1:4" x14ac:dyDescent="0.25">
      <c r="A4210"/>
      <c r="B4210"/>
      <c r="C4210"/>
      <c r="D4210"/>
    </row>
    <row r="4211" spans="1:4" x14ac:dyDescent="0.25">
      <c r="A4211"/>
      <c r="B4211"/>
      <c r="C4211"/>
      <c r="D4211"/>
    </row>
    <row r="4212" spans="1:4" x14ac:dyDescent="0.25">
      <c r="A4212"/>
      <c r="B4212"/>
      <c r="C4212"/>
      <c r="D4212"/>
    </row>
    <row r="4213" spans="1:4" x14ac:dyDescent="0.25">
      <c r="A4213"/>
      <c r="B4213"/>
      <c r="C4213"/>
      <c r="D4213"/>
    </row>
    <row r="4214" spans="1:4" x14ac:dyDescent="0.25">
      <c r="A4214"/>
      <c r="B4214"/>
      <c r="C4214"/>
      <c r="D4214"/>
    </row>
    <row r="4215" spans="1:4" x14ac:dyDescent="0.25">
      <c r="A4215"/>
      <c r="B4215"/>
      <c r="C4215"/>
      <c r="D4215"/>
    </row>
    <row r="4216" spans="1:4" x14ac:dyDescent="0.25">
      <c r="A4216"/>
      <c r="B4216"/>
      <c r="C4216"/>
      <c r="D4216"/>
    </row>
    <row r="4217" spans="1:4" x14ac:dyDescent="0.25">
      <c r="A4217"/>
      <c r="B4217"/>
      <c r="C4217"/>
      <c r="D4217"/>
    </row>
    <row r="4218" spans="1:4" x14ac:dyDescent="0.25">
      <c r="A4218"/>
      <c r="B4218"/>
      <c r="C4218"/>
      <c r="D4218"/>
    </row>
    <row r="4219" spans="1:4" x14ac:dyDescent="0.25">
      <c r="A4219"/>
      <c r="B4219"/>
      <c r="C4219"/>
      <c r="D4219"/>
    </row>
    <row r="4220" spans="1:4" x14ac:dyDescent="0.25">
      <c r="A4220"/>
      <c r="B4220"/>
      <c r="C4220"/>
      <c r="D4220"/>
    </row>
    <row r="4221" spans="1:4" x14ac:dyDescent="0.25">
      <c r="A4221"/>
      <c r="B4221"/>
      <c r="C4221"/>
      <c r="D4221"/>
    </row>
    <row r="4222" spans="1:4" x14ac:dyDescent="0.25">
      <c r="A4222"/>
      <c r="B4222"/>
      <c r="C4222"/>
      <c r="D4222"/>
    </row>
    <row r="4223" spans="1:4" x14ac:dyDescent="0.25">
      <c r="A4223"/>
      <c r="B4223"/>
      <c r="C4223"/>
      <c r="D4223"/>
    </row>
    <row r="4224" spans="1:4" x14ac:dyDescent="0.25">
      <c r="A4224"/>
      <c r="B4224"/>
      <c r="C4224"/>
      <c r="D4224"/>
    </row>
    <row r="4225" spans="1:4" x14ac:dyDescent="0.25">
      <c r="A4225"/>
      <c r="B4225"/>
      <c r="C4225"/>
      <c r="D4225"/>
    </row>
    <row r="4226" spans="1:4" x14ac:dyDescent="0.25">
      <c r="A4226"/>
      <c r="B4226"/>
      <c r="C4226"/>
      <c r="D4226"/>
    </row>
    <row r="4227" spans="1:4" x14ac:dyDescent="0.25">
      <c r="A4227"/>
      <c r="B4227"/>
      <c r="C4227"/>
      <c r="D4227"/>
    </row>
    <row r="4228" spans="1:4" x14ac:dyDescent="0.25">
      <c r="A4228"/>
      <c r="B4228"/>
      <c r="C4228"/>
      <c r="D4228"/>
    </row>
    <row r="4229" spans="1:4" x14ac:dyDescent="0.25">
      <c r="A4229"/>
      <c r="B4229"/>
      <c r="C4229"/>
      <c r="D4229"/>
    </row>
    <row r="4230" spans="1:4" x14ac:dyDescent="0.25">
      <c r="A4230"/>
      <c r="B4230"/>
      <c r="C4230"/>
      <c r="D4230"/>
    </row>
    <row r="4231" spans="1:4" x14ac:dyDescent="0.25">
      <c r="A4231"/>
      <c r="B4231"/>
      <c r="C4231"/>
      <c r="D4231"/>
    </row>
    <row r="4232" spans="1:4" x14ac:dyDescent="0.25">
      <c r="A4232"/>
      <c r="B4232"/>
      <c r="C4232"/>
      <c r="D4232"/>
    </row>
    <row r="4233" spans="1:4" x14ac:dyDescent="0.25">
      <c r="A4233"/>
      <c r="B4233"/>
      <c r="C4233"/>
      <c r="D4233"/>
    </row>
    <row r="4234" spans="1:4" x14ac:dyDescent="0.25">
      <c r="A4234"/>
      <c r="B4234"/>
      <c r="C4234"/>
      <c r="D4234"/>
    </row>
    <row r="4235" spans="1:4" x14ac:dyDescent="0.25">
      <c r="A4235"/>
      <c r="B4235"/>
      <c r="C4235"/>
      <c r="D4235"/>
    </row>
    <row r="4236" spans="1:4" x14ac:dyDescent="0.25">
      <c r="A4236"/>
      <c r="B4236"/>
      <c r="C4236"/>
      <c r="D4236"/>
    </row>
    <row r="4237" spans="1:4" x14ac:dyDescent="0.25">
      <c r="A4237"/>
      <c r="B4237"/>
      <c r="C4237"/>
      <c r="D4237"/>
    </row>
    <row r="4238" spans="1:4" x14ac:dyDescent="0.25">
      <c r="A4238"/>
      <c r="B4238"/>
      <c r="C4238"/>
      <c r="D4238"/>
    </row>
    <row r="4239" spans="1:4" x14ac:dyDescent="0.25">
      <c r="A4239"/>
      <c r="B4239"/>
      <c r="C4239"/>
      <c r="D4239"/>
    </row>
    <row r="4240" spans="1:4" x14ac:dyDescent="0.25">
      <c r="A4240"/>
      <c r="B4240"/>
      <c r="C4240"/>
      <c r="D4240"/>
    </row>
    <row r="4241" spans="1:4" x14ac:dyDescent="0.25">
      <c r="A4241"/>
      <c r="B4241"/>
      <c r="C4241"/>
      <c r="D4241"/>
    </row>
    <row r="4242" spans="1:4" x14ac:dyDescent="0.25">
      <c r="A4242"/>
      <c r="B4242"/>
      <c r="C4242"/>
      <c r="D4242"/>
    </row>
    <row r="4243" spans="1:4" x14ac:dyDescent="0.25">
      <c r="A4243"/>
      <c r="B4243"/>
      <c r="C4243"/>
      <c r="D4243"/>
    </row>
    <row r="4244" spans="1:4" x14ac:dyDescent="0.25">
      <c r="A4244"/>
      <c r="B4244"/>
      <c r="C4244"/>
      <c r="D4244"/>
    </row>
    <row r="4245" spans="1:4" x14ac:dyDescent="0.25">
      <c r="A4245"/>
      <c r="B4245"/>
      <c r="C4245"/>
      <c r="D4245"/>
    </row>
    <row r="4246" spans="1:4" x14ac:dyDescent="0.25">
      <c r="A4246"/>
      <c r="B4246"/>
      <c r="C4246"/>
      <c r="D4246"/>
    </row>
    <row r="4247" spans="1:4" x14ac:dyDescent="0.25">
      <c r="A4247"/>
      <c r="B4247"/>
      <c r="C4247"/>
      <c r="D4247"/>
    </row>
    <row r="4248" spans="1:4" x14ac:dyDescent="0.25">
      <c r="A4248"/>
      <c r="B4248"/>
      <c r="C4248"/>
      <c r="D4248"/>
    </row>
    <row r="4249" spans="1:4" x14ac:dyDescent="0.25">
      <c r="A4249"/>
      <c r="B4249"/>
      <c r="C4249"/>
      <c r="D4249"/>
    </row>
    <row r="4250" spans="1:4" x14ac:dyDescent="0.25">
      <c r="A4250"/>
      <c r="B4250"/>
      <c r="C4250"/>
      <c r="D4250"/>
    </row>
    <row r="4251" spans="1:4" x14ac:dyDescent="0.25">
      <c r="A4251"/>
      <c r="B4251"/>
      <c r="C4251"/>
      <c r="D4251"/>
    </row>
    <row r="4252" spans="1:4" x14ac:dyDescent="0.25">
      <c r="A4252"/>
      <c r="B4252"/>
      <c r="C4252"/>
      <c r="D4252"/>
    </row>
    <row r="4253" spans="1:4" x14ac:dyDescent="0.25">
      <c r="A4253"/>
      <c r="B4253"/>
      <c r="C4253"/>
      <c r="D4253"/>
    </row>
    <row r="4254" spans="1:4" x14ac:dyDescent="0.25">
      <c r="A4254"/>
      <c r="B4254"/>
      <c r="C4254"/>
      <c r="D4254"/>
    </row>
    <row r="4255" spans="1:4" x14ac:dyDescent="0.25">
      <c r="A4255"/>
      <c r="B4255"/>
      <c r="C4255"/>
      <c r="D4255"/>
    </row>
    <row r="4256" spans="1:4" x14ac:dyDescent="0.25">
      <c r="A4256"/>
      <c r="B4256"/>
      <c r="C4256"/>
      <c r="D4256"/>
    </row>
    <row r="4257" spans="1:4" x14ac:dyDescent="0.25">
      <c r="A4257"/>
      <c r="B4257"/>
      <c r="C4257"/>
      <c r="D4257"/>
    </row>
    <row r="4258" spans="1:4" x14ac:dyDescent="0.25">
      <c r="A4258"/>
      <c r="B4258"/>
      <c r="C4258"/>
      <c r="D4258"/>
    </row>
    <row r="4259" spans="1:4" x14ac:dyDescent="0.25">
      <c r="A4259"/>
      <c r="B4259"/>
      <c r="C4259"/>
      <c r="D4259"/>
    </row>
    <row r="4260" spans="1:4" x14ac:dyDescent="0.25">
      <c r="A4260"/>
      <c r="B4260"/>
      <c r="C4260"/>
      <c r="D4260"/>
    </row>
    <row r="4261" spans="1:4" x14ac:dyDescent="0.25">
      <c r="A4261"/>
      <c r="B4261"/>
      <c r="C4261"/>
      <c r="D4261"/>
    </row>
    <row r="4262" spans="1:4" x14ac:dyDescent="0.25">
      <c r="A4262"/>
      <c r="B4262"/>
      <c r="C4262"/>
      <c r="D4262"/>
    </row>
    <row r="4263" spans="1:4" x14ac:dyDescent="0.25">
      <c r="A4263"/>
      <c r="B4263"/>
      <c r="C4263"/>
      <c r="D4263"/>
    </row>
    <row r="4264" spans="1:4" x14ac:dyDescent="0.25">
      <c r="A4264"/>
      <c r="B4264"/>
      <c r="C4264"/>
      <c r="D4264"/>
    </row>
    <row r="4265" spans="1:4" x14ac:dyDescent="0.25">
      <c r="A4265"/>
      <c r="B4265"/>
      <c r="C4265"/>
      <c r="D4265"/>
    </row>
    <row r="4266" spans="1:4" x14ac:dyDescent="0.25">
      <c r="A4266"/>
      <c r="B4266"/>
      <c r="C4266"/>
      <c r="D4266"/>
    </row>
    <row r="4267" spans="1:4" x14ac:dyDescent="0.25">
      <c r="A4267"/>
      <c r="B4267"/>
      <c r="C4267"/>
      <c r="D4267"/>
    </row>
    <row r="4268" spans="1:4" x14ac:dyDescent="0.25">
      <c r="A4268"/>
      <c r="B4268"/>
      <c r="C4268"/>
      <c r="D4268"/>
    </row>
    <row r="4269" spans="1:4" x14ac:dyDescent="0.25">
      <c r="A4269"/>
      <c r="B4269"/>
      <c r="C4269"/>
      <c r="D4269"/>
    </row>
    <row r="4270" spans="1:4" x14ac:dyDescent="0.25">
      <c r="A4270"/>
      <c r="B4270"/>
      <c r="C4270"/>
      <c r="D4270"/>
    </row>
    <row r="4271" spans="1:4" x14ac:dyDescent="0.25">
      <c r="A4271"/>
      <c r="B4271"/>
      <c r="C4271"/>
      <c r="D4271"/>
    </row>
    <row r="4272" spans="1:4" x14ac:dyDescent="0.25">
      <c r="A4272"/>
      <c r="B4272"/>
      <c r="C4272"/>
      <c r="D4272"/>
    </row>
    <row r="4273" spans="1:4" x14ac:dyDescent="0.25">
      <c r="A4273"/>
      <c r="B4273"/>
      <c r="C4273"/>
      <c r="D4273"/>
    </row>
    <row r="4274" spans="1:4" x14ac:dyDescent="0.25">
      <c r="A4274"/>
      <c r="B4274"/>
      <c r="C4274"/>
      <c r="D4274"/>
    </row>
    <row r="4275" spans="1:4" x14ac:dyDescent="0.25">
      <c r="A4275"/>
      <c r="B4275"/>
      <c r="C4275"/>
      <c r="D4275"/>
    </row>
    <row r="4276" spans="1:4" x14ac:dyDescent="0.25">
      <c r="A4276"/>
      <c r="B4276"/>
      <c r="C4276"/>
      <c r="D4276"/>
    </row>
    <row r="4277" spans="1:4" x14ac:dyDescent="0.25">
      <c r="A4277"/>
      <c r="B4277"/>
      <c r="C4277"/>
      <c r="D4277"/>
    </row>
    <row r="4278" spans="1:4" x14ac:dyDescent="0.25">
      <c r="A4278"/>
      <c r="B4278"/>
      <c r="C4278"/>
      <c r="D4278"/>
    </row>
    <row r="4279" spans="1:4" x14ac:dyDescent="0.25">
      <c r="A4279"/>
      <c r="B4279"/>
      <c r="C4279"/>
      <c r="D4279"/>
    </row>
    <row r="4280" spans="1:4" x14ac:dyDescent="0.25">
      <c r="A4280"/>
      <c r="B4280"/>
      <c r="C4280"/>
      <c r="D4280"/>
    </row>
    <row r="4281" spans="1:4" x14ac:dyDescent="0.25">
      <c r="A4281"/>
      <c r="B4281"/>
      <c r="C4281"/>
      <c r="D4281"/>
    </row>
    <row r="4282" spans="1:4" x14ac:dyDescent="0.25">
      <c r="A4282"/>
      <c r="B4282"/>
      <c r="C4282"/>
      <c r="D4282"/>
    </row>
    <row r="4283" spans="1:4" x14ac:dyDescent="0.25">
      <c r="A4283"/>
      <c r="B4283"/>
      <c r="C4283"/>
      <c r="D4283"/>
    </row>
    <row r="4284" spans="1:4" x14ac:dyDescent="0.25">
      <c r="A4284"/>
      <c r="B4284"/>
      <c r="C4284"/>
      <c r="D4284"/>
    </row>
    <row r="4285" spans="1:4" x14ac:dyDescent="0.25">
      <c r="A4285"/>
      <c r="B4285"/>
      <c r="C4285"/>
      <c r="D4285"/>
    </row>
    <row r="4286" spans="1:4" x14ac:dyDescent="0.25">
      <c r="A4286"/>
      <c r="B4286"/>
      <c r="C4286"/>
      <c r="D4286"/>
    </row>
    <row r="4287" spans="1:4" x14ac:dyDescent="0.25">
      <c r="A4287"/>
      <c r="B4287"/>
      <c r="C4287"/>
      <c r="D4287"/>
    </row>
    <row r="4288" spans="1:4" x14ac:dyDescent="0.25">
      <c r="A4288"/>
      <c r="B4288"/>
      <c r="C4288"/>
      <c r="D4288"/>
    </row>
    <row r="4289" spans="1:4" x14ac:dyDescent="0.25">
      <c r="A4289"/>
      <c r="B4289"/>
      <c r="C4289"/>
      <c r="D4289"/>
    </row>
    <row r="4290" spans="1:4" x14ac:dyDescent="0.25">
      <c r="A4290"/>
      <c r="B4290"/>
      <c r="C4290"/>
      <c r="D4290"/>
    </row>
    <row r="4291" spans="1:4" x14ac:dyDescent="0.25">
      <c r="A4291"/>
      <c r="B4291"/>
      <c r="C4291"/>
      <c r="D4291"/>
    </row>
    <row r="4292" spans="1:4" x14ac:dyDescent="0.25">
      <c r="A4292"/>
      <c r="B4292"/>
      <c r="C4292"/>
      <c r="D4292"/>
    </row>
    <row r="4293" spans="1:4" x14ac:dyDescent="0.25">
      <c r="A4293"/>
      <c r="B4293"/>
      <c r="C4293"/>
      <c r="D4293"/>
    </row>
    <row r="4294" spans="1:4" x14ac:dyDescent="0.25">
      <c r="A4294"/>
      <c r="B4294"/>
      <c r="C4294"/>
      <c r="D4294"/>
    </row>
    <row r="4295" spans="1:4" x14ac:dyDescent="0.25">
      <c r="A4295"/>
      <c r="B4295"/>
      <c r="C4295"/>
      <c r="D4295"/>
    </row>
    <row r="4296" spans="1:4" x14ac:dyDescent="0.25">
      <c r="A4296"/>
      <c r="B4296"/>
      <c r="C4296"/>
      <c r="D4296"/>
    </row>
    <row r="4297" spans="1:4" x14ac:dyDescent="0.25">
      <c r="A4297"/>
      <c r="B4297"/>
      <c r="C4297"/>
      <c r="D4297"/>
    </row>
    <row r="4298" spans="1:4" x14ac:dyDescent="0.25">
      <c r="A4298"/>
      <c r="B4298"/>
      <c r="C4298"/>
      <c r="D4298"/>
    </row>
    <row r="4299" spans="1:4" x14ac:dyDescent="0.25">
      <c r="A4299"/>
      <c r="B4299"/>
      <c r="C4299"/>
      <c r="D4299"/>
    </row>
    <row r="4300" spans="1:4" x14ac:dyDescent="0.25">
      <c r="A4300"/>
      <c r="B4300"/>
      <c r="C4300"/>
      <c r="D4300"/>
    </row>
    <row r="4301" spans="1:4" x14ac:dyDescent="0.25">
      <c r="A4301"/>
      <c r="B4301"/>
      <c r="C4301"/>
      <c r="D4301"/>
    </row>
    <row r="4302" spans="1:4" x14ac:dyDescent="0.25">
      <c r="A4302"/>
      <c r="B4302"/>
      <c r="C4302"/>
      <c r="D4302"/>
    </row>
    <row r="4303" spans="1:4" x14ac:dyDescent="0.25">
      <c r="A4303"/>
      <c r="B4303"/>
      <c r="C4303"/>
      <c r="D4303"/>
    </row>
    <row r="4304" spans="1:4" x14ac:dyDescent="0.25">
      <c r="A4304"/>
      <c r="B4304"/>
      <c r="C4304"/>
      <c r="D4304"/>
    </row>
    <row r="4305" spans="1:4" x14ac:dyDescent="0.25">
      <c r="A4305"/>
      <c r="B4305"/>
      <c r="C4305"/>
      <c r="D4305"/>
    </row>
    <row r="4306" spans="1:4" x14ac:dyDescent="0.25">
      <c r="A4306"/>
      <c r="B4306"/>
      <c r="C4306"/>
      <c r="D4306"/>
    </row>
    <row r="4307" spans="1:4" x14ac:dyDescent="0.25">
      <c r="A4307"/>
      <c r="B4307"/>
      <c r="C4307"/>
      <c r="D4307"/>
    </row>
    <row r="4308" spans="1:4" x14ac:dyDescent="0.25">
      <c r="A4308"/>
      <c r="B4308"/>
      <c r="C4308"/>
      <c r="D4308"/>
    </row>
    <row r="4309" spans="1:4" x14ac:dyDescent="0.25">
      <c r="A4309"/>
      <c r="B4309"/>
      <c r="C4309"/>
      <c r="D4309"/>
    </row>
    <row r="4310" spans="1:4" x14ac:dyDescent="0.25">
      <c r="A4310"/>
      <c r="B4310"/>
      <c r="C4310"/>
      <c r="D4310"/>
    </row>
    <row r="4311" spans="1:4" x14ac:dyDescent="0.25">
      <c r="A4311"/>
      <c r="B4311"/>
      <c r="C4311"/>
      <c r="D4311"/>
    </row>
    <row r="4312" spans="1:4" x14ac:dyDescent="0.25">
      <c r="A4312"/>
      <c r="B4312"/>
      <c r="C4312"/>
      <c r="D4312"/>
    </row>
    <row r="4313" spans="1:4" x14ac:dyDescent="0.25">
      <c r="A4313"/>
      <c r="B4313"/>
      <c r="C4313"/>
      <c r="D4313"/>
    </row>
    <row r="4314" spans="1:4" x14ac:dyDescent="0.25">
      <c r="A4314"/>
      <c r="B4314"/>
      <c r="C4314"/>
      <c r="D4314"/>
    </row>
    <row r="4315" spans="1:4" x14ac:dyDescent="0.25">
      <c r="A4315"/>
      <c r="B4315"/>
      <c r="C4315"/>
      <c r="D4315"/>
    </row>
    <row r="4316" spans="1:4" x14ac:dyDescent="0.25">
      <c r="A4316"/>
      <c r="B4316"/>
      <c r="C4316"/>
      <c r="D4316"/>
    </row>
    <row r="4317" spans="1:4" x14ac:dyDescent="0.25">
      <c r="A4317"/>
      <c r="B4317"/>
      <c r="C4317"/>
      <c r="D4317"/>
    </row>
    <row r="4318" spans="1:4" x14ac:dyDescent="0.25">
      <c r="A4318"/>
      <c r="B4318"/>
      <c r="C4318"/>
      <c r="D4318"/>
    </row>
    <row r="4319" spans="1:4" x14ac:dyDescent="0.25">
      <c r="A4319"/>
      <c r="B4319"/>
      <c r="C4319"/>
      <c r="D4319"/>
    </row>
    <row r="4320" spans="1:4" x14ac:dyDescent="0.25">
      <c r="A4320"/>
      <c r="B4320"/>
      <c r="C4320"/>
      <c r="D4320"/>
    </row>
    <row r="4321" spans="1:4" x14ac:dyDescent="0.25">
      <c r="A4321"/>
      <c r="B4321"/>
      <c r="C4321"/>
      <c r="D4321"/>
    </row>
    <row r="4322" spans="1:4" x14ac:dyDescent="0.25">
      <c r="A4322"/>
      <c r="B4322"/>
      <c r="C4322"/>
      <c r="D4322"/>
    </row>
    <row r="4323" spans="1:4" x14ac:dyDescent="0.25">
      <c r="A4323"/>
      <c r="B4323"/>
      <c r="C4323"/>
      <c r="D4323"/>
    </row>
    <row r="4324" spans="1:4" x14ac:dyDescent="0.25">
      <c r="A4324"/>
      <c r="B4324"/>
      <c r="C4324"/>
      <c r="D4324"/>
    </row>
    <row r="4325" spans="1:4" x14ac:dyDescent="0.25">
      <c r="A4325"/>
      <c r="B4325"/>
      <c r="C4325"/>
      <c r="D4325"/>
    </row>
    <row r="4326" spans="1:4" x14ac:dyDescent="0.25">
      <c r="A4326"/>
      <c r="B4326"/>
      <c r="C4326"/>
      <c r="D4326"/>
    </row>
    <row r="4327" spans="1:4" x14ac:dyDescent="0.25">
      <c r="A4327"/>
      <c r="B4327"/>
      <c r="C4327"/>
      <c r="D4327"/>
    </row>
    <row r="4328" spans="1:4" x14ac:dyDescent="0.25">
      <c r="A4328"/>
      <c r="B4328"/>
      <c r="C4328"/>
      <c r="D4328"/>
    </row>
    <row r="4329" spans="1:4" x14ac:dyDescent="0.25">
      <c r="A4329"/>
      <c r="B4329"/>
      <c r="C4329"/>
      <c r="D4329"/>
    </row>
    <row r="4330" spans="1:4" x14ac:dyDescent="0.25">
      <c r="A4330"/>
      <c r="B4330"/>
      <c r="C4330"/>
      <c r="D4330"/>
    </row>
    <row r="4331" spans="1:4" x14ac:dyDescent="0.25">
      <c r="A4331"/>
      <c r="B4331"/>
      <c r="C4331"/>
      <c r="D4331"/>
    </row>
    <row r="4332" spans="1:4" x14ac:dyDescent="0.25">
      <c r="A4332"/>
      <c r="B4332"/>
      <c r="C4332"/>
      <c r="D4332"/>
    </row>
    <row r="4333" spans="1:4" x14ac:dyDescent="0.25">
      <c r="A4333"/>
      <c r="B4333"/>
      <c r="C4333"/>
      <c r="D4333"/>
    </row>
    <row r="4334" spans="1:4" x14ac:dyDescent="0.25">
      <c r="A4334"/>
      <c r="B4334"/>
      <c r="C4334"/>
      <c r="D4334"/>
    </row>
    <row r="4335" spans="1:4" x14ac:dyDescent="0.25">
      <c r="A4335"/>
      <c r="B4335"/>
      <c r="C4335"/>
      <c r="D4335"/>
    </row>
    <row r="4336" spans="1:4" x14ac:dyDescent="0.25">
      <c r="A4336"/>
      <c r="B4336"/>
      <c r="C4336"/>
      <c r="D4336"/>
    </row>
    <row r="4337" spans="1:4" x14ac:dyDescent="0.25">
      <c r="A4337"/>
      <c r="B4337"/>
      <c r="C4337"/>
      <c r="D4337"/>
    </row>
    <row r="4338" spans="1:4" x14ac:dyDescent="0.25">
      <c r="A4338"/>
      <c r="B4338"/>
      <c r="C4338"/>
      <c r="D4338"/>
    </row>
    <row r="4339" spans="1:4" x14ac:dyDescent="0.25">
      <c r="A4339"/>
      <c r="B4339"/>
      <c r="C4339"/>
      <c r="D4339"/>
    </row>
    <row r="4340" spans="1:4" x14ac:dyDescent="0.25">
      <c r="A4340"/>
      <c r="B4340"/>
      <c r="C4340"/>
      <c r="D4340"/>
    </row>
    <row r="4341" spans="1:4" x14ac:dyDescent="0.25">
      <c r="A4341"/>
      <c r="B4341"/>
      <c r="C4341"/>
      <c r="D4341"/>
    </row>
    <row r="4342" spans="1:4" x14ac:dyDescent="0.25">
      <c r="A4342"/>
      <c r="B4342"/>
      <c r="C4342"/>
      <c r="D4342"/>
    </row>
    <row r="4343" spans="1:4" x14ac:dyDescent="0.25">
      <c r="A4343"/>
      <c r="B4343"/>
      <c r="C4343"/>
      <c r="D4343"/>
    </row>
    <row r="4344" spans="1:4" x14ac:dyDescent="0.25">
      <c r="A4344"/>
      <c r="B4344"/>
      <c r="C4344"/>
      <c r="D4344"/>
    </row>
    <row r="4345" spans="1:4" x14ac:dyDescent="0.25">
      <c r="A4345"/>
      <c r="B4345"/>
      <c r="C4345"/>
      <c r="D4345"/>
    </row>
    <row r="4346" spans="1:4" x14ac:dyDescent="0.25">
      <c r="A4346"/>
      <c r="B4346"/>
      <c r="C4346"/>
      <c r="D4346"/>
    </row>
    <row r="4347" spans="1:4" x14ac:dyDescent="0.25">
      <c r="A4347"/>
      <c r="B4347"/>
      <c r="C4347"/>
      <c r="D4347"/>
    </row>
    <row r="4348" spans="1:4" x14ac:dyDescent="0.25">
      <c r="A4348"/>
      <c r="B4348"/>
      <c r="C4348"/>
      <c r="D4348"/>
    </row>
    <row r="4349" spans="1:4" x14ac:dyDescent="0.25">
      <c r="A4349"/>
      <c r="B4349"/>
      <c r="C4349"/>
      <c r="D4349"/>
    </row>
    <row r="4350" spans="1:4" x14ac:dyDescent="0.25">
      <c r="A4350"/>
      <c r="B4350"/>
      <c r="C4350"/>
      <c r="D4350"/>
    </row>
    <row r="4351" spans="1:4" x14ac:dyDescent="0.25">
      <c r="A4351"/>
      <c r="B4351"/>
      <c r="C4351"/>
      <c r="D4351"/>
    </row>
    <row r="4352" spans="1:4" x14ac:dyDescent="0.25">
      <c r="A4352"/>
      <c r="B4352"/>
      <c r="C4352"/>
      <c r="D4352"/>
    </row>
    <row r="4353" spans="1:4" x14ac:dyDescent="0.25">
      <c r="A4353"/>
      <c r="B4353"/>
      <c r="C4353"/>
      <c r="D4353"/>
    </row>
    <row r="4354" spans="1:4" x14ac:dyDescent="0.25">
      <c r="A4354"/>
      <c r="B4354"/>
      <c r="C4354"/>
      <c r="D4354"/>
    </row>
    <row r="4355" spans="1:4" x14ac:dyDescent="0.25">
      <c r="A4355"/>
      <c r="B4355"/>
      <c r="C4355"/>
      <c r="D4355"/>
    </row>
    <row r="4356" spans="1:4" x14ac:dyDescent="0.25">
      <c r="A4356"/>
      <c r="B4356"/>
      <c r="C4356"/>
      <c r="D4356"/>
    </row>
    <row r="4357" spans="1:4" x14ac:dyDescent="0.25">
      <c r="A4357"/>
      <c r="B4357"/>
      <c r="C4357"/>
      <c r="D4357"/>
    </row>
    <row r="4358" spans="1:4" x14ac:dyDescent="0.25">
      <c r="A4358"/>
      <c r="B4358"/>
      <c r="C4358"/>
      <c r="D4358"/>
    </row>
    <row r="4359" spans="1:4" x14ac:dyDescent="0.25">
      <c r="A4359"/>
      <c r="B4359"/>
      <c r="C4359"/>
      <c r="D4359"/>
    </row>
    <row r="4360" spans="1:4" x14ac:dyDescent="0.25">
      <c r="A4360"/>
      <c r="B4360"/>
      <c r="C4360"/>
      <c r="D4360"/>
    </row>
    <row r="4361" spans="1:4" x14ac:dyDescent="0.25">
      <c r="A4361"/>
      <c r="B4361"/>
      <c r="C4361"/>
      <c r="D4361"/>
    </row>
    <row r="4362" spans="1:4" x14ac:dyDescent="0.25">
      <c r="A4362"/>
      <c r="B4362"/>
      <c r="C4362"/>
      <c r="D4362"/>
    </row>
    <row r="4363" spans="1:4" x14ac:dyDescent="0.25">
      <c r="A4363"/>
      <c r="B4363"/>
      <c r="C4363"/>
      <c r="D4363"/>
    </row>
    <row r="4364" spans="1:4" x14ac:dyDescent="0.25">
      <c r="A4364"/>
      <c r="B4364"/>
      <c r="C4364"/>
      <c r="D4364"/>
    </row>
    <row r="4365" spans="1:4" x14ac:dyDescent="0.25">
      <c r="A4365"/>
      <c r="B4365"/>
      <c r="C4365"/>
      <c r="D4365"/>
    </row>
    <row r="4366" spans="1:4" x14ac:dyDescent="0.25">
      <c r="A4366"/>
      <c r="B4366"/>
      <c r="C4366"/>
      <c r="D4366"/>
    </row>
    <row r="4367" spans="1:4" x14ac:dyDescent="0.25">
      <c r="A4367"/>
      <c r="B4367"/>
      <c r="C4367"/>
      <c r="D4367"/>
    </row>
    <row r="4368" spans="1:4" x14ac:dyDescent="0.25">
      <c r="A4368"/>
      <c r="B4368"/>
      <c r="C4368"/>
      <c r="D4368"/>
    </row>
    <row r="4369" spans="1:4" x14ac:dyDescent="0.25">
      <c r="A4369"/>
      <c r="B4369"/>
      <c r="C4369"/>
      <c r="D4369"/>
    </row>
    <row r="4370" spans="1:4" x14ac:dyDescent="0.25">
      <c r="A4370"/>
      <c r="B4370"/>
      <c r="C4370"/>
      <c r="D4370"/>
    </row>
    <row r="4371" spans="1:4" x14ac:dyDescent="0.25">
      <c r="A4371"/>
      <c r="B4371"/>
      <c r="C4371"/>
      <c r="D4371"/>
    </row>
    <row r="4372" spans="1:4" x14ac:dyDescent="0.25">
      <c r="A4372"/>
      <c r="B4372"/>
      <c r="C4372"/>
      <c r="D4372"/>
    </row>
    <row r="4373" spans="1:4" x14ac:dyDescent="0.25">
      <c r="A4373"/>
      <c r="B4373"/>
      <c r="C4373"/>
      <c r="D4373"/>
    </row>
    <row r="4374" spans="1:4" x14ac:dyDescent="0.25">
      <c r="A4374"/>
      <c r="B4374"/>
      <c r="C4374"/>
      <c r="D4374"/>
    </row>
    <row r="4375" spans="1:4" x14ac:dyDescent="0.25">
      <c r="A4375"/>
      <c r="B4375"/>
      <c r="C4375"/>
      <c r="D4375"/>
    </row>
    <row r="4376" spans="1:4" x14ac:dyDescent="0.25">
      <c r="A4376"/>
      <c r="B4376"/>
      <c r="C4376"/>
      <c r="D4376"/>
    </row>
    <row r="4377" spans="1:4" x14ac:dyDescent="0.25">
      <c r="A4377"/>
      <c r="B4377"/>
      <c r="C4377"/>
      <c r="D4377"/>
    </row>
    <row r="4378" spans="1:4" x14ac:dyDescent="0.25">
      <c r="A4378"/>
      <c r="B4378"/>
      <c r="C4378"/>
      <c r="D4378"/>
    </row>
    <row r="4379" spans="1:4" x14ac:dyDescent="0.25">
      <c r="A4379"/>
      <c r="B4379"/>
      <c r="C4379"/>
      <c r="D4379"/>
    </row>
    <row r="4380" spans="1:4" x14ac:dyDescent="0.25">
      <c r="A4380"/>
      <c r="B4380"/>
      <c r="C4380"/>
      <c r="D4380"/>
    </row>
    <row r="4381" spans="1:4" x14ac:dyDescent="0.25">
      <c r="A4381"/>
      <c r="B4381"/>
      <c r="C4381"/>
      <c r="D4381"/>
    </row>
    <row r="4382" spans="1:4" x14ac:dyDescent="0.25">
      <c r="A4382"/>
      <c r="B4382"/>
      <c r="C4382"/>
      <c r="D4382"/>
    </row>
    <row r="4383" spans="1:4" x14ac:dyDescent="0.25">
      <c r="A4383"/>
      <c r="B4383"/>
      <c r="C4383"/>
      <c r="D4383"/>
    </row>
    <row r="4384" spans="1:4" x14ac:dyDescent="0.25">
      <c r="A4384"/>
      <c r="B4384"/>
      <c r="C4384"/>
      <c r="D4384"/>
    </row>
    <row r="4385" spans="1:4" x14ac:dyDescent="0.25">
      <c r="A4385"/>
      <c r="B4385"/>
      <c r="C4385"/>
      <c r="D4385"/>
    </row>
    <row r="4386" spans="1:4" x14ac:dyDescent="0.25">
      <c r="A4386"/>
      <c r="B4386"/>
      <c r="C4386"/>
      <c r="D4386"/>
    </row>
    <row r="4387" spans="1:4" x14ac:dyDescent="0.25">
      <c r="A4387"/>
      <c r="B4387"/>
      <c r="C4387"/>
      <c r="D4387"/>
    </row>
    <row r="4388" spans="1:4" x14ac:dyDescent="0.25">
      <c r="A4388"/>
      <c r="B4388"/>
      <c r="C4388"/>
      <c r="D4388"/>
    </row>
    <row r="4389" spans="1:4" x14ac:dyDescent="0.25">
      <c r="A4389"/>
      <c r="B4389"/>
      <c r="C4389"/>
      <c r="D4389"/>
    </row>
    <row r="4390" spans="1:4" x14ac:dyDescent="0.25">
      <c r="A4390"/>
      <c r="B4390"/>
      <c r="C4390"/>
      <c r="D4390"/>
    </row>
    <row r="4391" spans="1:4" x14ac:dyDescent="0.25">
      <c r="A4391"/>
      <c r="B4391"/>
      <c r="C4391"/>
      <c r="D4391"/>
    </row>
    <row r="4392" spans="1:4" x14ac:dyDescent="0.25">
      <c r="A4392"/>
      <c r="B4392"/>
      <c r="C4392"/>
      <c r="D4392"/>
    </row>
    <row r="4393" spans="1:4" x14ac:dyDescent="0.25">
      <c r="A4393"/>
      <c r="B4393"/>
      <c r="C4393"/>
      <c r="D4393"/>
    </row>
    <row r="4394" spans="1:4" x14ac:dyDescent="0.25">
      <c r="A4394"/>
      <c r="B4394"/>
      <c r="C4394"/>
      <c r="D4394"/>
    </row>
    <row r="4395" spans="1:4" x14ac:dyDescent="0.25">
      <c r="A4395"/>
      <c r="B4395"/>
      <c r="C4395"/>
      <c r="D4395"/>
    </row>
    <row r="4396" spans="1:4" x14ac:dyDescent="0.25">
      <c r="A4396"/>
      <c r="B4396"/>
      <c r="C4396"/>
      <c r="D4396"/>
    </row>
    <row r="4397" spans="1:4" x14ac:dyDescent="0.25">
      <c r="A4397"/>
      <c r="B4397"/>
      <c r="C4397"/>
      <c r="D4397"/>
    </row>
    <row r="4398" spans="1:4" x14ac:dyDescent="0.25">
      <c r="A4398"/>
      <c r="B4398"/>
      <c r="C4398"/>
      <c r="D4398"/>
    </row>
    <row r="4399" spans="1:4" x14ac:dyDescent="0.25">
      <c r="A4399"/>
      <c r="B4399"/>
      <c r="C4399"/>
      <c r="D4399"/>
    </row>
    <row r="4400" spans="1:4" x14ac:dyDescent="0.25">
      <c r="A4400"/>
      <c r="B4400"/>
      <c r="C4400"/>
      <c r="D4400"/>
    </row>
    <row r="4401" spans="1:4" x14ac:dyDescent="0.25">
      <c r="A4401"/>
      <c r="B4401"/>
      <c r="C4401"/>
      <c r="D4401"/>
    </row>
    <row r="4402" spans="1:4" x14ac:dyDescent="0.25">
      <c r="A4402"/>
      <c r="B4402"/>
      <c r="C4402"/>
      <c r="D4402"/>
    </row>
    <row r="4403" spans="1:4" x14ac:dyDescent="0.25">
      <c r="A4403"/>
      <c r="B4403"/>
      <c r="C4403"/>
      <c r="D4403"/>
    </row>
    <row r="4404" spans="1:4" x14ac:dyDescent="0.25">
      <c r="A4404"/>
      <c r="B4404"/>
      <c r="C4404"/>
      <c r="D4404"/>
    </row>
    <row r="4405" spans="1:4" x14ac:dyDescent="0.25">
      <c r="A4405"/>
      <c r="B4405"/>
      <c r="C4405"/>
      <c r="D4405"/>
    </row>
    <row r="4406" spans="1:4" x14ac:dyDescent="0.25">
      <c r="A4406"/>
      <c r="B4406"/>
      <c r="C4406"/>
      <c r="D4406"/>
    </row>
    <row r="4407" spans="1:4" x14ac:dyDescent="0.25">
      <c r="A4407"/>
      <c r="B4407"/>
      <c r="C4407"/>
      <c r="D4407"/>
    </row>
    <row r="4408" spans="1:4" x14ac:dyDescent="0.25">
      <c r="A4408"/>
      <c r="B4408"/>
      <c r="C4408"/>
      <c r="D4408"/>
    </row>
    <row r="4409" spans="1:4" x14ac:dyDescent="0.25">
      <c r="A4409"/>
      <c r="B4409"/>
      <c r="C4409"/>
      <c r="D4409"/>
    </row>
    <row r="4410" spans="1:4" x14ac:dyDescent="0.25">
      <c r="A4410"/>
      <c r="B4410"/>
      <c r="C4410"/>
      <c r="D4410"/>
    </row>
    <row r="4411" spans="1:4" x14ac:dyDescent="0.25">
      <c r="A4411"/>
      <c r="B4411"/>
      <c r="C4411"/>
      <c r="D4411"/>
    </row>
    <row r="4412" spans="1:4" x14ac:dyDescent="0.25">
      <c r="A4412"/>
      <c r="B4412"/>
      <c r="C4412"/>
      <c r="D4412"/>
    </row>
    <row r="4413" spans="1:4" x14ac:dyDescent="0.25">
      <c r="A4413"/>
      <c r="B4413"/>
      <c r="C4413"/>
      <c r="D4413"/>
    </row>
    <row r="4414" spans="1:4" x14ac:dyDescent="0.25">
      <c r="A4414"/>
      <c r="B4414"/>
      <c r="C4414"/>
      <c r="D4414"/>
    </row>
    <row r="4415" spans="1:4" x14ac:dyDescent="0.25">
      <c r="A4415"/>
      <c r="B4415"/>
      <c r="C4415"/>
      <c r="D4415"/>
    </row>
    <row r="4416" spans="1:4" x14ac:dyDescent="0.25">
      <c r="A4416"/>
      <c r="B4416"/>
      <c r="C4416"/>
      <c r="D4416"/>
    </row>
    <row r="4417" spans="1:4" x14ac:dyDescent="0.25">
      <c r="A4417"/>
      <c r="B4417"/>
      <c r="C4417"/>
      <c r="D4417"/>
    </row>
    <row r="4418" spans="1:4" x14ac:dyDescent="0.25">
      <c r="A4418"/>
      <c r="B4418"/>
      <c r="C4418"/>
      <c r="D4418"/>
    </row>
    <row r="4419" spans="1:4" x14ac:dyDescent="0.25">
      <c r="A4419"/>
      <c r="B4419"/>
      <c r="C4419"/>
      <c r="D4419"/>
    </row>
    <row r="4420" spans="1:4" x14ac:dyDescent="0.25">
      <c r="A4420"/>
      <c r="B4420"/>
      <c r="C4420"/>
      <c r="D4420"/>
    </row>
    <row r="4421" spans="1:4" x14ac:dyDescent="0.25">
      <c r="A4421"/>
      <c r="B4421"/>
      <c r="C4421"/>
      <c r="D4421"/>
    </row>
    <row r="4422" spans="1:4" x14ac:dyDescent="0.25">
      <c r="A4422"/>
      <c r="B4422"/>
      <c r="C4422"/>
      <c r="D4422"/>
    </row>
    <row r="4423" spans="1:4" x14ac:dyDescent="0.25">
      <c r="A4423"/>
      <c r="B4423"/>
      <c r="C4423"/>
      <c r="D4423"/>
    </row>
    <row r="4424" spans="1:4" x14ac:dyDescent="0.25">
      <c r="A4424"/>
      <c r="B4424"/>
      <c r="C4424"/>
      <c r="D4424"/>
    </row>
    <row r="4425" spans="1:4" x14ac:dyDescent="0.25">
      <c r="A4425"/>
      <c r="B4425"/>
      <c r="C4425"/>
      <c r="D4425"/>
    </row>
    <row r="4426" spans="1:4" x14ac:dyDescent="0.25">
      <c r="A4426"/>
      <c r="B4426"/>
      <c r="C4426"/>
      <c r="D4426"/>
    </row>
    <row r="4427" spans="1:4" x14ac:dyDescent="0.25">
      <c r="A4427"/>
      <c r="B4427"/>
      <c r="C4427"/>
      <c r="D4427"/>
    </row>
    <row r="4428" spans="1:4" x14ac:dyDescent="0.25">
      <c r="A4428"/>
      <c r="B4428"/>
      <c r="C4428"/>
      <c r="D4428"/>
    </row>
    <row r="4429" spans="1:4" x14ac:dyDescent="0.25">
      <c r="A4429"/>
      <c r="B4429"/>
      <c r="C4429"/>
      <c r="D4429"/>
    </row>
    <row r="4430" spans="1:4" x14ac:dyDescent="0.25">
      <c r="A4430"/>
      <c r="B4430"/>
      <c r="C4430"/>
      <c r="D4430"/>
    </row>
    <row r="4431" spans="1:4" x14ac:dyDescent="0.25">
      <c r="A4431"/>
      <c r="B4431"/>
      <c r="C4431"/>
      <c r="D4431"/>
    </row>
    <row r="4432" spans="1:4" x14ac:dyDescent="0.25">
      <c r="A4432"/>
      <c r="B4432"/>
      <c r="C4432"/>
      <c r="D4432"/>
    </row>
    <row r="4433" spans="1:4" x14ac:dyDescent="0.25">
      <c r="A4433"/>
      <c r="B4433"/>
      <c r="C4433"/>
      <c r="D4433"/>
    </row>
    <row r="4434" spans="1:4" x14ac:dyDescent="0.25">
      <c r="A4434"/>
      <c r="B4434"/>
      <c r="C4434"/>
      <c r="D4434"/>
    </row>
    <row r="4435" spans="1:4" x14ac:dyDescent="0.25">
      <c r="A4435"/>
      <c r="B4435"/>
      <c r="C4435"/>
      <c r="D4435"/>
    </row>
    <row r="4436" spans="1:4" x14ac:dyDescent="0.25">
      <c r="A4436"/>
      <c r="B4436"/>
      <c r="C4436"/>
      <c r="D4436"/>
    </row>
    <row r="4437" spans="1:4" x14ac:dyDescent="0.25">
      <c r="A4437"/>
      <c r="B4437"/>
      <c r="C4437"/>
      <c r="D4437"/>
    </row>
    <row r="4438" spans="1:4" x14ac:dyDescent="0.25">
      <c r="A4438"/>
      <c r="B4438"/>
      <c r="C4438"/>
      <c r="D4438"/>
    </row>
    <row r="4439" spans="1:4" x14ac:dyDescent="0.25">
      <c r="A4439"/>
      <c r="B4439"/>
      <c r="C4439"/>
      <c r="D4439"/>
    </row>
    <row r="4440" spans="1:4" x14ac:dyDescent="0.25">
      <c r="A4440"/>
      <c r="B4440"/>
      <c r="C4440"/>
      <c r="D4440"/>
    </row>
    <row r="4441" spans="1:4" x14ac:dyDescent="0.25">
      <c r="A4441"/>
      <c r="B4441"/>
      <c r="C4441"/>
      <c r="D4441"/>
    </row>
    <row r="4442" spans="1:4" x14ac:dyDescent="0.25">
      <c r="A4442"/>
      <c r="B4442"/>
      <c r="C4442"/>
      <c r="D4442"/>
    </row>
    <row r="4443" spans="1:4" x14ac:dyDescent="0.25">
      <c r="A4443"/>
      <c r="B4443"/>
      <c r="C4443"/>
      <c r="D4443"/>
    </row>
    <row r="4444" spans="1:4" x14ac:dyDescent="0.25">
      <c r="A4444"/>
      <c r="B4444"/>
      <c r="C4444"/>
      <c r="D4444"/>
    </row>
    <row r="4445" spans="1:4" x14ac:dyDescent="0.25">
      <c r="A4445"/>
      <c r="B4445"/>
      <c r="C4445"/>
      <c r="D4445"/>
    </row>
    <row r="4446" spans="1:4" x14ac:dyDescent="0.25">
      <c r="A4446"/>
      <c r="B4446"/>
      <c r="C4446"/>
      <c r="D4446"/>
    </row>
    <row r="4447" spans="1:4" x14ac:dyDescent="0.25">
      <c r="A4447"/>
      <c r="B4447"/>
      <c r="C4447"/>
      <c r="D4447"/>
    </row>
    <row r="4448" spans="1:4" x14ac:dyDescent="0.25">
      <c r="A4448"/>
      <c r="B4448"/>
      <c r="C4448"/>
      <c r="D4448"/>
    </row>
    <row r="4449" spans="1:4" x14ac:dyDescent="0.25">
      <c r="A4449"/>
      <c r="B4449"/>
      <c r="C4449"/>
      <c r="D4449"/>
    </row>
    <row r="4450" spans="1:4" x14ac:dyDescent="0.25">
      <c r="A4450"/>
      <c r="B4450"/>
      <c r="C4450"/>
      <c r="D4450"/>
    </row>
    <row r="4451" spans="1:4" x14ac:dyDescent="0.25">
      <c r="A4451"/>
      <c r="B4451"/>
      <c r="C4451"/>
      <c r="D4451"/>
    </row>
    <row r="4452" spans="1:4" x14ac:dyDescent="0.25">
      <c r="A4452"/>
      <c r="B4452"/>
      <c r="C4452"/>
      <c r="D4452"/>
    </row>
    <row r="4453" spans="1:4" x14ac:dyDescent="0.25">
      <c r="A4453"/>
      <c r="B4453"/>
      <c r="C4453"/>
      <c r="D4453"/>
    </row>
    <row r="4454" spans="1:4" x14ac:dyDescent="0.25">
      <c r="A4454"/>
      <c r="B4454"/>
      <c r="C4454"/>
      <c r="D4454"/>
    </row>
    <row r="4455" spans="1:4" x14ac:dyDescent="0.25">
      <c r="A4455"/>
      <c r="B4455"/>
      <c r="C4455"/>
      <c r="D4455"/>
    </row>
    <row r="4456" spans="1:4" x14ac:dyDescent="0.25">
      <c r="A4456"/>
      <c r="B4456"/>
      <c r="C4456"/>
      <c r="D4456"/>
    </row>
    <row r="4457" spans="1:4" x14ac:dyDescent="0.25">
      <c r="A4457"/>
      <c r="B4457"/>
      <c r="C4457"/>
      <c r="D4457"/>
    </row>
    <row r="4458" spans="1:4" x14ac:dyDescent="0.25">
      <c r="A4458"/>
      <c r="B4458"/>
      <c r="C4458"/>
      <c r="D4458"/>
    </row>
    <row r="4459" spans="1:4" x14ac:dyDescent="0.25">
      <c r="A4459"/>
      <c r="B4459"/>
      <c r="C4459"/>
      <c r="D4459"/>
    </row>
    <row r="4460" spans="1:4" x14ac:dyDescent="0.25">
      <c r="A4460"/>
      <c r="B4460"/>
      <c r="C4460"/>
      <c r="D4460"/>
    </row>
    <row r="4461" spans="1:4" x14ac:dyDescent="0.25">
      <c r="A4461"/>
      <c r="B4461"/>
      <c r="C4461"/>
      <c r="D4461"/>
    </row>
    <row r="4462" spans="1:4" x14ac:dyDescent="0.25">
      <c r="A4462"/>
      <c r="B4462"/>
      <c r="C4462"/>
      <c r="D4462"/>
    </row>
    <row r="4463" spans="1:4" x14ac:dyDescent="0.25">
      <c r="A4463"/>
      <c r="B4463"/>
      <c r="C4463"/>
      <c r="D4463"/>
    </row>
    <row r="4464" spans="1:4" x14ac:dyDescent="0.25">
      <c r="A4464"/>
      <c r="B4464"/>
      <c r="C4464"/>
      <c r="D4464"/>
    </row>
    <row r="4465" spans="1:4" x14ac:dyDescent="0.25">
      <c r="A4465"/>
      <c r="B4465"/>
      <c r="C4465"/>
      <c r="D4465"/>
    </row>
    <row r="4466" spans="1:4" x14ac:dyDescent="0.25">
      <c r="A4466"/>
      <c r="B4466"/>
      <c r="C4466"/>
      <c r="D4466"/>
    </row>
    <row r="4467" spans="1:4" x14ac:dyDescent="0.25">
      <c r="A4467"/>
      <c r="B4467"/>
      <c r="C4467"/>
      <c r="D4467"/>
    </row>
    <row r="4468" spans="1:4" x14ac:dyDescent="0.25">
      <c r="A4468"/>
      <c r="B4468"/>
      <c r="C4468"/>
      <c r="D4468"/>
    </row>
    <row r="4469" spans="1:4" x14ac:dyDescent="0.25">
      <c r="A4469"/>
      <c r="B4469"/>
      <c r="C4469"/>
      <c r="D4469"/>
    </row>
    <row r="4470" spans="1:4" x14ac:dyDescent="0.25">
      <c r="A4470"/>
      <c r="B4470"/>
      <c r="C4470"/>
      <c r="D4470"/>
    </row>
    <row r="4471" spans="1:4" x14ac:dyDescent="0.25">
      <c r="A4471"/>
      <c r="B4471"/>
      <c r="C4471"/>
      <c r="D4471"/>
    </row>
    <row r="4472" spans="1:4" x14ac:dyDescent="0.25">
      <c r="A4472"/>
      <c r="B4472"/>
      <c r="C4472"/>
      <c r="D4472"/>
    </row>
    <row r="4473" spans="1:4" x14ac:dyDescent="0.25">
      <c r="A4473"/>
      <c r="B4473"/>
      <c r="C4473"/>
      <c r="D4473"/>
    </row>
    <row r="4474" spans="1:4" x14ac:dyDescent="0.25">
      <c r="A4474"/>
      <c r="B4474"/>
      <c r="C4474"/>
      <c r="D4474"/>
    </row>
    <row r="4475" spans="1:4" x14ac:dyDescent="0.25">
      <c r="A4475"/>
      <c r="B4475"/>
      <c r="C4475"/>
      <c r="D4475"/>
    </row>
    <row r="4476" spans="1:4" x14ac:dyDescent="0.25">
      <c r="A4476"/>
      <c r="B4476"/>
      <c r="C4476"/>
      <c r="D4476"/>
    </row>
    <row r="4477" spans="1:4" x14ac:dyDescent="0.25">
      <c r="A4477"/>
      <c r="B4477"/>
      <c r="C4477"/>
      <c r="D4477"/>
    </row>
    <row r="4478" spans="1:4" x14ac:dyDescent="0.25">
      <c r="A4478"/>
      <c r="B4478"/>
      <c r="C4478"/>
      <c r="D4478"/>
    </row>
    <row r="4479" spans="1:4" x14ac:dyDescent="0.25">
      <c r="A4479"/>
      <c r="B4479"/>
      <c r="C4479"/>
      <c r="D4479"/>
    </row>
    <row r="4480" spans="1:4" x14ac:dyDescent="0.25">
      <c r="A4480"/>
      <c r="B4480"/>
      <c r="C4480"/>
      <c r="D4480"/>
    </row>
    <row r="4481" spans="1:4" x14ac:dyDescent="0.25">
      <c r="A4481"/>
      <c r="B4481"/>
      <c r="C4481"/>
      <c r="D4481"/>
    </row>
    <row r="4482" spans="1:4" x14ac:dyDescent="0.25">
      <c r="A4482"/>
      <c r="B4482"/>
      <c r="C4482"/>
      <c r="D4482"/>
    </row>
    <row r="4483" spans="1:4" x14ac:dyDescent="0.25">
      <c r="A4483"/>
      <c r="B4483"/>
      <c r="C4483"/>
      <c r="D4483"/>
    </row>
    <row r="4484" spans="1:4" x14ac:dyDescent="0.25">
      <c r="A4484"/>
      <c r="B4484"/>
      <c r="C4484"/>
      <c r="D4484"/>
    </row>
    <row r="4485" spans="1:4" x14ac:dyDescent="0.25">
      <c r="A4485"/>
      <c r="B4485"/>
      <c r="C4485"/>
      <c r="D4485"/>
    </row>
    <row r="4486" spans="1:4" x14ac:dyDescent="0.25">
      <c r="A4486"/>
      <c r="B4486"/>
      <c r="C4486"/>
      <c r="D4486"/>
    </row>
    <row r="4487" spans="1:4" x14ac:dyDescent="0.25">
      <c r="A4487"/>
      <c r="B4487"/>
      <c r="C4487"/>
      <c r="D4487"/>
    </row>
    <row r="4488" spans="1:4" x14ac:dyDescent="0.25">
      <c r="A4488"/>
      <c r="B4488"/>
      <c r="C4488"/>
      <c r="D4488"/>
    </row>
    <row r="4489" spans="1:4" x14ac:dyDescent="0.25">
      <c r="A4489"/>
      <c r="B4489"/>
      <c r="C4489"/>
      <c r="D4489"/>
    </row>
    <row r="4490" spans="1:4" x14ac:dyDescent="0.25">
      <c r="A4490"/>
      <c r="B4490"/>
      <c r="C4490"/>
      <c r="D4490"/>
    </row>
    <row r="4491" spans="1:4" x14ac:dyDescent="0.25">
      <c r="A4491"/>
      <c r="B4491"/>
      <c r="C4491"/>
      <c r="D4491"/>
    </row>
    <row r="4492" spans="1:4" x14ac:dyDescent="0.25">
      <c r="A4492"/>
      <c r="B4492"/>
      <c r="C4492"/>
      <c r="D4492"/>
    </row>
    <row r="4493" spans="1:4" x14ac:dyDescent="0.25">
      <c r="A4493"/>
      <c r="B4493"/>
      <c r="C4493"/>
      <c r="D4493"/>
    </row>
    <row r="4494" spans="1:4" x14ac:dyDescent="0.25">
      <c r="A4494"/>
      <c r="B4494"/>
      <c r="C4494"/>
      <c r="D4494"/>
    </row>
    <row r="4495" spans="1:4" x14ac:dyDescent="0.25">
      <c r="A4495"/>
      <c r="B4495"/>
      <c r="C4495"/>
      <c r="D4495"/>
    </row>
    <row r="4496" spans="1:4" x14ac:dyDescent="0.25">
      <c r="A4496"/>
      <c r="B4496"/>
      <c r="C4496"/>
      <c r="D4496"/>
    </row>
    <row r="4497" spans="1:4" x14ac:dyDescent="0.25">
      <c r="A4497"/>
      <c r="B4497"/>
      <c r="C4497"/>
      <c r="D4497"/>
    </row>
    <row r="4498" spans="1:4" x14ac:dyDescent="0.25">
      <c r="A4498"/>
      <c r="B4498"/>
      <c r="C4498"/>
      <c r="D4498"/>
    </row>
    <row r="4499" spans="1:4" x14ac:dyDescent="0.25">
      <c r="A4499"/>
      <c r="B4499"/>
      <c r="C4499"/>
      <c r="D4499"/>
    </row>
    <row r="4500" spans="1:4" x14ac:dyDescent="0.25">
      <c r="A4500"/>
      <c r="B4500"/>
      <c r="C4500"/>
      <c r="D4500"/>
    </row>
    <row r="4501" spans="1:4" x14ac:dyDescent="0.25">
      <c r="A4501"/>
      <c r="B4501"/>
      <c r="C4501"/>
      <c r="D4501"/>
    </row>
    <row r="4502" spans="1:4" x14ac:dyDescent="0.25">
      <c r="A4502"/>
      <c r="B4502"/>
      <c r="C4502"/>
      <c r="D4502"/>
    </row>
    <row r="4503" spans="1:4" x14ac:dyDescent="0.25">
      <c r="A4503"/>
      <c r="B4503"/>
      <c r="C4503"/>
      <c r="D4503"/>
    </row>
    <row r="4504" spans="1:4" x14ac:dyDescent="0.25">
      <c r="A4504"/>
      <c r="B4504"/>
      <c r="C4504"/>
      <c r="D4504"/>
    </row>
    <row r="4505" spans="1:4" x14ac:dyDescent="0.25">
      <c r="A4505"/>
      <c r="B4505"/>
      <c r="C4505"/>
      <c r="D4505"/>
    </row>
    <row r="4506" spans="1:4" x14ac:dyDescent="0.25">
      <c r="A4506"/>
      <c r="B4506"/>
      <c r="C4506"/>
      <c r="D4506"/>
    </row>
    <row r="4507" spans="1:4" x14ac:dyDescent="0.25">
      <c r="A4507"/>
      <c r="B4507"/>
      <c r="C4507"/>
      <c r="D4507"/>
    </row>
    <row r="4508" spans="1:4" x14ac:dyDescent="0.25">
      <c r="A4508"/>
      <c r="B4508"/>
      <c r="C4508"/>
      <c r="D4508"/>
    </row>
    <row r="4509" spans="1:4" x14ac:dyDescent="0.25">
      <c r="A4509"/>
      <c r="B4509"/>
      <c r="C4509"/>
      <c r="D4509"/>
    </row>
    <row r="4510" spans="1:4" x14ac:dyDescent="0.25">
      <c r="A4510"/>
      <c r="B4510"/>
      <c r="C4510"/>
      <c r="D4510"/>
    </row>
    <row r="4511" spans="1:4" x14ac:dyDescent="0.25">
      <c r="A4511"/>
      <c r="B4511"/>
      <c r="C4511"/>
      <c r="D4511"/>
    </row>
    <row r="4512" spans="1:4" x14ac:dyDescent="0.25">
      <c r="A4512"/>
      <c r="B4512"/>
      <c r="C4512"/>
      <c r="D4512"/>
    </row>
    <row r="4513" spans="1:4" x14ac:dyDescent="0.25">
      <c r="A4513"/>
      <c r="B4513"/>
      <c r="C4513"/>
      <c r="D4513"/>
    </row>
    <row r="4514" spans="1:4" x14ac:dyDescent="0.25">
      <c r="A4514"/>
      <c r="B4514"/>
      <c r="C4514"/>
      <c r="D4514"/>
    </row>
    <row r="4515" spans="1:4" x14ac:dyDescent="0.25">
      <c r="A4515"/>
      <c r="B4515"/>
      <c r="C4515"/>
      <c r="D4515"/>
    </row>
    <row r="4516" spans="1:4" x14ac:dyDescent="0.25">
      <c r="A4516"/>
      <c r="B4516"/>
      <c r="C4516"/>
      <c r="D4516"/>
    </row>
    <row r="4517" spans="1:4" x14ac:dyDescent="0.25">
      <c r="A4517"/>
      <c r="B4517"/>
      <c r="C4517"/>
      <c r="D4517"/>
    </row>
    <row r="4518" spans="1:4" x14ac:dyDescent="0.25">
      <c r="A4518"/>
      <c r="B4518"/>
      <c r="C4518"/>
      <c r="D4518"/>
    </row>
    <row r="4519" spans="1:4" x14ac:dyDescent="0.25">
      <c r="A4519"/>
      <c r="B4519"/>
      <c r="C4519"/>
      <c r="D4519"/>
    </row>
    <row r="4520" spans="1:4" x14ac:dyDescent="0.25">
      <c r="A4520"/>
      <c r="B4520"/>
      <c r="C4520"/>
      <c r="D4520"/>
    </row>
    <row r="4521" spans="1:4" x14ac:dyDescent="0.25">
      <c r="A4521"/>
      <c r="B4521"/>
      <c r="C4521"/>
      <c r="D4521"/>
    </row>
    <row r="4522" spans="1:4" x14ac:dyDescent="0.25">
      <c r="A4522"/>
      <c r="B4522"/>
      <c r="C4522"/>
      <c r="D4522"/>
    </row>
    <row r="4523" spans="1:4" x14ac:dyDescent="0.25">
      <c r="A4523"/>
      <c r="B4523"/>
      <c r="C4523"/>
      <c r="D4523"/>
    </row>
    <row r="4524" spans="1:4" x14ac:dyDescent="0.25">
      <c r="A4524"/>
      <c r="B4524"/>
      <c r="C4524"/>
      <c r="D4524"/>
    </row>
    <row r="4525" spans="1:4" x14ac:dyDescent="0.25">
      <c r="A4525"/>
      <c r="B4525"/>
      <c r="C4525"/>
      <c r="D4525"/>
    </row>
    <row r="4526" spans="1:4" x14ac:dyDescent="0.25">
      <c r="A4526"/>
      <c r="B4526"/>
      <c r="C4526"/>
      <c r="D4526"/>
    </row>
    <row r="4527" spans="1:4" x14ac:dyDescent="0.25">
      <c r="A4527"/>
      <c r="B4527"/>
      <c r="C4527"/>
      <c r="D4527"/>
    </row>
    <row r="4528" spans="1:4" x14ac:dyDescent="0.25">
      <c r="A4528"/>
      <c r="B4528"/>
      <c r="C4528"/>
      <c r="D4528"/>
    </row>
    <row r="4529" spans="1:4" x14ac:dyDescent="0.25">
      <c r="A4529"/>
      <c r="B4529"/>
      <c r="C4529"/>
      <c r="D4529"/>
    </row>
    <row r="4530" spans="1:4" x14ac:dyDescent="0.25">
      <c r="A4530"/>
      <c r="B4530"/>
      <c r="C4530"/>
      <c r="D4530"/>
    </row>
    <row r="4531" spans="1:4" x14ac:dyDescent="0.25">
      <c r="A4531"/>
      <c r="B4531"/>
      <c r="C4531"/>
      <c r="D4531"/>
    </row>
    <row r="4532" spans="1:4" x14ac:dyDescent="0.25">
      <c r="A4532"/>
      <c r="B4532"/>
      <c r="C4532"/>
      <c r="D4532"/>
    </row>
    <row r="4533" spans="1:4" x14ac:dyDescent="0.25">
      <c r="A4533"/>
      <c r="B4533"/>
      <c r="C4533"/>
      <c r="D4533"/>
    </row>
    <row r="4534" spans="1:4" x14ac:dyDescent="0.25">
      <c r="A4534"/>
      <c r="B4534"/>
      <c r="C4534"/>
      <c r="D4534"/>
    </row>
    <row r="4535" spans="1:4" x14ac:dyDescent="0.25">
      <c r="A4535"/>
      <c r="B4535"/>
      <c r="C4535"/>
      <c r="D4535"/>
    </row>
    <row r="4536" spans="1:4" x14ac:dyDescent="0.25">
      <c r="A4536"/>
      <c r="B4536"/>
      <c r="C4536"/>
      <c r="D4536"/>
    </row>
    <row r="4537" spans="1:4" x14ac:dyDescent="0.25">
      <c r="A4537"/>
      <c r="B4537"/>
      <c r="C4537"/>
      <c r="D4537"/>
    </row>
    <row r="4538" spans="1:4" x14ac:dyDescent="0.25">
      <c r="A4538"/>
      <c r="B4538"/>
      <c r="C4538"/>
      <c r="D4538"/>
    </row>
    <row r="4539" spans="1:4" x14ac:dyDescent="0.25">
      <c r="A4539"/>
      <c r="B4539"/>
      <c r="C4539"/>
      <c r="D4539"/>
    </row>
    <row r="4540" spans="1:4" x14ac:dyDescent="0.25">
      <c r="A4540"/>
      <c r="B4540"/>
      <c r="C4540"/>
      <c r="D4540"/>
    </row>
    <row r="4541" spans="1:4" x14ac:dyDescent="0.25">
      <c r="A4541"/>
      <c r="B4541"/>
      <c r="C4541"/>
      <c r="D4541"/>
    </row>
    <row r="4542" spans="1:4" x14ac:dyDescent="0.25">
      <c r="A4542"/>
      <c r="B4542"/>
      <c r="C4542"/>
      <c r="D4542"/>
    </row>
    <row r="4543" spans="1:4" x14ac:dyDescent="0.25">
      <c r="A4543"/>
      <c r="B4543"/>
      <c r="C4543"/>
      <c r="D4543"/>
    </row>
    <row r="4544" spans="1:4" x14ac:dyDescent="0.25">
      <c r="A4544"/>
      <c r="B4544"/>
      <c r="C4544"/>
      <c r="D4544"/>
    </row>
    <row r="4545" spans="1:4" x14ac:dyDescent="0.25">
      <c r="A4545"/>
      <c r="B4545"/>
      <c r="C4545"/>
      <c r="D4545"/>
    </row>
    <row r="4546" spans="1:4" x14ac:dyDescent="0.25">
      <c r="A4546"/>
      <c r="B4546"/>
      <c r="C4546"/>
      <c r="D4546"/>
    </row>
    <row r="4547" spans="1:4" x14ac:dyDescent="0.25">
      <c r="A4547"/>
      <c r="B4547"/>
      <c r="C4547"/>
      <c r="D4547"/>
    </row>
    <row r="4548" spans="1:4" x14ac:dyDescent="0.25">
      <c r="A4548"/>
      <c r="B4548"/>
      <c r="C4548"/>
      <c r="D4548"/>
    </row>
    <row r="4549" spans="1:4" x14ac:dyDescent="0.25">
      <c r="A4549"/>
      <c r="B4549"/>
      <c r="C4549"/>
      <c r="D4549"/>
    </row>
    <row r="4550" spans="1:4" x14ac:dyDescent="0.25">
      <c r="A4550"/>
      <c r="B4550"/>
      <c r="C4550"/>
      <c r="D4550"/>
    </row>
    <row r="4551" spans="1:4" x14ac:dyDescent="0.25">
      <c r="A4551"/>
      <c r="B4551"/>
      <c r="C4551"/>
      <c r="D4551"/>
    </row>
    <row r="4552" spans="1:4" x14ac:dyDescent="0.25">
      <c r="A4552"/>
      <c r="B4552"/>
      <c r="C4552"/>
      <c r="D4552"/>
    </row>
    <row r="4553" spans="1:4" x14ac:dyDescent="0.25">
      <c r="A4553"/>
      <c r="B4553"/>
      <c r="C4553"/>
      <c r="D4553"/>
    </row>
    <row r="4554" spans="1:4" x14ac:dyDescent="0.25">
      <c r="A4554"/>
      <c r="B4554"/>
      <c r="C4554"/>
      <c r="D4554"/>
    </row>
    <row r="4555" spans="1:4" x14ac:dyDescent="0.25">
      <c r="A4555"/>
      <c r="B4555"/>
      <c r="C4555"/>
      <c r="D4555"/>
    </row>
    <row r="4556" spans="1:4" x14ac:dyDescent="0.25">
      <c r="A4556"/>
      <c r="B4556"/>
      <c r="C4556"/>
      <c r="D4556"/>
    </row>
    <row r="4557" spans="1:4" x14ac:dyDescent="0.25">
      <c r="A4557"/>
      <c r="B4557"/>
      <c r="C4557"/>
      <c r="D4557"/>
    </row>
    <row r="4558" spans="1:4" x14ac:dyDescent="0.25">
      <c r="A4558"/>
      <c r="B4558"/>
      <c r="C4558"/>
      <c r="D4558"/>
    </row>
    <row r="4559" spans="1:4" x14ac:dyDescent="0.25">
      <c r="A4559"/>
      <c r="B4559"/>
      <c r="C4559"/>
      <c r="D4559"/>
    </row>
    <row r="4560" spans="1:4" x14ac:dyDescent="0.25">
      <c r="A4560"/>
      <c r="B4560"/>
      <c r="C4560"/>
      <c r="D4560"/>
    </row>
    <row r="4561" spans="1:4" x14ac:dyDescent="0.25">
      <c r="A4561"/>
      <c r="B4561"/>
      <c r="C4561"/>
      <c r="D4561"/>
    </row>
    <row r="4562" spans="1:4" x14ac:dyDescent="0.25">
      <c r="A4562"/>
      <c r="B4562"/>
      <c r="C4562"/>
      <c r="D4562"/>
    </row>
    <row r="4563" spans="1:4" x14ac:dyDescent="0.25">
      <c r="A4563"/>
      <c r="B4563"/>
      <c r="C4563"/>
      <c r="D4563"/>
    </row>
    <row r="4564" spans="1:4" x14ac:dyDescent="0.25">
      <c r="A4564"/>
      <c r="B4564"/>
      <c r="C4564"/>
      <c r="D4564"/>
    </row>
    <row r="4565" spans="1:4" x14ac:dyDescent="0.25">
      <c r="A4565"/>
      <c r="B4565"/>
      <c r="C4565"/>
      <c r="D4565"/>
    </row>
    <row r="4566" spans="1:4" x14ac:dyDescent="0.25">
      <c r="A4566"/>
      <c r="B4566"/>
      <c r="C4566"/>
      <c r="D4566"/>
    </row>
    <row r="4567" spans="1:4" x14ac:dyDescent="0.25">
      <c r="A4567"/>
      <c r="B4567"/>
      <c r="C4567"/>
      <c r="D4567"/>
    </row>
    <row r="4568" spans="1:4" x14ac:dyDescent="0.25">
      <c r="A4568"/>
      <c r="B4568"/>
      <c r="C4568"/>
      <c r="D4568"/>
    </row>
    <row r="4569" spans="1:4" x14ac:dyDescent="0.25">
      <c r="A4569"/>
      <c r="B4569"/>
      <c r="C4569"/>
      <c r="D4569"/>
    </row>
    <row r="4570" spans="1:4" x14ac:dyDescent="0.25">
      <c r="A4570"/>
      <c r="B4570"/>
      <c r="C4570"/>
      <c r="D4570"/>
    </row>
    <row r="4571" spans="1:4" x14ac:dyDescent="0.25">
      <c r="A4571"/>
      <c r="B4571"/>
      <c r="C4571"/>
      <c r="D4571"/>
    </row>
    <row r="4572" spans="1:4" x14ac:dyDescent="0.25">
      <c r="A4572"/>
      <c r="B4572"/>
      <c r="C4572"/>
      <c r="D4572"/>
    </row>
    <row r="4573" spans="1:4" x14ac:dyDescent="0.25">
      <c r="A4573"/>
      <c r="B4573"/>
      <c r="C4573"/>
      <c r="D4573"/>
    </row>
    <row r="4574" spans="1:4" x14ac:dyDescent="0.25">
      <c r="A4574"/>
      <c r="B4574"/>
      <c r="C4574"/>
      <c r="D4574"/>
    </row>
    <row r="4575" spans="1:4" x14ac:dyDescent="0.25">
      <c r="A4575"/>
      <c r="B4575"/>
      <c r="C4575"/>
      <c r="D4575"/>
    </row>
    <row r="4576" spans="1:4" x14ac:dyDescent="0.25">
      <c r="A4576"/>
      <c r="B4576"/>
      <c r="C4576"/>
      <c r="D4576"/>
    </row>
    <row r="4577" spans="1:4" x14ac:dyDescent="0.25">
      <c r="A4577"/>
      <c r="B4577"/>
      <c r="C4577"/>
      <c r="D4577"/>
    </row>
    <row r="4578" spans="1:4" x14ac:dyDescent="0.25">
      <c r="A4578"/>
      <c r="B4578"/>
      <c r="C4578"/>
      <c r="D4578"/>
    </row>
    <row r="4579" spans="1:4" x14ac:dyDescent="0.25">
      <c r="A4579"/>
      <c r="B4579"/>
      <c r="C4579"/>
      <c r="D4579"/>
    </row>
    <row r="4580" spans="1:4" x14ac:dyDescent="0.25">
      <c r="A4580"/>
      <c r="B4580"/>
      <c r="C4580"/>
      <c r="D4580"/>
    </row>
    <row r="4581" spans="1:4" x14ac:dyDescent="0.25">
      <c r="A4581"/>
      <c r="B4581"/>
      <c r="C4581"/>
      <c r="D4581"/>
    </row>
    <row r="4582" spans="1:4" x14ac:dyDescent="0.25">
      <c r="A4582"/>
      <c r="B4582"/>
      <c r="C4582"/>
      <c r="D4582"/>
    </row>
    <row r="4583" spans="1:4" x14ac:dyDescent="0.25">
      <c r="A4583"/>
      <c r="B4583"/>
      <c r="C4583"/>
      <c r="D4583"/>
    </row>
    <row r="4584" spans="1:4" x14ac:dyDescent="0.25">
      <c r="A4584"/>
      <c r="B4584"/>
      <c r="C4584"/>
      <c r="D4584"/>
    </row>
    <row r="4585" spans="1:4" x14ac:dyDescent="0.25">
      <c r="A4585"/>
      <c r="B4585"/>
      <c r="C4585"/>
      <c r="D4585"/>
    </row>
    <row r="4586" spans="1:4" x14ac:dyDescent="0.25">
      <c r="A4586"/>
      <c r="B4586"/>
      <c r="C4586"/>
      <c r="D4586"/>
    </row>
    <row r="4587" spans="1:4" x14ac:dyDescent="0.25">
      <c r="A4587"/>
      <c r="B4587"/>
      <c r="C4587"/>
      <c r="D4587"/>
    </row>
    <row r="4588" spans="1:4" x14ac:dyDescent="0.25">
      <c r="A4588"/>
      <c r="B4588"/>
      <c r="C4588"/>
      <c r="D4588"/>
    </row>
    <row r="4589" spans="1:4" x14ac:dyDescent="0.25">
      <c r="A4589"/>
      <c r="B4589"/>
      <c r="C4589"/>
      <c r="D4589"/>
    </row>
    <row r="4590" spans="1:4" x14ac:dyDescent="0.25">
      <c r="A4590"/>
      <c r="B4590"/>
      <c r="C4590"/>
      <c r="D4590"/>
    </row>
    <row r="4591" spans="1:4" x14ac:dyDescent="0.25">
      <c r="A4591"/>
      <c r="B4591"/>
      <c r="C4591"/>
      <c r="D4591"/>
    </row>
    <row r="4592" spans="1:4" x14ac:dyDescent="0.25">
      <c r="A4592"/>
      <c r="B4592"/>
      <c r="C4592"/>
      <c r="D4592"/>
    </row>
    <row r="4593" spans="1:4" x14ac:dyDescent="0.25">
      <c r="A4593"/>
      <c r="B4593"/>
      <c r="C4593"/>
      <c r="D4593"/>
    </row>
    <row r="4594" spans="1:4" x14ac:dyDescent="0.25">
      <c r="A4594"/>
      <c r="B4594"/>
      <c r="C4594"/>
      <c r="D4594"/>
    </row>
    <row r="4595" spans="1:4" x14ac:dyDescent="0.25">
      <c r="A4595"/>
      <c r="B4595"/>
      <c r="C4595"/>
      <c r="D4595"/>
    </row>
    <row r="4596" spans="1:4" x14ac:dyDescent="0.25">
      <c r="A4596"/>
      <c r="B4596"/>
      <c r="C4596"/>
      <c r="D4596"/>
    </row>
    <row r="4597" spans="1:4" x14ac:dyDescent="0.25">
      <c r="A4597"/>
      <c r="B4597"/>
      <c r="C4597"/>
      <c r="D4597"/>
    </row>
    <row r="4598" spans="1:4" x14ac:dyDescent="0.25">
      <c r="A4598"/>
      <c r="B4598"/>
      <c r="C4598"/>
      <c r="D4598"/>
    </row>
    <row r="4599" spans="1:4" x14ac:dyDescent="0.25">
      <c r="A4599"/>
      <c r="B4599"/>
      <c r="C4599"/>
      <c r="D4599"/>
    </row>
    <row r="4600" spans="1:4" x14ac:dyDescent="0.25">
      <c r="A4600"/>
      <c r="B4600"/>
      <c r="C4600"/>
      <c r="D4600"/>
    </row>
    <row r="4601" spans="1:4" x14ac:dyDescent="0.25">
      <c r="A4601"/>
      <c r="B4601"/>
      <c r="C4601"/>
      <c r="D4601"/>
    </row>
    <row r="4602" spans="1:4" x14ac:dyDescent="0.25">
      <c r="A4602"/>
      <c r="B4602"/>
      <c r="C4602"/>
      <c r="D4602"/>
    </row>
    <row r="4603" spans="1:4" x14ac:dyDescent="0.25">
      <c r="A4603"/>
      <c r="B4603"/>
      <c r="C4603"/>
      <c r="D4603"/>
    </row>
    <row r="4604" spans="1:4" x14ac:dyDescent="0.25">
      <c r="A4604"/>
      <c r="B4604"/>
      <c r="C4604"/>
      <c r="D4604"/>
    </row>
    <row r="4605" spans="1:4" x14ac:dyDescent="0.25">
      <c r="A4605"/>
      <c r="B4605"/>
      <c r="C4605"/>
      <c r="D4605"/>
    </row>
    <row r="4606" spans="1:4" x14ac:dyDescent="0.25">
      <c r="A4606"/>
      <c r="B4606"/>
      <c r="C4606"/>
      <c r="D4606"/>
    </row>
    <row r="4607" spans="1:4" x14ac:dyDescent="0.25">
      <c r="A4607"/>
      <c r="B4607"/>
      <c r="C4607"/>
      <c r="D4607"/>
    </row>
    <row r="4608" spans="1:4" x14ac:dyDescent="0.25">
      <c r="A4608"/>
      <c r="B4608"/>
      <c r="C4608"/>
      <c r="D4608"/>
    </row>
    <row r="4609" spans="1:4" x14ac:dyDescent="0.25">
      <c r="A4609"/>
      <c r="B4609"/>
      <c r="C4609"/>
      <c r="D4609"/>
    </row>
    <row r="4610" spans="1:4" x14ac:dyDescent="0.25">
      <c r="A4610"/>
      <c r="B4610"/>
      <c r="C4610"/>
      <c r="D4610"/>
    </row>
    <row r="4611" spans="1:4" x14ac:dyDescent="0.25">
      <c r="A4611"/>
      <c r="B4611"/>
      <c r="C4611"/>
      <c r="D4611"/>
    </row>
    <row r="4612" spans="1:4" x14ac:dyDescent="0.25">
      <c r="A4612"/>
      <c r="B4612"/>
      <c r="C4612"/>
      <c r="D4612"/>
    </row>
    <row r="4613" spans="1:4" x14ac:dyDescent="0.25">
      <c r="A4613"/>
      <c r="B4613"/>
      <c r="C4613"/>
      <c r="D4613"/>
    </row>
    <row r="4614" spans="1:4" x14ac:dyDescent="0.25">
      <c r="A4614"/>
      <c r="B4614"/>
      <c r="C4614"/>
      <c r="D4614"/>
    </row>
    <row r="4615" spans="1:4" x14ac:dyDescent="0.25">
      <c r="A4615"/>
      <c r="B4615"/>
      <c r="C4615"/>
      <c r="D4615"/>
    </row>
    <row r="4616" spans="1:4" x14ac:dyDescent="0.25">
      <c r="A4616"/>
      <c r="B4616"/>
      <c r="C4616"/>
      <c r="D4616"/>
    </row>
    <row r="4617" spans="1:4" x14ac:dyDescent="0.25">
      <c r="A4617"/>
      <c r="B4617"/>
      <c r="C4617"/>
      <c r="D4617"/>
    </row>
    <row r="4618" spans="1:4" x14ac:dyDescent="0.25">
      <c r="A4618"/>
      <c r="B4618"/>
      <c r="C4618"/>
      <c r="D4618"/>
    </row>
    <row r="4619" spans="1:4" x14ac:dyDescent="0.25">
      <c r="A4619"/>
      <c r="B4619"/>
      <c r="C4619"/>
      <c r="D4619"/>
    </row>
    <row r="4620" spans="1:4" x14ac:dyDescent="0.25">
      <c r="A4620"/>
      <c r="B4620"/>
      <c r="C4620"/>
      <c r="D4620"/>
    </row>
    <row r="4621" spans="1:4" x14ac:dyDescent="0.25">
      <c r="A4621"/>
      <c r="B4621"/>
      <c r="C4621"/>
      <c r="D4621"/>
    </row>
    <row r="4622" spans="1:4" x14ac:dyDescent="0.25">
      <c r="A4622"/>
      <c r="B4622"/>
      <c r="C4622"/>
      <c r="D4622"/>
    </row>
    <row r="4623" spans="1:4" x14ac:dyDescent="0.25">
      <c r="A4623"/>
      <c r="B4623"/>
      <c r="C4623"/>
      <c r="D4623"/>
    </row>
    <row r="4624" spans="1:4" x14ac:dyDescent="0.25">
      <c r="A4624"/>
      <c r="B4624"/>
      <c r="C4624"/>
      <c r="D4624"/>
    </row>
    <row r="4625" spans="1:4" x14ac:dyDescent="0.25">
      <c r="A4625"/>
      <c r="B4625"/>
      <c r="C4625"/>
      <c r="D4625"/>
    </row>
    <row r="4626" spans="1:4" x14ac:dyDescent="0.25">
      <c r="A4626"/>
      <c r="B4626"/>
      <c r="C4626"/>
      <c r="D4626"/>
    </row>
    <row r="4627" spans="1:4" x14ac:dyDescent="0.25">
      <c r="A4627"/>
      <c r="B4627"/>
      <c r="C4627"/>
      <c r="D4627"/>
    </row>
    <row r="4628" spans="1:4" x14ac:dyDescent="0.25">
      <c r="A4628"/>
      <c r="B4628"/>
      <c r="C4628"/>
      <c r="D4628"/>
    </row>
    <row r="4629" spans="1:4" x14ac:dyDescent="0.25">
      <c r="A4629"/>
      <c r="B4629"/>
      <c r="C4629"/>
      <c r="D4629"/>
    </row>
    <row r="4630" spans="1:4" x14ac:dyDescent="0.25">
      <c r="A4630"/>
      <c r="B4630"/>
      <c r="C4630"/>
      <c r="D4630"/>
    </row>
    <row r="4631" spans="1:4" x14ac:dyDescent="0.25">
      <c r="A4631"/>
      <c r="B4631"/>
      <c r="C4631"/>
      <c r="D4631"/>
    </row>
    <row r="4632" spans="1:4" x14ac:dyDescent="0.25">
      <c r="A4632"/>
      <c r="B4632"/>
      <c r="C4632"/>
      <c r="D4632"/>
    </row>
    <row r="4633" spans="1:4" x14ac:dyDescent="0.25">
      <c r="A4633"/>
      <c r="B4633"/>
      <c r="C4633"/>
      <c r="D4633"/>
    </row>
    <row r="4634" spans="1:4" x14ac:dyDescent="0.25">
      <c r="A4634"/>
      <c r="B4634"/>
      <c r="C4634"/>
      <c r="D4634"/>
    </row>
    <row r="4635" spans="1:4" x14ac:dyDescent="0.25">
      <c r="A4635"/>
      <c r="B4635"/>
      <c r="C4635"/>
      <c r="D4635"/>
    </row>
    <row r="4636" spans="1:4" x14ac:dyDescent="0.25">
      <c r="A4636"/>
      <c r="B4636"/>
      <c r="C4636"/>
      <c r="D4636"/>
    </row>
    <row r="4637" spans="1:4" x14ac:dyDescent="0.25">
      <c r="A4637"/>
      <c r="B4637"/>
      <c r="C4637"/>
      <c r="D4637"/>
    </row>
    <row r="4638" spans="1:4" x14ac:dyDescent="0.25">
      <c r="A4638"/>
      <c r="B4638"/>
      <c r="C4638"/>
      <c r="D4638"/>
    </row>
    <row r="4639" spans="1:4" x14ac:dyDescent="0.25">
      <c r="A4639"/>
      <c r="B4639"/>
      <c r="C4639"/>
      <c r="D4639"/>
    </row>
    <row r="4640" spans="1:4" x14ac:dyDescent="0.25">
      <c r="A4640"/>
      <c r="B4640"/>
      <c r="C4640"/>
      <c r="D4640"/>
    </row>
    <row r="4641" spans="1:4" x14ac:dyDescent="0.25">
      <c r="A4641"/>
      <c r="B4641"/>
      <c r="C4641"/>
      <c r="D4641"/>
    </row>
    <row r="4642" spans="1:4" x14ac:dyDescent="0.25">
      <c r="A4642"/>
      <c r="B4642"/>
      <c r="C4642"/>
      <c r="D4642"/>
    </row>
    <row r="4643" spans="1:4" x14ac:dyDescent="0.25">
      <c r="A4643"/>
      <c r="B4643"/>
      <c r="C4643"/>
      <c r="D4643"/>
    </row>
    <row r="4644" spans="1:4" x14ac:dyDescent="0.25">
      <c r="A4644"/>
      <c r="B4644"/>
      <c r="C4644"/>
      <c r="D4644"/>
    </row>
    <row r="4645" spans="1:4" x14ac:dyDescent="0.25">
      <c r="A4645"/>
      <c r="B4645"/>
      <c r="C4645"/>
      <c r="D4645"/>
    </row>
    <row r="4646" spans="1:4" x14ac:dyDescent="0.25">
      <c r="A4646"/>
      <c r="B4646"/>
      <c r="C4646"/>
      <c r="D4646"/>
    </row>
    <row r="4647" spans="1:4" x14ac:dyDescent="0.25">
      <c r="A4647"/>
      <c r="B4647"/>
      <c r="C4647"/>
      <c r="D4647"/>
    </row>
    <row r="4648" spans="1:4" x14ac:dyDescent="0.25">
      <c r="A4648"/>
      <c r="B4648"/>
      <c r="C4648"/>
      <c r="D4648"/>
    </row>
    <row r="4649" spans="1:4" x14ac:dyDescent="0.25">
      <c r="A4649"/>
      <c r="B4649"/>
      <c r="C4649"/>
      <c r="D4649"/>
    </row>
    <row r="4650" spans="1:4" x14ac:dyDescent="0.25">
      <c r="A4650"/>
      <c r="B4650"/>
      <c r="C4650"/>
      <c r="D4650"/>
    </row>
    <row r="4651" spans="1:4" x14ac:dyDescent="0.25">
      <c r="A4651"/>
      <c r="B4651"/>
      <c r="C4651"/>
      <c r="D4651"/>
    </row>
    <row r="4652" spans="1:4" x14ac:dyDescent="0.25">
      <c r="A4652"/>
      <c r="B4652"/>
      <c r="C4652"/>
      <c r="D4652"/>
    </row>
    <row r="4653" spans="1:4" x14ac:dyDescent="0.25">
      <c r="A4653"/>
      <c r="B4653"/>
      <c r="C4653"/>
      <c r="D4653"/>
    </row>
    <row r="4654" spans="1:4" x14ac:dyDescent="0.25">
      <c r="A4654"/>
      <c r="B4654"/>
      <c r="C4654"/>
      <c r="D4654"/>
    </row>
    <row r="4655" spans="1:4" x14ac:dyDescent="0.25">
      <c r="A4655"/>
      <c r="B4655"/>
      <c r="C4655"/>
      <c r="D4655"/>
    </row>
    <row r="4656" spans="1:4" x14ac:dyDescent="0.25">
      <c r="A4656"/>
      <c r="B4656"/>
      <c r="C4656"/>
      <c r="D4656"/>
    </row>
    <row r="4657" spans="1:4" x14ac:dyDescent="0.25">
      <c r="A4657"/>
      <c r="B4657"/>
      <c r="C4657"/>
      <c r="D4657"/>
    </row>
    <row r="4658" spans="1:4" x14ac:dyDescent="0.25">
      <c r="A4658"/>
      <c r="B4658"/>
      <c r="C4658"/>
      <c r="D4658"/>
    </row>
    <row r="4659" spans="1:4" x14ac:dyDescent="0.25">
      <c r="A4659"/>
      <c r="B4659"/>
      <c r="C4659"/>
      <c r="D4659"/>
    </row>
    <row r="4660" spans="1:4" x14ac:dyDescent="0.25">
      <c r="A4660"/>
      <c r="B4660"/>
      <c r="C4660"/>
      <c r="D4660"/>
    </row>
    <row r="4661" spans="1:4" x14ac:dyDescent="0.25">
      <c r="A4661"/>
      <c r="B4661"/>
      <c r="C4661"/>
      <c r="D4661"/>
    </row>
    <row r="4662" spans="1:4" x14ac:dyDescent="0.25">
      <c r="A4662"/>
      <c r="B4662"/>
      <c r="C4662"/>
      <c r="D4662"/>
    </row>
    <row r="4663" spans="1:4" x14ac:dyDescent="0.25">
      <c r="A4663"/>
      <c r="B4663"/>
      <c r="C4663"/>
      <c r="D4663"/>
    </row>
    <row r="4664" spans="1:4" x14ac:dyDescent="0.25">
      <c r="A4664"/>
      <c r="B4664"/>
      <c r="C4664"/>
      <c r="D4664"/>
    </row>
    <row r="4665" spans="1:4" x14ac:dyDescent="0.25">
      <c r="A4665"/>
      <c r="B4665"/>
      <c r="C4665"/>
      <c r="D4665"/>
    </row>
    <row r="4666" spans="1:4" x14ac:dyDescent="0.25">
      <c r="A4666"/>
      <c r="B4666"/>
      <c r="C4666"/>
      <c r="D4666"/>
    </row>
    <row r="4667" spans="1:4" x14ac:dyDescent="0.25">
      <c r="A4667"/>
      <c r="B4667"/>
      <c r="C4667"/>
      <c r="D4667"/>
    </row>
    <row r="4668" spans="1:4" x14ac:dyDescent="0.25">
      <c r="A4668"/>
      <c r="B4668"/>
      <c r="C4668"/>
      <c r="D4668"/>
    </row>
    <row r="4669" spans="1:4" x14ac:dyDescent="0.25">
      <c r="A4669"/>
      <c r="B4669"/>
      <c r="C4669"/>
      <c r="D4669"/>
    </row>
    <row r="4670" spans="1:4" x14ac:dyDescent="0.25">
      <c r="A4670"/>
      <c r="B4670"/>
      <c r="C4670"/>
      <c r="D4670"/>
    </row>
    <row r="4671" spans="1:4" x14ac:dyDescent="0.25">
      <c r="A4671"/>
      <c r="B4671"/>
      <c r="C4671"/>
      <c r="D4671"/>
    </row>
    <row r="4672" spans="1:4" x14ac:dyDescent="0.25">
      <c r="A4672"/>
      <c r="B4672"/>
      <c r="C4672"/>
      <c r="D4672"/>
    </row>
    <row r="4673" spans="1:4" x14ac:dyDescent="0.25">
      <c r="A4673"/>
      <c r="B4673"/>
      <c r="C4673"/>
      <c r="D4673"/>
    </row>
    <row r="4674" spans="1:4" x14ac:dyDescent="0.25">
      <c r="A4674"/>
      <c r="B4674"/>
      <c r="C4674"/>
      <c r="D4674"/>
    </row>
    <row r="4675" spans="1:4" x14ac:dyDescent="0.25">
      <c r="A4675"/>
      <c r="B4675"/>
      <c r="C4675"/>
      <c r="D4675"/>
    </row>
    <row r="4676" spans="1:4" x14ac:dyDescent="0.25">
      <c r="A4676"/>
      <c r="B4676"/>
      <c r="C4676"/>
      <c r="D4676"/>
    </row>
    <row r="4677" spans="1:4" x14ac:dyDescent="0.25">
      <c r="A4677"/>
      <c r="B4677"/>
      <c r="C4677"/>
      <c r="D4677"/>
    </row>
    <row r="4678" spans="1:4" x14ac:dyDescent="0.25">
      <c r="A4678"/>
      <c r="B4678"/>
      <c r="C4678"/>
      <c r="D4678"/>
    </row>
    <row r="4679" spans="1:4" x14ac:dyDescent="0.25">
      <c r="A4679"/>
      <c r="B4679"/>
      <c r="C4679"/>
      <c r="D4679"/>
    </row>
    <row r="4680" spans="1:4" x14ac:dyDescent="0.25">
      <c r="A4680"/>
      <c r="B4680"/>
      <c r="C4680"/>
      <c r="D4680"/>
    </row>
    <row r="4681" spans="1:4" x14ac:dyDescent="0.25">
      <c r="A4681"/>
      <c r="B4681"/>
      <c r="C4681"/>
      <c r="D4681"/>
    </row>
    <row r="4682" spans="1:4" x14ac:dyDescent="0.25">
      <c r="A4682"/>
      <c r="B4682"/>
      <c r="C4682"/>
      <c r="D4682"/>
    </row>
    <row r="4683" spans="1:4" x14ac:dyDescent="0.25">
      <c r="A4683"/>
      <c r="B4683"/>
      <c r="C4683"/>
      <c r="D4683"/>
    </row>
    <row r="4684" spans="1:4" x14ac:dyDescent="0.25">
      <c r="A4684"/>
      <c r="B4684"/>
      <c r="C4684"/>
      <c r="D4684"/>
    </row>
    <row r="4685" spans="1:4" x14ac:dyDescent="0.25">
      <c r="A4685"/>
      <c r="B4685"/>
      <c r="C4685"/>
      <c r="D4685"/>
    </row>
    <row r="4686" spans="1:4" x14ac:dyDescent="0.25">
      <c r="A4686"/>
      <c r="B4686"/>
      <c r="C4686"/>
      <c r="D4686"/>
    </row>
    <row r="4687" spans="1:4" x14ac:dyDescent="0.25">
      <c r="A4687"/>
      <c r="B4687"/>
      <c r="C4687"/>
      <c r="D4687"/>
    </row>
    <row r="4688" spans="1:4" x14ac:dyDescent="0.25">
      <c r="A4688"/>
      <c r="B4688"/>
      <c r="C4688"/>
      <c r="D4688"/>
    </row>
    <row r="4689" spans="1:4" x14ac:dyDescent="0.25">
      <c r="A4689"/>
      <c r="B4689"/>
      <c r="C4689"/>
      <c r="D4689"/>
    </row>
    <row r="4690" spans="1:4" x14ac:dyDescent="0.25">
      <c r="A4690"/>
      <c r="B4690"/>
      <c r="C4690"/>
      <c r="D4690"/>
    </row>
    <row r="4691" spans="1:4" x14ac:dyDescent="0.25">
      <c r="A4691"/>
      <c r="B4691"/>
      <c r="C4691"/>
      <c r="D4691"/>
    </row>
    <row r="4692" spans="1:4" x14ac:dyDescent="0.25">
      <c r="A4692"/>
      <c r="B4692"/>
      <c r="C4692"/>
      <c r="D4692"/>
    </row>
    <row r="4693" spans="1:4" x14ac:dyDescent="0.25">
      <c r="A4693"/>
      <c r="B4693"/>
      <c r="C4693"/>
      <c r="D4693"/>
    </row>
    <row r="4694" spans="1:4" x14ac:dyDescent="0.25">
      <c r="A4694"/>
      <c r="B4694"/>
      <c r="C4694"/>
      <c r="D4694"/>
    </row>
    <row r="4695" spans="1:4" x14ac:dyDescent="0.25">
      <c r="A4695"/>
      <c r="B4695"/>
      <c r="C4695"/>
      <c r="D4695"/>
    </row>
    <row r="4696" spans="1:4" x14ac:dyDescent="0.25">
      <c r="A4696"/>
      <c r="B4696"/>
      <c r="C4696"/>
      <c r="D4696"/>
    </row>
    <row r="4697" spans="1:4" x14ac:dyDescent="0.25">
      <c r="A4697"/>
      <c r="B4697"/>
      <c r="C4697"/>
      <c r="D4697"/>
    </row>
    <row r="4698" spans="1:4" x14ac:dyDescent="0.25">
      <c r="A4698"/>
      <c r="B4698"/>
      <c r="C4698"/>
      <c r="D4698"/>
    </row>
    <row r="4699" spans="1:4" x14ac:dyDescent="0.25">
      <c r="A4699"/>
      <c r="B4699"/>
      <c r="C4699"/>
      <c r="D4699"/>
    </row>
    <row r="4700" spans="1:4" x14ac:dyDescent="0.25">
      <c r="A4700"/>
      <c r="B4700"/>
      <c r="C4700"/>
      <c r="D4700"/>
    </row>
    <row r="4701" spans="1:4" x14ac:dyDescent="0.25">
      <c r="A4701"/>
      <c r="B4701"/>
      <c r="C4701"/>
      <c r="D4701"/>
    </row>
    <row r="4702" spans="1:4" x14ac:dyDescent="0.25">
      <c r="A4702"/>
      <c r="B4702"/>
      <c r="C4702"/>
      <c r="D4702"/>
    </row>
    <row r="4703" spans="1:4" x14ac:dyDescent="0.25">
      <c r="A4703"/>
      <c r="B4703"/>
      <c r="C4703"/>
      <c r="D4703"/>
    </row>
    <row r="4704" spans="1:4" x14ac:dyDescent="0.25">
      <c r="A4704"/>
      <c r="B4704"/>
      <c r="C4704"/>
      <c r="D4704"/>
    </row>
    <row r="4705" spans="1:4" x14ac:dyDescent="0.25">
      <c r="A4705"/>
      <c r="B4705"/>
      <c r="C4705"/>
      <c r="D4705"/>
    </row>
    <row r="4706" spans="1:4" x14ac:dyDescent="0.25">
      <c r="A4706"/>
      <c r="B4706"/>
      <c r="C4706"/>
      <c r="D4706"/>
    </row>
    <row r="4707" spans="1:4" x14ac:dyDescent="0.25">
      <c r="A4707"/>
      <c r="B4707"/>
      <c r="C4707"/>
      <c r="D4707"/>
    </row>
    <row r="4708" spans="1:4" x14ac:dyDescent="0.25">
      <c r="A4708"/>
      <c r="B4708"/>
      <c r="C4708"/>
      <c r="D4708"/>
    </row>
    <row r="4709" spans="1:4" x14ac:dyDescent="0.25">
      <c r="A4709"/>
      <c r="B4709"/>
      <c r="C4709"/>
      <c r="D4709"/>
    </row>
    <row r="4710" spans="1:4" x14ac:dyDescent="0.25">
      <c r="A4710"/>
      <c r="B4710"/>
      <c r="C4710"/>
      <c r="D4710"/>
    </row>
    <row r="4711" spans="1:4" x14ac:dyDescent="0.25">
      <c r="A4711"/>
      <c r="B4711"/>
      <c r="C4711"/>
      <c r="D4711"/>
    </row>
    <row r="4712" spans="1:4" x14ac:dyDescent="0.25">
      <c r="A4712"/>
      <c r="B4712"/>
      <c r="C4712"/>
      <c r="D4712"/>
    </row>
    <row r="4713" spans="1:4" x14ac:dyDescent="0.25">
      <c r="A4713"/>
      <c r="B4713"/>
      <c r="C4713"/>
      <c r="D4713"/>
    </row>
    <row r="4714" spans="1:4" x14ac:dyDescent="0.25">
      <c r="A4714"/>
      <c r="B4714"/>
      <c r="C4714"/>
      <c r="D4714"/>
    </row>
    <row r="4715" spans="1:4" x14ac:dyDescent="0.25">
      <c r="A4715"/>
      <c r="B4715"/>
      <c r="C4715"/>
      <c r="D4715"/>
    </row>
    <row r="4716" spans="1:4" x14ac:dyDescent="0.25">
      <c r="A4716"/>
      <c r="B4716"/>
      <c r="C4716"/>
      <c r="D4716"/>
    </row>
    <row r="4717" spans="1:4" x14ac:dyDescent="0.25">
      <c r="A4717"/>
      <c r="B4717"/>
      <c r="C4717"/>
      <c r="D4717"/>
    </row>
    <row r="4718" spans="1:4" x14ac:dyDescent="0.25">
      <c r="A4718"/>
      <c r="B4718"/>
      <c r="C4718"/>
      <c r="D4718"/>
    </row>
    <row r="4719" spans="1:4" x14ac:dyDescent="0.25">
      <c r="A4719"/>
      <c r="B4719"/>
      <c r="C4719"/>
      <c r="D4719"/>
    </row>
    <row r="4720" spans="1:4" x14ac:dyDescent="0.25">
      <c r="A4720"/>
      <c r="B4720"/>
      <c r="C4720"/>
      <c r="D4720"/>
    </row>
    <row r="4721" spans="1:4" x14ac:dyDescent="0.25">
      <c r="A4721"/>
      <c r="B4721"/>
      <c r="C4721"/>
      <c r="D4721"/>
    </row>
    <row r="4722" spans="1:4" x14ac:dyDescent="0.25">
      <c r="A4722"/>
      <c r="B4722"/>
      <c r="C4722"/>
      <c r="D4722"/>
    </row>
    <row r="4723" spans="1:4" x14ac:dyDescent="0.25">
      <c r="A4723"/>
      <c r="B4723"/>
      <c r="C4723"/>
      <c r="D4723"/>
    </row>
    <row r="4724" spans="1:4" x14ac:dyDescent="0.25">
      <c r="A4724"/>
      <c r="B4724"/>
      <c r="C4724"/>
      <c r="D4724"/>
    </row>
    <row r="4725" spans="1:4" x14ac:dyDescent="0.25">
      <c r="A4725"/>
      <c r="B4725"/>
      <c r="C4725"/>
      <c r="D4725"/>
    </row>
    <row r="4726" spans="1:4" x14ac:dyDescent="0.25">
      <c r="A4726"/>
      <c r="B4726"/>
      <c r="C4726"/>
      <c r="D4726"/>
    </row>
    <row r="4727" spans="1:4" x14ac:dyDescent="0.25">
      <c r="A4727"/>
      <c r="B4727"/>
      <c r="C4727"/>
      <c r="D4727"/>
    </row>
    <row r="4728" spans="1:4" x14ac:dyDescent="0.25">
      <c r="A4728"/>
      <c r="B4728"/>
      <c r="C4728"/>
      <c r="D4728"/>
    </row>
    <row r="4729" spans="1:4" x14ac:dyDescent="0.25">
      <c r="A4729"/>
      <c r="B4729"/>
      <c r="C4729"/>
      <c r="D4729"/>
    </row>
    <row r="4730" spans="1:4" x14ac:dyDescent="0.25">
      <c r="A4730"/>
      <c r="B4730"/>
      <c r="C4730"/>
      <c r="D4730"/>
    </row>
    <row r="4731" spans="1:4" x14ac:dyDescent="0.25">
      <c r="A4731"/>
      <c r="B4731"/>
      <c r="C4731"/>
      <c r="D4731"/>
    </row>
    <row r="4732" spans="1:4" x14ac:dyDescent="0.25">
      <c r="A4732"/>
      <c r="B4732"/>
      <c r="C4732"/>
      <c r="D4732"/>
    </row>
    <row r="4733" spans="1:4" x14ac:dyDescent="0.25">
      <c r="A4733"/>
      <c r="B4733"/>
      <c r="C4733"/>
      <c r="D4733"/>
    </row>
    <row r="4734" spans="1:4" x14ac:dyDescent="0.25">
      <c r="A4734"/>
      <c r="B4734"/>
      <c r="C4734"/>
      <c r="D4734"/>
    </row>
    <row r="4735" spans="1:4" x14ac:dyDescent="0.25">
      <c r="A4735"/>
      <c r="B4735"/>
      <c r="C4735"/>
      <c r="D4735"/>
    </row>
    <row r="4736" spans="1:4" x14ac:dyDescent="0.25">
      <c r="A4736"/>
      <c r="B4736"/>
      <c r="C4736"/>
      <c r="D4736"/>
    </row>
    <row r="4737" spans="1:4" x14ac:dyDescent="0.25">
      <c r="A4737"/>
      <c r="B4737"/>
      <c r="C4737"/>
      <c r="D4737"/>
    </row>
    <row r="4738" spans="1:4" x14ac:dyDescent="0.25">
      <c r="A4738"/>
      <c r="B4738"/>
      <c r="C4738"/>
      <c r="D4738"/>
    </row>
    <row r="4739" spans="1:4" x14ac:dyDescent="0.25">
      <c r="A4739"/>
      <c r="B4739"/>
      <c r="C4739"/>
      <c r="D4739"/>
    </row>
    <row r="4740" spans="1:4" x14ac:dyDescent="0.25">
      <c r="A4740"/>
      <c r="B4740"/>
      <c r="C4740"/>
      <c r="D4740"/>
    </row>
    <row r="4741" spans="1:4" x14ac:dyDescent="0.25">
      <c r="A4741"/>
      <c r="B4741"/>
      <c r="C4741"/>
      <c r="D4741"/>
    </row>
    <row r="4742" spans="1:4" x14ac:dyDescent="0.25">
      <c r="A4742"/>
      <c r="B4742"/>
      <c r="C4742"/>
      <c r="D4742"/>
    </row>
    <row r="4743" spans="1:4" x14ac:dyDescent="0.25">
      <c r="A4743"/>
      <c r="B4743"/>
      <c r="C4743"/>
      <c r="D4743"/>
    </row>
    <row r="4744" spans="1:4" x14ac:dyDescent="0.25">
      <c r="A4744"/>
      <c r="B4744"/>
      <c r="C4744"/>
      <c r="D4744"/>
    </row>
    <row r="4745" spans="1:4" x14ac:dyDescent="0.25">
      <c r="A4745"/>
      <c r="B4745"/>
      <c r="C4745"/>
      <c r="D4745"/>
    </row>
    <row r="4746" spans="1:4" x14ac:dyDescent="0.25">
      <c r="A4746"/>
      <c r="B4746"/>
      <c r="C4746"/>
      <c r="D4746"/>
    </row>
    <row r="4747" spans="1:4" x14ac:dyDescent="0.25">
      <c r="A4747"/>
      <c r="B4747"/>
      <c r="C4747"/>
      <c r="D4747"/>
    </row>
    <row r="4748" spans="1:4" x14ac:dyDescent="0.25">
      <c r="A4748"/>
      <c r="B4748"/>
      <c r="C4748"/>
      <c r="D4748"/>
    </row>
    <row r="4749" spans="1:4" x14ac:dyDescent="0.25">
      <c r="A4749"/>
      <c r="B4749"/>
      <c r="C4749"/>
      <c r="D4749"/>
    </row>
    <row r="4750" spans="1:4" x14ac:dyDescent="0.25">
      <c r="A4750"/>
      <c r="B4750"/>
      <c r="C4750"/>
      <c r="D4750"/>
    </row>
    <row r="4751" spans="1:4" x14ac:dyDescent="0.25">
      <c r="A4751"/>
      <c r="B4751"/>
      <c r="C4751"/>
      <c r="D4751"/>
    </row>
    <row r="4752" spans="1:4" x14ac:dyDescent="0.25">
      <c r="A4752"/>
      <c r="B4752"/>
      <c r="C4752"/>
      <c r="D4752"/>
    </row>
    <row r="4753" spans="1:4" x14ac:dyDescent="0.25">
      <c r="A4753"/>
      <c r="B4753"/>
      <c r="C4753"/>
      <c r="D4753"/>
    </row>
    <row r="4754" spans="1:4" x14ac:dyDescent="0.25">
      <c r="A4754"/>
      <c r="B4754"/>
      <c r="C4754"/>
      <c r="D4754"/>
    </row>
    <row r="4755" spans="1:4" x14ac:dyDescent="0.25">
      <c r="A4755"/>
      <c r="B4755"/>
      <c r="C4755"/>
      <c r="D4755"/>
    </row>
    <row r="4756" spans="1:4" x14ac:dyDescent="0.25">
      <c r="A4756"/>
      <c r="B4756"/>
      <c r="C4756"/>
      <c r="D4756"/>
    </row>
    <row r="4757" spans="1:4" x14ac:dyDescent="0.25">
      <c r="A4757"/>
      <c r="B4757"/>
      <c r="C4757"/>
      <c r="D4757"/>
    </row>
    <row r="4758" spans="1:4" x14ac:dyDescent="0.25">
      <c r="A4758"/>
      <c r="B4758"/>
      <c r="C4758"/>
      <c r="D4758"/>
    </row>
    <row r="4759" spans="1:4" x14ac:dyDescent="0.25">
      <c r="A4759"/>
      <c r="B4759"/>
      <c r="C4759"/>
      <c r="D4759"/>
    </row>
    <row r="4760" spans="1:4" x14ac:dyDescent="0.25">
      <c r="A4760"/>
      <c r="B4760"/>
      <c r="C4760"/>
      <c r="D4760"/>
    </row>
    <row r="4761" spans="1:4" x14ac:dyDescent="0.25">
      <c r="A4761"/>
      <c r="B4761"/>
      <c r="C4761"/>
      <c r="D4761"/>
    </row>
    <row r="4762" spans="1:4" x14ac:dyDescent="0.25">
      <c r="A4762"/>
      <c r="B4762"/>
      <c r="C4762"/>
      <c r="D4762"/>
    </row>
    <row r="4763" spans="1:4" x14ac:dyDescent="0.25">
      <c r="A4763"/>
      <c r="B4763"/>
      <c r="C4763"/>
      <c r="D4763"/>
    </row>
    <row r="4764" spans="1:4" x14ac:dyDescent="0.25">
      <c r="A4764"/>
      <c r="B4764"/>
      <c r="C4764"/>
      <c r="D4764"/>
    </row>
    <row r="4765" spans="1:4" x14ac:dyDescent="0.25">
      <c r="A4765"/>
      <c r="B4765"/>
      <c r="C4765"/>
      <c r="D4765"/>
    </row>
    <row r="4766" spans="1:4" x14ac:dyDescent="0.25">
      <c r="A4766"/>
      <c r="B4766"/>
      <c r="C4766"/>
      <c r="D4766"/>
    </row>
    <row r="4767" spans="1:4" x14ac:dyDescent="0.25">
      <c r="A4767"/>
      <c r="B4767"/>
      <c r="C4767"/>
      <c r="D4767"/>
    </row>
    <row r="4768" spans="1:4" x14ac:dyDescent="0.25">
      <c r="A4768"/>
      <c r="B4768"/>
      <c r="C4768"/>
      <c r="D4768"/>
    </row>
    <row r="4769" spans="1:4" x14ac:dyDescent="0.25">
      <c r="A4769"/>
      <c r="B4769"/>
      <c r="C4769"/>
      <c r="D4769"/>
    </row>
    <row r="4770" spans="1:4" x14ac:dyDescent="0.25">
      <c r="A4770"/>
      <c r="B4770"/>
      <c r="C4770"/>
      <c r="D4770"/>
    </row>
    <row r="4771" spans="1:4" x14ac:dyDescent="0.25">
      <c r="A4771"/>
      <c r="B4771"/>
      <c r="C4771"/>
      <c r="D4771"/>
    </row>
    <row r="4772" spans="1:4" x14ac:dyDescent="0.25">
      <c r="A4772"/>
      <c r="B4772"/>
      <c r="C4772"/>
      <c r="D4772"/>
    </row>
    <row r="4773" spans="1:4" x14ac:dyDescent="0.25">
      <c r="A4773"/>
      <c r="B4773"/>
      <c r="C4773"/>
      <c r="D4773"/>
    </row>
    <row r="4774" spans="1:4" x14ac:dyDescent="0.25">
      <c r="A4774"/>
      <c r="B4774"/>
      <c r="C4774"/>
      <c r="D4774"/>
    </row>
    <row r="4775" spans="1:4" x14ac:dyDescent="0.25">
      <c r="A4775"/>
      <c r="B4775"/>
      <c r="C4775"/>
      <c r="D4775"/>
    </row>
    <row r="4776" spans="1:4" x14ac:dyDescent="0.25">
      <c r="A4776"/>
      <c r="B4776"/>
      <c r="C4776"/>
      <c r="D4776"/>
    </row>
    <row r="4777" spans="1:4" x14ac:dyDescent="0.25">
      <c r="A4777"/>
      <c r="B4777"/>
      <c r="C4777"/>
      <c r="D4777"/>
    </row>
    <row r="4778" spans="1:4" x14ac:dyDescent="0.25">
      <c r="A4778"/>
      <c r="B4778"/>
      <c r="C4778"/>
      <c r="D4778"/>
    </row>
    <row r="4779" spans="1:4" x14ac:dyDescent="0.25">
      <c r="A4779"/>
      <c r="B4779"/>
      <c r="C4779"/>
      <c r="D4779"/>
    </row>
    <row r="4780" spans="1:4" x14ac:dyDescent="0.25">
      <c r="A4780"/>
      <c r="B4780"/>
      <c r="C4780"/>
      <c r="D4780"/>
    </row>
    <row r="4781" spans="1:4" x14ac:dyDescent="0.25">
      <c r="A4781"/>
      <c r="B4781"/>
      <c r="C4781"/>
      <c r="D4781"/>
    </row>
    <row r="4782" spans="1:4" x14ac:dyDescent="0.25">
      <c r="A4782"/>
      <c r="B4782"/>
      <c r="C4782"/>
      <c r="D4782"/>
    </row>
    <row r="4783" spans="1:4" x14ac:dyDescent="0.25">
      <c r="A4783"/>
      <c r="B4783"/>
      <c r="C4783"/>
      <c r="D4783"/>
    </row>
    <row r="4784" spans="1:4" x14ac:dyDescent="0.25">
      <c r="A4784"/>
      <c r="B4784"/>
      <c r="C4784"/>
      <c r="D4784"/>
    </row>
    <row r="4785" spans="1:4" x14ac:dyDescent="0.25">
      <c r="A4785"/>
      <c r="B4785"/>
      <c r="C4785"/>
      <c r="D4785"/>
    </row>
    <row r="4786" spans="1:4" x14ac:dyDescent="0.25">
      <c r="A4786"/>
      <c r="B4786"/>
      <c r="C4786"/>
      <c r="D4786"/>
    </row>
    <row r="4787" spans="1:4" x14ac:dyDescent="0.25">
      <c r="A4787"/>
      <c r="B4787"/>
      <c r="C4787"/>
      <c r="D4787"/>
    </row>
    <row r="4788" spans="1:4" x14ac:dyDescent="0.25">
      <c r="A4788"/>
      <c r="B4788"/>
      <c r="C4788"/>
      <c r="D4788"/>
    </row>
    <row r="4789" spans="1:4" x14ac:dyDescent="0.25">
      <c r="A4789"/>
      <c r="B4789"/>
      <c r="C4789"/>
      <c r="D4789"/>
    </row>
    <row r="4790" spans="1:4" x14ac:dyDescent="0.25">
      <c r="A4790"/>
      <c r="B4790"/>
      <c r="C4790"/>
      <c r="D4790"/>
    </row>
    <row r="4791" spans="1:4" x14ac:dyDescent="0.25">
      <c r="A4791"/>
      <c r="B4791"/>
      <c r="C4791"/>
      <c r="D4791"/>
    </row>
    <row r="4792" spans="1:4" x14ac:dyDescent="0.25">
      <c r="A4792"/>
      <c r="B4792"/>
      <c r="C4792"/>
      <c r="D4792"/>
    </row>
    <row r="4793" spans="1:4" x14ac:dyDescent="0.25">
      <c r="A4793"/>
      <c r="B4793"/>
      <c r="C4793"/>
      <c r="D4793"/>
    </row>
    <row r="4794" spans="1:4" x14ac:dyDescent="0.25">
      <c r="A4794"/>
      <c r="B4794"/>
      <c r="C4794"/>
      <c r="D4794"/>
    </row>
    <row r="4795" spans="1:4" x14ac:dyDescent="0.25">
      <c r="A4795"/>
      <c r="B4795"/>
      <c r="C4795"/>
      <c r="D4795"/>
    </row>
    <row r="4796" spans="1:4" x14ac:dyDescent="0.25">
      <c r="A4796"/>
      <c r="B4796"/>
      <c r="C4796"/>
      <c r="D4796"/>
    </row>
    <row r="4797" spans="1:4" x14ac:dyDescent="0.25">
      <c r="A4797"/>
      <c r="B4797"/>
      <c r="C4797"/>
      <c r="D4797"/>
    </row>
    <row r="4798" spans="1:4" x14ac:dyDescent="0.25">
      <c r="A4798"/>
      <c r="B4798"/>
      <c r="C4798"/>
      <c r="D4798"/>
    </row>
    <row r="4799" spans="1:4" x14ac:dyDescent="0.25">
      <c r="A4799"/>
      <c r="B4799"/>
      <c r="C4799"/>
      <c r="D4799"/>
    </row>
    <row r="4800" spans="1:4" x14ac:dyDescent="0.25">
      <c r="A4800"/>
      <c r="B4800"/>
      <c r="C4800"/>
      <c r="D4800"/>
    </row>
    <row r="4801" spans="1:4" x14ac:dyDescent="0.25">
      <c r="A4801"/>
      <c r="B4801"/>
      <c r="C4801"/>
      <c r="D4801"/>
    </row>
    <row r="4802" spans="1:4" x14ac:dyDescent="0.25">
      <c r="A4802"/>
      <c r="B4802"/>
      <c r="C4802"/>
      <c r="D4802"/>
    </row>
    <row r="4803" spans="1:4" x14ac:dyDescent="0.25">
      <c r="A4803"/>
      <c r="B4803"/>
      <c r="C4803"/>
      <c r="D4803"/>
    </row>
    <row r="4804" spans="1:4" x14ac:dyDescent="0.25">
      <c r="A4804"/>
      <c r="B4804"/>
      <c r="C4804"/>
      <c r="D4804"/>
    </row>
    <row r="4805" spans="1:4" x14ac:dyDescent="0.25">
      <c r="A4805"/>
      <c r="B4805"/>
      <c r="C4805"/>
      <c r="D4805"/>
    </row>
    <row r="4806" spans="1:4" x14ac:dyDescent="0.25">
      <c r="A4806"/>
      <c r="B4806"/>
      <c r="C4806"/>
      <c r="D4806"/>
    </row>
    <row r="4807" spans="1:4" x14ac:dyDescent="0.25">
      <c r="A4807"/>
      <c r="B4807"/>
      <c r="C4807"/>
      <c r="D4807"/>
    </row>
    <row r="4808" spans="1:4" x14ac:dyDescent="0.25">
      <c r="A4808"/>
      <c r="B4808"/>
      <c r="C4808"/>
      <c r="D4808"/>
    </row>
    <row r="4809" spans="1:4" x14ac:dyDescent="0.25">
      <c r="A4809"/>
      <c r="B4809"/>
      <c r="C4809"/>
      <c r="D4809"/>
    </row>
    <row r="4810" spans="1:4" x14ac:dyDescent="0.25">
      <c r="A4810"/>
      <c r="B4810"/>
      <c r="C4810"/>
      <c r="D4810"/>
    </row>
    <row r="4811" spans="1:4" x14ac:dyDescent="0.25">
      <c r="A4811"/>
      <c r="B4811"/>
      <c r="C4811"/>
      <c r="D4811"/>
    </row>
    <row r="4812" spans="1:4" x14ac:dyDescent="0.25">
      <c r="A4812"/>
      <c r="B4812"/>
      <c r="C4812"/>
      <c r="D4812"/>
    </row>
    <row r="4813" spans="1:4" x14ac:dyDescent="0.25">
      <c r="A4813"/>
      <c r="B4813"/>
      <c r="C4813"/>
      <c r="D4813"/>
    </row>
    <row r="4814" spans="1:4" x14ac:dyDescent="0.25">
      <c r="A4814"/>
      <c r="B4814"/>
      <c r="C4814"/>
      <c r="D4814"/>
    </row>
    <row r="4815" spans="1:4" x14ac:dyDescent="0.25">
      <c r="A4815"/>
      <c r="B4815"/>
      <c r="C4815"/>
      <c r="D4815"/>
    </row>
    <row r="4816" spans="1:4" x14ac:dyDescent="0.25">
      <c r="A4816"/>
      <c r="B4816"/>
      <c r="C4816"/>
      <c r="D4816"/>
    </row>
    <row r="4817" spans="1:4" x14ac:dyDescent="0.25">
      <c r="A4817"/>
      <c r="B4817"/>
      <c r="C4817"/>
      <c r="D4817"/>
    </row>
    <row r="4818" spans="1:4" x14ac:dyDescent="0.25">
      <c r="A4818"/>
      <c r="B4818"/>
      <c r="C4818"/>
      <c r="D4818"/>
    </row>
    <row r="4819" spans="1:4" x14ac:dyDescent="0.25">
      <c r="A4819"/>
      <c r="B4819"/>
      <c r="C4819"/>
      <c r="D4819"/>
    </row>
    <row r="4820" spans="1:4" x14ac:dyDescent="0.25">
      <c r="A4820"/>
      <c r="B4820"/>
      <c r="C4820"/>
      <c r="D4820"/>
    </row>
    <row r="4821" spans="1:4" x14ac:dyDescent="0.25">
      <c r="A4821"/>
      <c r="B4821"/>
      <c r="C4821"/>
      <c r="D4821"/>
    </row>
    <row r="4822" spans="1:4" x14ac:dyDescent="0.25">
      <c r="A4822"/>
      <c r="B4822"/>
      <c r="C4822"/>
      <c r="D4822"/>
    </row>
    <row r="4823" spans="1:4" x14ac:dyDescent="0.25">
      <c r="A4823"/>
      <c r="B4823"/>
      <c r="C4823"/>
      <c r="D4823"/>
    </row>
    <row r="4824" spans="1:4" x14ac:dyDescent="0.25">
      <c r="A4824"/>
      <c r="B4824"/>
      <c r="C4824"/>
      <c r="D4824"/>
    </row>
    <row r="4825" spans="1:4" x14ac:dyDescent="0.25">
      <c r="A4825"/>
      <c r="B4825"/>
      <c r="C4825"/>
      <c r="D4825"/>
    </row>
    <row r="4826" spans="1:4" x14ac:dyDescent="0.25">
      <c r="A4826"/>
      <c r="B4826"/>
      <c r="C4826"/>
      <c r="D4826"/>
    </row>
    <row r="4827" spans="1:4" x14ac:dyDescent="0.25">
      <c r="A4827"/>
      <c r="B4827"/>
      <c r="C4827"/>
      <c r="D4827"/>
    </row>
    <row r="4828" spans="1:4" x14ac:dyDescent="0.25">
      <c r="A4828"/>
      <c r="B4828"/>
      <c r="C4828"/>
      <c r="D4828"/>
    </row>
    <row r="4829" spans="1:4" x14ac:dyDescent="0.25">
      <c r="A4829"/>
      <c r="B4829"/>
      <c r="C4829"/>
      <c r="D4829"/>
    </row>
    <row r="4830" spans="1:4" x14ac:dyDescent="0.25">
      <c r="A4830"/>
      <c r="B4830"/>
      <c r="C4830"/>
      <c r="D4830"/>
    </row>
    <row r="4831" spans="1:4" x14ac:dyDescent="0.25">
      <c r="A4831"/>
      <c r="B4831"/>
      <c r="C4831"/>
      <c r="D4831"/>
    </row>
    <row r="4832" spans="1:4" x14ac:dyDescent="0.25">
      <c r="A4832"/>
      <c r="B4832"/>
      <c r="C4832"/>
      <c r="D4832"/>
    </row>
    <row r="4833" spans="1:4" x14ac:dyDescent="0.25">
      <c r="A4833"/>
      <c r="B4833"/>
      <c r="C4833"/>
      <c r="D4833"/>
    </row>
    <row r="4834" spans="1:4" x14ac:dyDescent="0.25">
      <c r="A4834"/>
      <c r="B4834"/>
      <c r="C4834"/>
      <c r="D4834"/>
    </row>
    <row r="4835" spans="1:4" x14ac:dyDescent="0.25">
      <c r="A4835"/>
      <c r="B4835"/>
      <c r="C4835"/>
      <c r="D4835"/>
    </row>
    <row r="4836" spans="1:4" x14ac:dyDescent="0.25">
      <c r="A4836"/>
      <c r="B4836"/>
      <c r="C4836"/>
      <c r="D4836"/>
    </row>
    <row r="4837" spans="1:4" x14ac:dyDescent="0.25">
      <c r="A4837"/>
      <c r="B4837"/>
      <c r="C4837"/>
      <c r="D4837"/>
    </row>
    <row r="4838" spans="1:4" x14ac:dyDescent="0.25">
      <c r="A4838"/>
      <c r="B4838"/>
      <c r="C4838"/>
      <c r="D4838"/>
    </row>
    <row r="4839" spans="1:4" x14ac:dyDescent="0.25">
      <c r="A4839"/>
      <c r="B4839"/>
      <c r="C4839"/>
      <c r="D4839"/>
    </row>
    <row r="4840" spans="1:4" x14ac:dyDescent="0.25">
      <c r="A4840"/>
      <c r="B4840"/>
      <c r="C4840"/>
      <c r="D4840"/>
    </row>
    <row r="4841" spans="1:4" x14ac:dyDescent="0.25">
      <c r="A4841"/>
      <c r="B4841"/>
      <c r="C4841"/>
      <c r="D4841"/>
    </row>
    <row r="4842" spans="1:4" x14ac:dyDescent="0.25">
      <c r="A4842"/>
      <c r="B4842"/>
      <c r="C4842"/>
      <c r="D4842"/>
    </row>
    <row r="4843" spans="1:4" x14ac:dyDescent="0.25">
      <c r="A4843"/>
      <c r="B4843"/>
      <c r="C4843"/>
      <c r="D4843"/>
    </row>
    <row r="4844" spans="1:4" x14ac:dyDescent="0.25">
      <c r="A4844"/>
      <c r="B4844"/>
      <c r="C4844"/>
      <c r="D4844"/>
    </row>
    <row r="4845" spans="1:4" x14ac:dyDescent="0.25">
      <c r="A4845"/>
      <c r="B4845"/>
      <c r="C4845"/>
      <c r="D4845"/>
    </row>
    <row r="4846" spans="1:4" x14ac:dyDescent="0.25">
      <c r="A4846"/>
      <c r="B4846"/>
      <c r="C4846"/>
      <c r="D4846"/>
    </row>
    <row r="4847" spans="1:4" x14ac:dyDescent="0.25">
      <c r="A4847"/>
      <c r="B4847"/>
      <c r="C4847"/>
      <c r="D4847"/>
    </row>
    <row r="4848" spans="1:4" x14ac:dyDescent="0.25">
      <c r="A4848"/>
      <c r="B4848"/>
      <c r="C4848"/>
      <c r="D4848"/>
    </row>
    <row r="4849" spans="1:4" x14ac:dyDescent="0.25">
      <c r="A4849"/>
      <c r="B4849"/>
      <c r="C4849"/>
      <c r="D4849"/>
    </row>
    <row r="4850" spans="1:4" x14ac:dyDescent="0.25">
      <c r="A4850"/>
      <c r="B4850"/>
      <c r="C4850"/>
      <c r="D4850"/>
    </row>
    <row r="4851" spans="1:4" x14ac:dyDescent="0.25">
      <c r="A4851"/>
      <c r="B4851"/>
      <c r="C4851"/>
      <c r="D4851"/>
    </row>
    <row r="4852" spans="1:4" x14ac:dyDescent="0.25">
      <c r="A4852"/>
      <c r="B4852"/>
      <c r="C4852"/>
      <c r="D4852"/>
    </row>
    <row r="4853" spans="1:4" x14ac:dyDescent="0.25">
      <c r="A4853"/>
      <c r="B4853"/>
      <c r="C4853"/>
      <c r="D4853"/>
    </row>
    <row r="4854" spans="1:4" x14ac:dyDescent="0.25">
      <c r="A4854"/>
      <c r="B4854"/>
      <c r="C4854"/>
      <c r="D4854"/>
    </row>
    <row r="4855" spans="1:4" x14ac:dyDescent="0.25">
      <c r="A4855"/>
      <c r="B4855"/>
      <c r="C4855"/>
      <c r="D4855"/>
    </row>
    <row r="4856" spans="1:4" x14ac:dyDescent="0.25">
      <c r="A4856"/>
      <c r="B4856"/>
      <c r="C4856"/>
      <c r="D4856"/>
    </row>
    <row r="4857" spans="1:4" x14ac:dyDescent="0.25">
      <c r="A4857"/>
      <c r="B4857"/>
      <c r="C4857"/>
      <c r="D4857"/>
    </row>
    <row r="4858" spans="1:4" x14ac:dyDescent="0.25">
      <c r="A4858"/>
      <c r="B4858"/>
      <c r="C4858"/>
      <c r="D4858"/>
    </row>
    <row r="4859" spans="1:4" x14ac:dyDescent="0.25">
      <c r="A4859"/>
      <c r="B4859"/>
      <c r="C4859"/>
      <c r="D4859"/>
    </row>
    <row r="4860" spans="1:4" x14ac:dyDescent="0.25">
      <c r="A4860"/>
      <c r="B4860"/>
      <c r="C4860"/>
      <c r="D4860"/>
    </row>
    <row r="4861" spans="1:4" x14ac:dyDescent="0.25">
      <c r="A4861"/>
      <c r="B4861"/>
      <c r="C4861"/>
      <c r="D4861"/>
    </row>
    <row r="4862" spans="1:4" x14ac:dyDescent="0.25">
      <c r="A4862"/>
      <c r="B4862"/>
      <c r="C4862"/>
      <c r="D4862"/>
    </row>
    <row r="4863" spans="1:4" x14ac:dyDescent="0.25">
      <c r="A4863"/>
      <c r="B4863"/>
      <c r="C4863"/>
      <c r="D4863"/>
    </row>
    <row r="4864" spans="1:4" x14ac:dyDescent="0.25">
      <c r="A4864"/>
      <c r="B4864"/>
      <c r="C4864"/>
      <c r="D4864"/>
    </row>
    <row r="4865" spans="1:4" x14ac:dyDescent="0.25">
      <c r="A4865"/>
      <c r="B4865"/>
      <c r="C4865"/>
      <c r="D4865"/>
    </row>
    <row r="4866" spans="1:4" x14ac:dyDescent="0.25">
      <c r="A4866"/>
      <c r="B4866"/>
      <c r="C4866"/>
      <c r="D4866"/>
    </row>
    <row r="4867" spans="1:4" x14ac:dyDescent="0.25">
      <c r="A4867"/>
      <c r="B4867"/>
      <c r="C4867"/>
      <c r="D4867"/>
    </row>
    <row r="4868" spans="1:4" x14ac:dyDescent="0.25">
      <c r="A4868"/>
      <c r="B4868"/>
      <c r="C4868"/>
      <c r="D4868"/>
    </row>
    <row r="4869" spans="1:4" x14ac:dyDescent="0.25">
      <c r="A4869"/>
      <c r="B4869"/>
      <c r="C4869"/>
      <c r="D4869"/>
    </row>
    <row r="4870" spans="1:4" x14ac:dyDescent="0.25">
      <c r="A4870"/>
      <c r="B4870"/>
      <c r="C4870"/>
      <c r="D4870"/>
    </row>
    <row r="4871" spans="1:4" x14ac:dyDescent="0.25">
      <c r="A4871"/>
      <c r="B4871"/>
      <c r="C4871"/>
      <c r="D4871"/>
    </row>
    <row r="4872" spans="1:4" x14ac:dyDescent="0.25">
      <c r="A4872"/>
      <c r="B4872"/>
      <c r="C4872"/>
      <c r="D4872"/>
    </row>
    <row r="4873" spans="1:4" x14ac:dyDescent="0.25">
      <c r="A4873"/>
      <c r="B4873"/>
      <c r="C4873"/>
      <c r="D4873"/>
    </row>
    <row r="4874" spans="1:4" x14ac:dyDescent="0.25">
      <c r="A4874"/>
      <c r="B4874"/>
      <c r="C4874"/>
      <c r="D4874"/>
    </row>
    <row r="4875" spans="1:4" x14ac:dyDescent="0.25">
      <c r="A4875"/>
      <c r="B4875"/>
      <c r="C4875"/>
      <c r="D4875"/>
    </row>
    <row r="4876" spans="1:4" x14ac:dyDescent="0.25">
      <c r="A4876"/>
      <c r="B4876"/>
      <c r="C4876"/>
      <c r="D4876"/>
    </row>
    <row r="4877" spans="1:4" x14ac:dyDescent="0.25">
      <c r="A4877"/>
      <c r="B4877"/>
      <c r="C4877"/>
      <c r="D4877"/>
    </row>
    <row r="4878" spans="1:4" x14ac:dyDescent="0.25">
      <c r="A4878"/>
      <c r="B4878"/>
      <c r="C4878"/>
      <c r="D4878"/>
    </row>
    <row r="4879" spans="1:4" x14ac:dyDescent="0.25">
      <c r="A4879"/>
      <c r="B4879"/>
      <c r="C4879"/>
      <c r="D4879"/>
    </row>
    <row r="4880" spans="1:4" x14ac:dyDescent="0.25">
      <c r="A4880"/>
      <c r="B4880"/>
      <c r="C4880"/>
      <c r="D4880"/>
    </row>
    <row r="4881" spans="1:4" x14ac:dyDescent="0.25">
      <c r="A4881"/>
      <c r="B4881"/>
      <c r="C4881"/>
      <c r="D4881"/>
    </row>
    <row r="4882" spans="1:4" x14ac:dyDescent="0.25">
      <c r="A4882"/>
      <c r="B4882"/>
      <c r="C4882"/>
      <c r="D4882"/>
    </row>
    <row r="4883" spans="1:4" x14ac:dyDescent="0.25">
      <c r="A4883"/>
      <c r="B4883"/>
      <c r="C4883"/>
      <c r="D4883"/>
    </row>
    <row r="4884" spans="1:4" x14ac:dyDescent="0.25">
      <c r="A4884"/>
      <c r="B4884"/>
      <c r="C4884"/>
      <c r="D4884"/>
    </row>
    <row r="4885" spans="1:4" x14ac:dyDescent="0.25">
      <c r="A4885"/>
      <c r="B4885"/>
      <c r="C4885"/>
      <c r="D4885"/>
    </row>
    <row r="4886" spans="1:4" x14ac:dyDescent="0.25">
      <c r="A4886"/>
      <c r="B4886"/>
      <c r="C4886"/>
      <c r="D4886"/>
    </row>
    <row r="4887" spans="1:4" x14ac:dyDescent="0.25">
      <c r="A4887"/>
      <c r="B4887"/>
      <c r="C4887"/>
      <c r="D4887"/>
    </row>
    <row r="4888" spans="1:4" x14ac:dyDescent="0.25">
      <c r="A4888"/>
      <c r="B4888"/>
      <c r="C4888"/>
      <c r="D4888"/>
    </row>
    <row r="4889" spans="1:4" x14ac:dyDescent="0.25">
      <c r="A4889"/>
      <c r="B4889"/>
      <c r="C4889"/>
      <c r="D4889"/>
    </row>
    <row r="4890" spans="1:4" x14ac:dyDescent="0.25">
      <c r="A4890"/>
      <c r="B4890"/>
      <c r="C4890"/>
      <c r="D4890"/>
    </row>
    <row r="4891" spans="1:4" x14ac:dyDescent="0.25">
      <c r="A4891"/>
      <c r="B4891"/>
      <c r="C4891"/>
      <c r="D4891"/>
    </row>
    <row r="4892" spans="1:4" x14ac:dyDescent="0.25">
      <c r="A4892"/>
      <c r="B4892"/>
      <c r="C4892"/>
      <c r="D4892"/>
    </row>
    <row r="4893" spans="1:4" x14ac:dyDescent="0.25">
      <c r="A4893"/>
      <c r="B4893"/>
      <c r="C4893"/>
      <c r="D4893"/>
    </row>
    <row r="4894" spans="1:4" x14ac:dyDescent="0.25">
      <c r="A4894"/>
      <c r="B4894"/>
      <c r="C4894"/>
      <c r="D4894"/>
    </row>
    <row r="4895" spans="1:4" x14ac:dyDescent="0.25">
      <c r="A4895"/>
      <c r="B4895"/>
      <c r="C4895"/>
      <c r="D4895"/>
    </row>
    <row r="4896" spans="1:4" x14ac:dyDescent="0.25">
      <c r="A4896"/>
      <c r="B4896"/>
      <c r="C4896"/>
      <c r="D4896"/>
    </row>
    <row r="4897" spans="1:4" x14ac:dyDescent="0.25">
      <c r="A4897"/>
      <c r="B4897"/>
      <c r="C4897"/>
      <c r="D4897"/>
    </row>
    <row r="4898" spans="1:4" x14ac:dyDescent="0.25">
      <c r="A4898"/>
      <c r="B4898"/>
      <c r="C4898"/>
      <c r="D4898"/>
    </row>
    <row r="4899" spans="1:4" x14ac:dyDescent="0.25">
      <c r="A4899"/>
      <c r="B4899"/>
      <c r="C4899"/>
      <c r="D4899"/>
    </row>
    <row r="4900" spans="1:4" x14ac:dyDescent="0.25">
      <c r="A4900"/>
      <c r="B4900"/>
      <c r="C4900"/>
      <c r="D4900"/>
    </row>
    <row r="4901" spans="1:4" x14ac:dyDescent="0.25">
      <c r="A4901"/>
      <c r="B4901"/>
      <c r="C4901"/>
      <c r="D4901"/>
    </row>
    <row r="4902" spans="1:4" x14ac:dyDescent="0.25">
      <c r="A4902"/>
      <c r="B4902"/>
      <c r="C4902"/>
      <c r="D4902"/>
    </row>
    <row r="4903" spans="1:4" x14ac:dyDescent="0.25">
      <c r="A4903"/>
      <c r="B4903"/>
      <c r="C4903"/>
      <c r="D4903"/>
    </row>
    <row r="4904" spans="1:4" x14ac:dyDescent="0.25">
      <c r="A4904"/>
      <c r="B4904"/>
      <c r="C4904"/>
      <c r="D4904"/>
    </row>
    <row r="4905" spans="1:4" x14ac:dyDescent="0.25">
      <c r="A4905"/>
      <c r="B4905"/>
      <c r="C4905"/>
      <c r="D4905"/>
    </row>
    <row r="4906" spans="1:4" x14ac:dyDescent="0.25">
      <c r="A4906"/>
      <c r="B4906"/>
      <c r="C4906"/>
      <c r="D4906"/>
    </row>
    <row r="4907" spans="1:4" x14ac:dyDescent="0.25">
      <c r="A4907"/>
      <c r="B4907"/>
      <c r="C4907"/>
      <c r="D4907"/>
    </row>
    <row r="4908" spans="1:4" x14ac:dyDescent="0.25">
      <c r="A4908"/>
      <c r="B4908"/>
      <c r="C4908"/>
      <c r="D4908"/>
    </row>
    <row r="4909" spans="1:4" x14ac:dyDescent="0.25">
      <c r="A4909"/>
      <c r="B4909"/>
      <c r="C4909"/>
      <c r="D4909"/>
    </row>
    <row r="4910" spans="1:4" x14ac:dyDescent="0.25">
      <c r="A4910"/>
      <c r="B4910"/>
      <c r="C4910"/>
      <c r="D4910"/>
    </row>
    <row r="4911" spans="1:4" x14ac:dyDescent="0.25">
      <c r="A4911"/>
      <c r="B4911"/>
      <c r="C4911"/>
      <c r="D4911"/>
    </row>
    <row r="4912" spans="1:4" x14ac:dyDescent="0.25">
      <c r="A4912"/>
      <c r="B4912"/>
      <c r="C4912"/>
      <c r="D4912"/>
    </row>
    <row r="4913" spans="1:4" x14ac:dyDescent="0.25">
      <c r="A4913"/>
      <c r="B4913"/>
      <c r="C4913"/>
      <c r="D4913"/>
    </row>
    <row r="4914" spans="1:4" x14ac:dyDescent="0.25">
      <c r="A4914"/>
      <c r="B4914"/>
      <c r="C4914"/>
      <c r="D4914"/>
    </row>
    <row r="4915" spans="1:4" x14ac:dyDescent="0.25">
      <c r="A4915"/>
      <c r="B4915"/>
      <c r="C4915"/>
      <c r="D4915"/>
    </row>
    <row r="4916" spans="1:4" x14ac:dyDescent="0.25">
      <c r="A4916"/>
      <c r="B4916"/>
      <c r="C4916"/>
      <c r="D4916"/>
    </row>
    <row r="4917" spans="1:4" x14ac:dyDescent="0.25">
      <c r="A4917"/>
      <c r="B4917"/>
      <c r="C4917"/>
      <c r="D4917"/>
    </row>
    <row r="4918" spans="1:4" x14ac:dyDescent="0.25">
      <c r="A4918"/>
      <c r="B4918"/>
      <c r="C4918"/>
      <c r="D4918"/>
    </row>
    <row r="4919" spans="1:4" x14ac:dyDescent="0.25">
      <c r="A4919"/>
      <c r="B4919"/>
      <c r="C4919"/>
      <c r="D4919"/>
    </row>
    <row r="4920" spans="1:4" x14ac:dyDescent="0.25">
      <c r="A4920"/>
      <c r="B4920"/>
      <c r="C4920"/>
      <c r="D4920"/>
    </row>
    <row r="4921" spans="1:4" x14ac:dyDescent="0.25">
      <c r="A4921"/>
      <c r="B4921"/>
      <c r="C4921"/>
      <c r="D4921"/>
    </row>
    <row r="4922" spans="1:4" x14ac:dyDescent="0.25">
      <c r="A4922"/>
      <c r="B4922"/>
      <c r="C4922"/>
      <c r="D4922"/>
    </row>
    <row r="4923" spans="1:4" x14ac:dyDescent="0.25">
      <c r="A4923"/>
      <c r="B4923"/>
      <c r="C4923"/>
      <c r="D4923"/>
    </row>
    <row r="4924" spans="1:4" x14ac:dyDescent="0.25">
      <c r="A4924"/>
      <c r="B4924"/>
      <c r="C4924"/>
      <c r="D4924"/>
    </row>
    <row r="4925" spans="1:4" x14ac:dyDescent="0.25">
      <c r="A4925"/>
      <c r="B4925"/>
      <c r="C4925"/>
      <c r="D4925"/>
    </row>
    <row r="4926" spans="1:4" x14ac:dyDescent="0.25">
      <c r="A4926"/>
      <c r="B4926"/>
      <c r="C4926"/>
      <c r="D4926"/>
    </row>
    <row r="4927" spans="1:4" x14ac:dyDescent="0.25">
      <c r="A4927"/>
      <c r="B4927"/>
      <c r="C4927"/>
      <c r="D4927"/>
    </row>
    <row r="4928" spans="1:4" x14ac:dyDescent="0.25">
      <c r="A4928"/>
      <c r="B4928"/>
      <c r="C4928"/>
      <c r="D4928"/>
    </row>
    <row r="4929" spans="1:4" x14ac:dyDescent="0.25">
      <c r="A4929"/>
      <c r="B4929"/>
      <c r="C4929"/>
      <c r="D4929"/>
    </row>
    <row r="4930" spans="1:4" x14ac:dyDescent="0.25">
      <c r="A4930"/>
      <c r="B4930"/>
      <c r="C4930"/>
      <c r="D4930"/>
    </row>
    <row r="4931" spans="1:4" x14ac:dyDescent="0.25">
      <c r="A4931"/>
      <c r="B4931"/>
      <c r="C4931"/>
      <c r="D4931"/>
    </row>
    <row r="4932" spans="1:4" x14ac:dyDescent="0.25">
      <c r="A4932"/>
      <c r="B4932"/>
      <c r="C4932"/>
      <c r="D4932"/>
    </row>
    <row r="4933" spans="1:4" x14ac:dyDescent="0.25">
      <c r="A4933"/>
      <c r="B4933"/>
      <c r="C4933"/>
      <c r="D4933"/>
    </row>
    <row r="4934" spans="1:4" x14ac:dyDescent="0.25">
      <c r="A4934"/>
      <c r="B4934"/>
      <c r="C4934"/>
      <c r="D4934"/>
    </row>
    <row r="4935" spans="1:4" x14ac:dyDescent="0.25">
      <c r="A4935"/>
      <c r="B4935"/>
      <c r="C4935"/>
      <c r="D4935"/>
    </row>
    <row r="4936" spans="1:4" x14ac:dyDescent="0.25">
      <c r="A4936"/>
      <c r="B4936"/>
      <c r="C4936"/>
      <c r="D4936"/>
    </row>
    <row r="4937" spans="1:4" x14ac:dyDescent="0.25">
      <c r="A4937"/>
      <c r="B4937"/>
      <c r="C4937"/>
      <c r="D4937"/>
    </row>
    <row r="4938" spans="1:4" x14ac:dyDescent="0.25">
      <c r="A4938"/>
      <c r="B4938"/>
      <c r="C4938"/>
      <c r="D4938"/>
    </row>
    <row r="4939" spans="1:4" x14ac:dyDescent="0.25">
      <c r="A4939"/>
      <c r="B4939"/>
      <c r="C4939"/>
      <c r="D4939"/>
    </row>
    <row r="4940" spans="1:4" x14ac:dyDescent="0.25">
      <c r="A4940"/>
      <c r="B4940"/>
      <c r="C4940"/>
      <c r="D4940"/>
    </row>
    <row r="4941" spans="1:4" x14ac:dyDescent="0.25">
      <c r="A4941"/>
      <c r="B4941"/>
      <c r="C4941"/>
      <c r="D4941"/>
    </row>
    <row r="4942" spans="1:4" x14ac:dyDescent="0.25">
      <c r="A4942"/>
      <c r="B4942"/>
      <c r="C4942"/>
      <c r="D4942"/>
    </row>
    <row r="4943" spans="1:4" x14ac:dyDescent="0.25">
      <c r="A4943"/>
      <c r="B4943"/>
      <c r="C4943"/>
      <c r="D4943"/>
    </row>
    <row r="4944" spans="1:4" x14ac:dyDescent="0.25">
      <c r="A4944"/>
      <c r="B4944"/>
      <c r="C4944"/>
      <c r="D4944"/>
    </row>
    <row r="4945" spans="1:4" x14ac:dyDescent="0.25">
      <c r="A4945"/>
      <c r="B4945"/>
      <c r="C4945"/>
      <c r="D4945"/>
    </row>
    <row r="4946" spans="1:4" x14ac:dyDescent="0.25">
      <c r="A4946"/>
      <c r="B4946"/>
      <c r="C4946"/>
      <c r="D4946"/>
    </row>
    <row r="4947" spans="1:4" x14ac:dyDescent="0.25">
      <c r="A4947"/>
      <c r="B4947"/>
      <c r="C4947"/>
      <c r="D4947"/>
    </row>
    <row r="4948" spans="1:4" x14ac:dyDescent="0.25">
      <c r="A4948"/>
      <c r="B4948"/>
      <c r="C4948"/>
      <c r="D4948"/>
    </row>
    <row r="4949" spans="1:4" x14ac:dyDescent="0.25">
      <c r="A4949"/>
      <c r="B4949"/>
      <c r="C4949"/>
      <c r="D4949"/>
    </row>
    <row r="4950" spans="1:4" x14ac:dyDescent="0.25">
      <c r="A4950"/>
      <c r="B4950"/>
      <c r="C4950"/>
      <c r="D4950"/>
    </row>
    <row r="4951" spans="1:4" x14ac:dyDescent="0.25">
      <c r="A4951"/>
      <c r="B4951"/>
      <c r="C4951"/>
      <c r="D4951"/>
    </row>
    <row r="4952" spans="1:4" x14ac:dyDescent="0.25">
      <c r="A4952"/>
      <c r="B4952"/>
      <c r="C4952"/>
      <c r="D4952"/>
    </row>
    <row r="4953" spans="1:4" x14ac:dyDescent="0.25">
      <c r="A4953"/>
      <c r="B4953"/>
      <c r="C4953"/>
      <c r="D4953"/>
    </row>
    <row r="4954" spans="1:4" x14ac:dyDescent="0.25">
      <c r="A4954"/>
      <c r="B4954"/>
      <c r="C4954"/>
      <c r="D4954"/>
    </row>
    <row r="4955" spans="1:4" x14ac:dyDescent="0.25">
      <c r="A4955"/>
      <c r="B4955"/>
      <c r="C4955"/>
      <c r="D4955"/>
    </row>
    <row r="4956" spans="1:4" x14ac:dyDescent="0.25">
      <c r="A4956"/>
      <c r="B4956"/>
      <c r="C4956"/>
      <c r="D4956"/>
    </row>
    <row r="4957" spans="1:4" x14ac:dyDescent="0.25">
      <c r="A4957"/>
      <c r="B4957"/>
      <c r="C4957"/>
      <c r="D4957"/>
    </row>
    <row r="4958" spans="1:4" x14ac:dyDescent="0.25">
      <c r="A4958"/>
      <c r="B4958"/>
      <c r="C4958"/>
      <c r="D4958"/>
    </row>
    <row r="4959" spans="1:4" x14ac:dyDescent="0.25">
      <c r="A4959"/>
      <c r="B4959"/>
      <c r="C4959"/>
      <c r="D4959"/>
    </row>
    <row r="4960" spans="1:4" x14ac:dyDescent="0.25">
      <c r="A4960"/>
      <c r="B4960"/>
      <c r="C4960"/>
      <c r="D4960"/>
    </row>
    <row r="4961" spans="1:4" x14ac:dyDescent="0.25">
      <c r="A4961"/>
      <c r="B4961"/>
      <c r="C4961"/>
      <c r="D4961"/>
    </row>
    <row r="4962" spans="1:4" x14ac:dyDescent="0.25">
      <c r="A4962"/>
      <c r="B4962"/>
      <c r="C4962"/>
      <c r="D4962"/>
    </row>
    <row r="4963" spans="1:4" x14ac:dyDescent="0.25">
      <c r="A4963"/>
      <c r="B4963"/>
      <c r="C4963"/>
      <c r="D4963"/>
    </row>
    <row r="4964" spans="1:4" x14ac:dyDescent="0.25">
      <c r="A4964"/>
      <c r="B4964"/>
      <c r="C4964"/>
      <c r="D4964"/>
    </row>
    <row r="4965" spans="1:4" x14ac:dyDescent="0.25">
      <c r="A4965"/>
      <c r="B4965"/>
      <c r="C4965"/>
      <c r="D4965"/>
    </row>
    <row r="4966" spans="1:4" x14ac:dyDescent="0.25">
      <c r="A4966"/>
      <c r="B4966"/>
      <c r="C4966"/>
      <c r="D4966"/>
    </row>
    <row r="4967" spans="1:4" x14ac:dyDescent="0.25">
      <c r="A4967"/>
      <c r="B4967"/>
      <c r="C4967"/>
      <c r="D4967"/>
    </row>
    <row r="4968" spans="1:4" x14ac:dyDescent="0.25">
      <c r="A4968"/>
      <c r="B4968"/>
      <c r="C4968"/>
      <c r="D4968"/>
    </row>
    <row r="4969" spans="1:4" x14ac:dyDescent="0.25">
      <c r="A4969"/>
      <c r="B4969"/>
      <c r="C4969"/>
      <c r="D4969"/>
    </row>
    <row r="4970" spans="1:4" x14ac:dyDescent="0.25">
      <c r="A4970"/>
      <c r="B4970"/>
      <c r="C4970"/>
      <c r="D4970"/>
    </row>
    <row r="4971" spans="1:4" x14ac:dyDescent="0.25">
      <c r="A4971"/>
      <c r="B4971"/>
      <c r="C4971"/>
      <c r="D4971"/>
    </row>
    <row r="4972" spans="1:4" x14ac:dyDescent="0.25">
      <c r="A4972"/>
      <c r="B4972"/>
      <c r="C4972"/>
      <c r="D4972"/>
    </row>
    <row r="4973" spans="1:4" x14ac:dyDescent="0.25">
      <c r="A4973"/>
      <c r="B4973"/>
      <c r="C4973"/>
      <c r="D4973"/>
    </row>
    <row r="4974" spans="1:4" x14ac:dyDescent="0.25">
      <c r="A4974"/>
      <c r="B4974"/>
      <c r="C4974"/>
      <c r="D4974"/>
    </row>
    <row r="4975" spans="1:4" x14ac:dyDescent="0.25">
      <c r="A4975"/>
      <c r="B4975"/>
      <c r="C4975"/>
      <c r="D4975"/>
    </row>
    <row r="4976" spans="1:4" x14ac:dyDescent="0.25">
      <c r="A4976"/>
      <c r="B4976"/>
      <c r="C4976"/>
      <c r="D4976"/>
    </row>
    <row r="4977" spans="1:4" x14ac:dyDescent="0.25">
      <c r="A4977"/>
      <c r="B4977"/>
      <c r="C4977"/>
      <c r="D4977"/>
    </row>
    <row r="4978" spans="1:4" x14ac:dyDescent="0.25">
      <c r="A4978"/>
      <c r="B4978"/>
      <c r="C4978"/>
      <c r="D4978"/>
    </row>
    <row r="4979" spans="1:4" x14ac:dyDescent="0.25">
      <c r="A4979"/>
      <c r="B4979"/>
      <c r="C4979"/>
      <c r="D4979"/>
    </row>
    <row r="4980" spans="1:4" x14ac:dyDescent="0.25">
      <c r="A4980"/>
      <c r="B4980"/>
      <c r="C4980"/>
      <c r="D4980"/>
    </row>
    <row r="4981" spans="1:4" x14ac:dyDescent="0.25">
      <c r="A4981"/>
      <c r="B4981"/>
      <c r="C4981"/>
      <c r="D4981"/>
    </row>
    <row r="4982" spans="1:4" x14ac:dyDescent="0.25">
      <c r="A4982"/>
      <c r="B4982"/>
      <c r="C4982"/>
      <c r="D4982"/>
    </row>
    <row r="4983" spans="1:4" x14ac:dyDescent="0.25">
      <c r="A4983"/>
      <c r="B4983"/>
      <c r="C4983"/>
      <c r="D4983"/>
    </row>
    <row r="4984" spans="1:4" x14ac:dyDescent="0.25">
      <c r="A4984"/>
      <c r="B4984"/>
      <c r="C4984"/>
      <c r="D4984"/>
    </row>
    <row r="4985" spans="1:4" x14ac:dyDescent="0.25">
      <c r="A4985"/>
      <c r="B4985"/>
      <c r="C4985"/>
      <c r="D4985"/>
    </row>
    <row r="4986" spans="1:4" x14ac:dyDescent="0.25">
      <c r="A4986"/>
      <c r="B4986"/>
      <c r="C4986"/>
      <c r="D4986"/>
    </row>
    <row r="4987" spans="1:4" x14ac:dyDescent="0.25">
      <c r="A4987"/>
      <c r="B4987"/>
      <c r="C4987"/>
      <c r="D4987"/>
    </row>
    <row r="4988" spans="1:4" x14ac:dyDescent="0.25">
      <c r="A4988"/>
      <c r="B4988"/>
      <c r="C4988"/>
      <c r="D4988"/>
    </row>
    <row r="4989" spans="1:4" x14ac:dyDescent="0.25">
      <c r="A4989"/>
      <c r="B4989"/>
      <c r="C4989"/>
      <c r="D4989"/>
    </row>
    <row r="4990" spans="1:4" x14ac:dyDescent="0.25">
      <c r="A4990"/>
      <c r="B4990"/>
      <c r="C4990"/>
      <c r="D4990"/>
    </row>
    <row r="4991" spans="1:4" x14ac:dyDescent="0.25">
      <c r="A4991"/>
      <c r="B4991"/>
      <c r="C4991"/>
      <c r="D4991"/>
    </row>
    <row r="4992" spans="1:4" x14ac:dyDescent="0.25">
      <c r="A4992"/>
      <c r="B4992"/>
      <c r="C4992"/>
      <c r="D4992"/>
    </row>
    <row r="4993" spans="1:4" x14ac:dyDescent="0.25">
      <c r="A4993"/>
      <c r="B4993"/>
      <c r="C4993"/>
      <c r="D4993"/>
    </row>
    <row r="4994" spans="1:4" x14ac:dyDescent="0.25">
      <c r="A4994"/>
      <c r="B4994"/>
      <c r="C4994"/>
      <c r="D4994"/>
    </row>
    <row r="4995" spans="1:4" x14ac:dyDescent="0.25">
      <c r="A4995"/>
      <c r="B4995"/>
      <c r="C4995"/>
      <c r="D4995"/>
    </row>
    <row r="4996" spans="1:4" x14ac:dyDescent="0.25">
      <c r="A4996"/>
      <c r="B4996"/>
      <c r="C4996"/>
      <c r="D4996"/>
    </row>
    <row r="4997" spans="1:4" x14ac:dyDescent="0.25">
      <c r="A4997"/>
      <c r="B4997"/>
      <c r="C4997"/>
      <c r="D4997"/>
    </row>
    <row r="4998" spans="1:4" x14ac:dyDescent="0.25">
      <c r="A4998"/>
      <c r="B4998"/>
      <c r="C4998"/>
      <c r="D4998"/>
    </row>
    <row r="4999" spans="1:4" x14ac:dyDescent="0.25">
      <c r="A4999"/>
      <c r="B4999"/>
      <c r="C4999"/>
      <c r="D4999"/>
    </row>
    <row r="5000" spans="1:4" x14ac:dyDescent="0.25">
      <c r="A5000"/>
      <c r="B5000"/>
      <c r="C5000"/>
      <c r="D5000"/>
    </row>
    <row r="5001" spans="1:4" x14ac:dyDescent="0.25">
      <c r="A5001"/>
      <c r="B5001"/>
      <c r="C5001"/>
      <c r="D5001"/>
    </row>
    <row r="5002" spans="1:4" x14ac:dyDescent="0.25">
      <c r="A5002"/>
      <c r="B5002"/>
      <c r="C5002"/>
      <c r="D5002"/>
    </row>
    <row r="5003" spans="1:4" x14ac:dyDescent="0.25">
      <c r="A5003"/>
      <c r="B5003"/>
      <c r="C5003"/>
      <c r="D5003"/>
    </row>
    <row r="5004" spans="1:4" x14ac:dyDescent="0.25">
      <c r="A5004"/>
      <c r="B5004"/>
      <c r="C5004"/>
      <c r="D5004"/>
    </row>
    <row r="5005" spans="1:4" x14ac:dyDescent="0.25">
      <c r="A5005"/>
      <c r="B5005"/>
      <c r="C5005"/>
      <c r="D5005"/>
    </row>
    <row r="5006" spans="1:4" x14ac:dyDescent="0.25">
      <c r="A5006"/>
      <c r="B5006"/>
      <c r="C5006"/>
      <c r="D5006"/>
    </row>
    <row r="5007" spans="1:4" x14ac:dyDescent="0.25">
      <c r="A5007"/>
      <c r="B5007"/>
      <c r="C5007"/>
      <c r="D5007"/>
    </row>
    <row r="5008" spans="1:4" x14ac:dyDescent="0.25">
      <c r="A5008"/>
      <c r="B5008"/>
      <c r="C5008"/>
      <c r="D5008"/>
    </row>
    <row r="5009" spans="1:4" x14ac:dyDescent="0.25">
      <c r="A5009"/>
      <c r="B5009"/>
      <c r="C5009"/>
      <c r="D5009"/>
    </row>
    <row r="5010" spans="1:4" x14ac:dyDescent="0.25">
      <c r="A5010"/>
      <c r="B5010"/>
      <c r="C5010"/>
      <c r="D5010"/>
    </row>
    <row r="5011" spans="1:4" x14ac:dyDescent="0.25">
      <c r="A5011"/>
      <c r="B5011"/>
      <c r="C5011"/>
      <c r="D5011"/>
    </row>
    <row r="5012" spans="1:4" x14ac:dyDescent="0.25">
      <c r="A5012"/>
      <c r="B5012"/>
      <c r="C5012"/>
      <c r="D5012"/>
    </row>
    <row r="5013" spans="1:4" x14ac:dyDescent="0.25">
      <c r="A5013"/>
      <c r="B5013"/>
      <c r="C5013"/>
      <c r="D5013"/>
    </row>
    <row r="5014" spans="1:4" x14ac:dyDescent="0.25">
      <c r="A5014"/>
      <c r="B5014"/>
      <c r="C5014"/>
      <c r="D5014"/>
    </row>
    <row r="5015" spans="1:4" x14ac:dyDescent="0.25">
      <c r="A5015"/>
      <c r="B5015"/>
      <c r="C5015"/>
      <c r="D5015"/>
    </row>
    <row r="5016" spans="1:4" x14ac:dyDescent="0.25">
      <c r="A5016"/>
      <c r="B5016"/>
      <c r="C5016"/>
      <c r="D5016"/>
    </row>
    <row r="5017" spans="1:4" x14ac:dyDescent="0.25">
      <c r="A5017"/>
      <c r="B5017"/>
      <c r="C5017"/>
      <c r="D5017"/>
    </row>
    <row r="5018" spans="1:4" x14ac:dyDescent="0.25">
      <c r="A5018"/>
      <c r="B5018"/>
      <c r="C5018"/>
      <c r="D5018"/>
    </row>
    <row r="5019" spans="1:4" x14ac:dyDescent="0.25">
      <c r="A5019"/>
      <c r="B5019"/>
      <c r="C5019"/>
      <c r="D5019"/>
    </row>
    <row r="5020" spans="1:4" x14ac:dyDescent="0.25">
      <c r="A5020"/>
      <c r="B5020"/>
      <c r="C5020"/>
      <c r="D5020"/>
    </row>
    <row r="5021" spans="1:4" x14ac:dyDescent="0.25">
      <c r="A5021"/>
      <c r="B5021"/>
      <c r="C5021"/>
      <c r="D5021"/>
    </row>
    <row r="5022" spans="1:4" x14ac:dyDescent="0.25">
      <c r="A5022"/>
      <c r="B5022"/>
      <c r="C5022"/>
      <c r="D5022"/>
    </row>
    <row r="5023" spans="1:4" x14ac:dyDescent="0.25">
      <c r="A5023"/>
      <c r="B5023"/>
      <c r="C5023"/>
      <c r="D5023"/>
    </row>
    <row r="5024" spans="1:4" x14ac:dyDescent="0.25">
      <c r="A5024"/>
      <c r="B5024"/>
      <c r="C5024"/>
      <c r="D5024"/>
    </row>
    <row r="5025" spans="1:4" x14ac:dyDescent="0.25">
      <c r="A5025"/>
      <c r="B5025"/>
      <c r="C5025"/>
      <c r="D5025"/>
    </row>
    <row r="5026" spans="1:4" x14ac:dyDescent="0.25">
      <c r="A5026"/>
      <c r="B5026"/>
      <c r="C5026"/>
      <c r="D5026"/>
    </row>
    <row r="5027" spans="1:4" x14ac:dyDescent="0.25">
      <c r="A5027"/>
      <c r="B5027"/>
      <c r="C5027"/>
      <c r="D5027"/>
    </row>
    <row r="5028" spans="1:4" x14ac:dyDescent="0.25">
      <c r="A5028"/>
      <c r="B5028"/>
      <c r="C5028"/>
      <c r="D5028"/>
    </row>
    <row r="5029" spans="1:4" x14ac:dyDescent="0.25">
      <c r="A5029"/>
      <c r="B5029"/>
      <c r="C5029"/>
      <c r="D5029"/>
    </row>
    <row r="5030" spans="1:4" x14ac:dyDescent="0.25">
      <c r="A5030"/>
      <c r="B5030"/>
      <c r="C5030"/>
      <c r="D5030"/>
    </row>
    <row r="5031" spans="1:4" x14ac:dyDescent="0.25">
      <c r="A5031"/>
      <c r="B5031"/>
      <c r="C5031"/>
      <c r="D5031"/>
    </row>
    <row r="5032" spans="1:4" x14ac:dyDescent="0.25">
      <c r="A5032"/>
      <c r="B5032"/>
      <c r="C5032"/>
      <c r="D5032"/>
    </row>
    <row r="5033" spans="1:4" x14ac:dyDescent="0.25">
      <c r="A5033"/>
      <c r="B5033"/>
      <c r="C5033"/>
      <c r="D5033"/>
    </row>
    <row r="5034" spans="1:4" x14ac:dyDescent="0.25">
      <c r="A5034"/>
      <c r="B5034"/>
      <c r="C5034"/>
      <c r="D5034"/>
    </row>
    <row r="5035" spans="1:4" x14ac:dyDescent="0.25">
      <c r="A5035"/>
      <c r="B5035"/>
      <c r="C5035"/>
      <c r="D5035"/>
    </row>
    <row r="5036" spans="1:4" x14ac:dyDescent="0.25">
      <c r="A5036"/>
      <c r="B5036"/>
      <c r="C5036"/>
      <c r="D5036"/>
    </row>
    <row r="5037" spans="1:4" x14ac:dyDescent="0.25">
      <c r="A5037"/>
      <c r="B5037"/>
      <c r="C5037"/>
      <c r="D5037"/>
    </row>
    <row r="5038" spans="1:4" x14ac:dyDescent="0.25">
      <c r="A5038"/>
      <c r="B5038"/>
      <c r="C5038"/>
      <c r="D5038"/>
    </row>
    <row r="5039" spans="1:4" x14ac:dyDescent="0.25">
      <c r="A5039"/>
      <c r="B5039"/>
      <c r="C5039"/>
      <c r="D5039"/>
    </row>
    <row r="5040" spans="1:4" x14ac:dyDescent="0.25">
      <c r="A5040"/>
      <c r="B5040"/>
      <c r="C5040"/>
      <c r="D5040"/>
    </row>
    <row r="5041" spans="1:4" x14ac:dyDescent="0.25">
      <c r="A5041"/>
      <c r="B5041"/>
      <c r="C5041"/>
      <c r="D5041"/>
    </row>
    <row r="5042" spans="1:4" x14ac:dyDescent="0.25">
      <c r="A5042"/>
      <c r="B5042"/>
      <c r="C5042"/>
      <c r="D5042"/>
    </row>
    <row r="5043" spans="1:4" x14ac:dyDescent="0.25">
      <c r="A5043"/>
      <c r="B5043"/>
      <c r="C5043"/>
      <c r="D5043"/>
    </row>
    <row r="5044" spans="1:4" x14ac:dyDescent="0.25">
      <c r="A5044"/>
      <c r="B5044"/>
      <c r="C5044"/>
      <c r="D5044"/>
    </row>
    <row r="5045" spans="1:4" x14ac:dyDescent="0.25">
      <c r="A5045"/>
      <c r="B5045"/>
      <c r="C5045"/>
      <c r="D5045"/>
    </row>
    <row r="5046" spans="1:4" x14ac:dyDescent="0.25">
      <c r="A5046"/>
      <c r="B5046"/>
      <c r="C5046"/>
      <c r="D5046"/>
    </row>
    <row r="5047" spans="1:4" x14ac:dyDescent="0.25">
      <c r="A5047"/>
      <c r="B5047"/>
      <c r="C5047"/>
      <c r="D5047"/>
    </row>
    <row r="5048" spans="1:4" x14ac:dyDescent="0.25">
      <c r="A5048"/>
      <c r="B5048"/>
      <c r="C5048"/>
      <c r="D5048"/>
    </row>
    <row r="5049" spans="1:4" x14ac:dyDescent="0.25">
      <c r="A5049"/>
      <c r="B5049"/>
      <c r="C5049"/>
      <c r="D5049"/>
    </row>
    <row r="5050" spans="1:4" x14ac:dyDescent="0.25">
      <c r="A5050"/>
      <c r="B5050"/>
      <c r="C5050"/>
      <c r="D5050"/>
    </row>
    <row r="5051" spans="1:4" x14ac:dyDescent="0.25">
      <c r="A5051"/>
      <c r="B5051"/>
      <c r="C5051"/>
      <c r="D5051"/>
    </row>
    <row r="5052" spans="1:4" x14ac:dyDescent="0.25">
      <c r="A5052"/>
      <c r="B5052"/>
      <c r="C5052"/>
      <c r="D5052"/>
    </row>
    <row r="5053" spans="1:4" x14ac:dyDescent="0.25">
      <c r="A5053"/>
      <c r="B5053"/>
      <c r="C5053"/>
      <c r="D5053"/>
    </row>
    <row r="5054" spans="1:4" x14ac:dyDescent="0.25">
      <c r="A5054"/>
      <c r="B5054"/>
      <c r="C5054"/>
      <c r="D5054"/>
    </row>
    <row r="5055" spans="1:4" x14ac:dyDescent="0.25">
      <c r="A5055"/>
      <c r="B5055"/>
      <c r="C5055"/>
      <c r="D5055"/>
    </row>
    <row r="5056" spans="1:4" x14ac:dyDescent="0.25">
      <c r="A5056"/>
      <c r="B5056"/>
      <c r="C5056"/>
      <c r="D5056"/>
    </row>
    <row r="5057" spans="1:4" x14ac:dyDescent="0.25">
      <c r="A5057"/>
      <c r="B5057"/>
      <c r="C5057"/>
      <c r="D5057"/>
    </row>
    <row r="5058" spans="1:4" x14ac:dyDescent="0.25">
      <c r="A5058"/>
      <c r="B5058"/>
      <c r="C5058"/>
      <c r="D5058"/>
    </row>
    <row r="5059" spans="1:4" x14ac:dyDescent="0.25">
      <c r="A5059"/>
      <c r="B5059"/>
      <c r="C5059"/>
      <c r="D5059"/>
    </row>
    <row r="5060" spans="1:4" x14ac:dyDescent="0.25">
      <c r="A5060"/>
      <c r="B5060"/>
      <c r="C5060"/>
      <c r="D5060"/>
    </row>
    <row r="5061" spans="1:4" x14ac:dyDescent="0.25">
      <c r="A5061"/>
      <c r="B5061"/>
      <c r="C5061"/>
      <c r="D5061"/>
    </row>
    <row r="5062" spans="1:4" x14ac:dyDescent="0.25">
      <c r="A5062"/>
      <c r="B5062"/>
      <c r="C5062"/>
      <c r="D5062"/>
    </row>
    <row r="5063" spans="1:4" x14ac:dyDescent="0.25">
      <c r="A5063"/>
      <c r="B5063"/>
      <c r="C5063"/>
      <c r="D5063"/>
    </row>
    <row r="5064" spans="1:4" x14ac:dyDescent="0.25">
      <c r="A5064"/>
      <c r="B5064"/>
      <c r="C5064"/>
      <c r="D5064"/>
    </row>
    <row r="5065" spans="1:4" x14ac:dyDescent="0.25">
      <c r="A5065"/>
      <c r="B5065"/>
      <c r="C5065"/>
      <c r="D5065"/>
    </row>
    <row r="5066" spans="1:4" x14ac:dyDescent="0.25">
      <c r="A5066"/>
      <c r="B5066"/>
      <c r="C5066"/>
      <c r="D5066"/>
    </row>
    <row r="5067" spans="1:4" x14ac:dyDescent="0.25">
      <c r="A5067"/>
      <c r="B5067"/>
      <c r="C5067"/>
      <c r="D5067"/>
    </row>
    <row r="5068" spans="1:4" x14ac:dyDescent="0.25">
      <c r="A5068"/>
      <c r="B5068"/>
      <c r="C5068"/>
      <c r="D5068"/>
    </row>
    <row r="5069" spans="1:4" x14ac:dyDescent="0.25">
      <c r="A5069"/>
      <c r="B5069"/>
      <c r="C5069"/>
      <c r="D5069"/>
    </row>
    <row r="5070" spans="1:4" x14ac:dyDescent="0.25">
      <c r="A5070"/>
      <c r="B5070"/>
      <c r="C5070"/>
      <c r="D5070"/>
    </row>
    <row r="5071" spans="1:4" x14ac:dyDescent="0.25">
      <c r="A5071"/>
      <c r="B5071"/>
      <c r="C5071"/>
      <c r="D5071"/>
    </row>
    <row r="5072" spans="1:4" x14ac:dyDescent="0.25">
      <c r="A5072"/>
      <c r="B5072"/>
      <c r="C5072"/>
      <c r="D5072"/>
    </row>
    <row r="5073" spans="1:4" x14ac:dyDescent="0.25">
      <c r="A5073"/>
      <c r="B5073"/>
      <c r="C5073"/>
      <c r="D5073"/>
    </row>
    <row r="5074" spans="1:4" x14ac:dyDescent="0.25">
      <c r="A5074"/>
      <c r="B5074"/>
      <c r="C5074"/>
      <c r="D5074"/>
    </row>
    <row r="5075" spans="1:4" x14ac:dyDescent="0.25">
      <c r="A5075"/>
      <c r="B5075"/>
      <c r="C5075"/>
      <c r="D5075"/>
    </row>
    <row r="5076" spans="1:4" x14ac:dyDescent="0.25">
      <c r="A5076"/>
      <c r="B5076"/>
      <c r="C5076"/>
      <c r="D5076"/>
    </row>
    <row r="5077" spans="1:4" x14ac:dyDescent="0.25">
      <c r="A5077"/>
      <c r="B5077"/>
      <c r="C5077"/>
      <c r="D5077"/>
    </row>
    <row r="5078" spans="1:4" x14ac:dyDescent="0.25">
      <c r="A5078"/>
      <c r="B5078"/>
      <c r="C5078"/>
      <c r="D5078"/>
    </row>
    <row r="5079" spans="1:4" x14ac:dyDescent="0.25">
      <c r="A5079"/>
      <c r="B5079"/>
      <c r="C5079"/>
      <c r="D5079"/>
    </row>
    <row r="5080" spans="1:4" x14ac:dyDescent="0.25">
      <c r="A5080"/>
      <c r="B5080"/>
      <c r="C5080"/>
      <c r="D5080"/>
    </row>
    <row r="5081" spans="1:4" x14ac:dyDescent="0.25">
      <c r="A5081"/>
      <c r="B5081"/>
      <c r="C5081"/>
      <c r="D5081"/>
    </row>
    <row r="5082" spans="1:4" x14ac:dyDescent="0.25">
      <c r="A5082"/>
      <c r="B5082"/>
      <c r="C5082"/>
      <c r="D5082"/>
    </row>
    <row r="5083" spans="1:4" x14ac:dyDescent="0.25">
      <c r="A5083"/>
      <c r="B5083"/>
      <c r="C5083"/>
      <c r="D5083"/>
    </row>
    <row r="5084" spans="1:4" x14ac:dyDescent="0.25">
      <c r="A5084"/>
      <c r="B5084"/>
      <c r="C5084"/>
      <c r="D5084"/>
    </row>
    <row r="5085" spans="1:4" x14ac:dyDescent="0.25">
      <c r="A5085"/>
      <c r="B5085"/>
      <c r="C5085"/>
      <c r="D5085"/>
    </row>
    <row r="5086" spans="1:4" x14ac:dyDescent="0.25">
      <c r="A5086"/>
      <c r="B5086"/>
      <c r="C5086"/>
      <c r="D5086"/>
    </row>
    <row r="5087" spans="1:4" x14ac:dyDescent="0.25">
      <c r="A5087"/>
      <c r="B5087"/>
      <c r="C5087"/>
      <c r="D5087"/>
    </row>
    <row r="5088" spans="1:4" x14ac:dyDescent="0.25">
      <c r="A5088"/>
      <c r="B5088"/>
      <c r="C5088"/>
      <c r="D5088"/>
    </row>
    <row r="5089" spans="1:4" x14ac:dyDescent="0.25">
      <c r="A5089"/>
      <c r="B5089"/>
      <c r="C5089"/>
      <c r="D5089"/>
    </row>
    <row r="5090" spans="1:4" x14ac:dyDescent="0.25">
      <c r="A5090"/>
      <c r="B5090"/>
      <c r="C5090"/>
      <c r="D5090"/>
    </row>
    <row r="5091" spans="1:4" x14ac:dyDescent="0.25">
      <c r="A5091"/>
      <c r="B5091"/>
      <c r="C5091"/>
      <c r="D5091"/>
    </row>
    <row r="5092" spans="1:4" x14ac:dyDescent="0.25">
      <c r="A5092"/>
      <c r="B5092"/>
      <c r="C5092"/>
      <c r="D5092"/>
    </row>
    <row r="5093" spans="1:4" x14ac:dyDescent="0.25">
      <c r="A5093"/>
      <c r="B5093"/>
      <c r="C5093"/>
      <c r="D5093"/>
    </row>
    <row r="5094" spans="1:4" x14ac:dyDescent="0.25">
      <c r="A5094"/>
      <c r="B5094"/>
      <c r="C5094"/>
      <c r="D5094"/>
    </row>
    <row r="5095" spans="1:4" x14ac:dyDescent="0.25">
      <c r="A5095"/>
      <c r="B5095"/>
      <c r="C5095"/>
      <c r="D5095"/>
    </row>
    <row r="5096" spans="1:4" x14ac:dyDescent="0.25">
      <c r="A5096"/>
      <c r="B5096"/>
      <c r="C5096"/>
      <c r="D5096"/>
    </row>
    <row r="5097" spans="1:4" x14ac:dyDescent="0.25">
      <c r="A5097"/>
      <c r="B5097"/>
      <c r="C5097"/>
      <c r="D5097"/>
    </row>
    <row r="5098" spans="1:4" x14ac:dyDescent="0.25">
      <c r="A5098"/>
      <c r="B5098"/>
      <c r="C5098"/>
      <c r="D5098"/>
    </row>
    <row r="5099" spans="1:4" x14ac:dyDescent="0.25">
      <c r="A5099"/>
      <c r="B5099"/>
      <c r="C5099"/>
      <c r="D5099"/>
    </row>
    <row r="5100" spans="1:4" x14ac:dyDescent="0.25">
      <c r="A5100"/>
      <c r="B5100"/>
      <c r="C5100"/>
      <c r="D5100"/>
    </row>
    <row r="5101" spans="1:4" x14ac:dyDescent="0.25">
      <c r="A5101"/>
      <c r="B5101"/>
      <c r="C5101"/>
      <c r="D5101"/>
    </row>
    <row r="5102" spans="1:4" x14ac:dyDescent="0.25">
      <c r="A5102"/>
      <c r="B5102"/>
      <c r="C5102"/>
      <c r="D5102"/>
    </row>
    <row r="5103" spans="1:4" x14ac:dyDescent="0.25">
      <c r="A5103"/>
      <c r="B5103"/>
      <c r="C5103"/>
      <c r="D5103"/>
    </row>
    <row r="5104" spans="1:4" x14ac:dyDescent="0.25">
      <c r="A5104"/>
      <c r="B5104"/>
      <c r="C5104"/>
      <c r="D5104"/>
    </row>
    <row r="5105" spans="1:4" x14ac:dyDescent="0.25">
      <c r="A5105"/>
      <c r="B5105"/>
      <c r="C5105"/>
      <c r="D5105"/>
    </row>
    <row r="5106" spans="1:4" x14ac:dyDescent="0.25">
      <c r="A5106"/>
      <c r="B5106"/>
      <c r="C5106"/>
      <c r="D5106"/>
    </row>
    <row r="5107" spans="1:4" x14ac:dyDescent="0.25">
      <c r="A5107"/>
      <c r="B5107"/>
      <c r="C5107"/>
      <c r="D5107"/>
    </row>
    <row r="5108" spans="1:4" x14ac:dyDescent="0.25">
      <c r="A5108"/>
      <c r="B5108"/>
      <c r="C5108"/>
      <c r="D5108"/>
    </row>
    <row r="5109" spans="1:4" x14ac:dyDescent="0.25">
      <c r="A5109"/>
      <c r="B5109"/>
      <c r="C5109"/>
      <c r="D5109"/>
    </row>
    <row r="5110" spans="1:4" x14ac:dyDescent="0.25">
      <c r="A5110"/>
      <c r="B5110"/>
      <c r="C5110"/>
      <c r="D5110"/>
    </row>
    <row r="5111" spans="1:4" x14ac:dyDescent="0.25">
      <c r="A5111"/>
      <c r="B5111"/>
      <c r="C5111"/>
      <c r="D5111"/>
    </row>
    <row r="5112" spans="1:4" x14ac:dyDescent="0.25">
      <c r="A5112"/>
      <c r="B5112"/>
      <c r="C5112"/>
      <c r="D5112"/>
    </row>
    <row r="5113" spans="1:4" x14ac:dyDescent="0.25">
      <c r="A5113"/>
      <c r="B5113"/>
      <c r="C5113"/>
      <c r="D5113"/>
    </row>
    <row r="5114" spans="1:4" x14ac:dyDescent="0.25">
      <c r="A5114"/>
      <c r="B5114"/>
      <c r="C5114"/>
      <c r="D5114"/>
    </row>
    <row r="5115" spans="1:4" x14ac:dyDescent="0.25">
      <c r="A5115"/>
      <c r="B5115"/>
      <c r="C5115"/>
      <c r="D5115"/>
    </row>
    <row r="5116" spans="1:4" x14ac:dyDescent="0.25">
      <c r="A5116"/>
      <c r="B5116"/>
      <c r="C5116"/>
      <c r="D5116"/>
    </row>
    <row r="5117" spans="1:4" x14ac:dyDescent="0.25">
      <c r="A5117"/>
      <c r="B5117"/>
      <c r="C5117"/>
      <c r="D5117"/>
    </row>
    <row r="5118" spans="1:4" x14ac:dyDescent="0.25">
      <c r="A5118"/>
      <c r="B5118"/>
      <c r="C5118"/>
      <c r="D5118"/>
    </row>
    <row r="5119" spans="1:4" x14ac:dyDescent="0.25">
      <c r="A5119"/>
      <c r="B5119"/>
      <c r="C5119"/>
      <c r="D5119"/>
    </row>
    <row r="5120" spans="1:4" x14ac:dyDescent="0.25">
      <c r="A5120"/>
      <c r="B5120"/>
      <c r="C5120"/>
      <c r="D5120"/>
    </row>
    <row r="5121" spans="1:4" x14ac:dyDescent="0.25">
      <c r="A5121"/>
      <c r="B5121"/>
      <c r="C5121"/>
      <c r="D5121"/>
    </row>
    <row r="5122" spans="1:4" x14ac:dyDescent="0.25">
      <c r="A5122"/>
      <c r="B5122"/>
      <c r="C5122"/>
      <c r="D5122"/>
    </row>
    <row r="5123" spans="1:4" x14ac:dyDescent="0.25">
      <c r="A5123"/>
      <c r="B5123"/>
      <c r="C5123"/>
      <c r="D5123"/>
    </row>
    <row r="5124" spans="1:4" x14ac:dyDescent="0.25">
      <c r="A5124"/>
      <c r="B5124"/>
      <c r="C5124"/>
      <c r="D5124"/>
    </row>
    <row r="5125" spans="1:4" x14ac:dyDescent="0.25">
      <c r="A5125"/>
      <c r="B5125"/>
      <c r="C5125"/>
      <c r="D5125"/>
    </row>
    <row r="5126" spans="1:4" x14ac:dyDescent="0.25">
      <c r="A5126"/>
      <c r="B5126"/>
      <c r="C5126"/>
      <c r="D5126"/>
    </row>
    <row r="5127" spans="1:4" x14ac:dyDescent="0.25">
      <c r="A5127"/>
      <c r="B5127"/>
      <c r="C5127"/>
      <c r="D5127"/>
    </row>
    <row r="5128" spans="1:4" x14ac:dyDescent="0.25">
      <c r="A5128"/>
      <c r="B5128"/>
      <c r="C5128"/>
      <c r="D5128"/>
    </row>
    <row r="5129" spans="1:4" x14ac:dyDescent="0.25">
      <c r="A5129"/>
      <c r="B5129"/>
      <c r="C5129"/>
      <c r="D5129"/>
    </row>
    <row r="5130" spans="1:4" x14ac:dyDescent="0.25">
      <c r="A5130"/>
      <c r="B5130"/>
      <c r="C5130"/>
      <c r="D5130"/>
    </row>
    <row r="5131" spans="1:4" x14ac:dyDescent="0.25">
      <c r="A5131"/>
      <c r="B5131"/>
      <c r="C5131"/>
      <c r="D5131"/>
    </row>
    <row r="5132" spans="1:4" x14ac:dyDescent="0.25">
      <c r="A5132"/>
      <c r="B5132"/>
      <c r="C5132"/>
      <c r="D5132"/>
    </row>
    <row r="5133" spans="1:4" x14ac:dyDescent="0.25">
      <c r="A5133"/>
      <c r="B5133"/>
      <c r="C5133"/>
      <c r="D5133"/>
    </row>
    <row r="5134" spans="1:4" x14ac:dyDescent="0.25">
      <c r="A5134"/>
      <c r="B5134"/>
      <c r="C5134"/>
      <c r="D5134"/>
    </row>
    <row r="5135" spans="1:4" x14ac:dyDescent="0.25">
      <c r="A5135"/>
      <c r="B5135"/>
      <c r="C5135"/>
      <c r="D5135"/>
    </row>
    <row r="5136" spans="1:4" x14ac:dyDescent="0.25">
      <c r="A5136"/>
      <c r="B5136"/>
      <c r="C5136"/>
      <c r="D5136"/>
    </row>
    <row r="5137" spans="1:4" x14ac:dyDescent="0.25">
      <c r="A5137"/>
      <c r="B5137"/>
      <c r="C5137"/>
      <c r="D5137"/>
    </row>
    <row r="5138" spans="1:4" x14ac:dyDescent="0.25">
      <c r="A5138"/>
      <c r="B5138"/>
      <c r="C5138"/>
      <c r="D5138"/>
    </row>
    <row r="5139" spans="1:4" x14ac:dyDescent="0.25">
      <c r="A5139"/>
      <c r="B5139"/>
      <c r="C5139"/>
      <c r="D5139"/>
    </row>
    <row r="5140" spans="1:4" x14ac:dyDescent="0.25">
      <c r="A5140"/>
      <c r="B5140"/>
      <c r="C5140"/>
      <c r="D5140"/>
    </row>
    <row r="5141" spans="1:4" x14ac:dyDescent="0.25">
      <c r="A5141"/>
      <c r="B5141"/>
      <c r="C5141"/>
      <c r="D5141"/>
    </row>
    <row r="5142" spans="1:4" x14ac:dyDescent="0.25">
      <c r="A5142"/>
      <c r="B5142"/>
      <c r="C5142"/>
      <c r="D5142"/>
    </row>
    <row r="5143" spans="1:4" x14ac:dyDescent="0.25">
      <c r="A5143"/>
      <c r="B5143"/>
      <c r="C5143"/>
      <c r="D5143"/>
    </row>
    <row r="5144" spans="1:4" x14ac:dyDescent="0.25">
      <c r="A5144"/>
      <c r="B5144"/>
      <c r="C5144"/>
      <c r="D5144"/>
    </row>
    <row r="5145" spans="1:4" x14ac:dyDescent="0.25">
      <c r="A5145"/>
      <c r="B5145"/>
      <c r="C5145"/>
      <c r="D5145"/>
    </row>
    <row r="5146" spans="1:4" x14ac:dyDescent="0.25">
      <c r="A5146"/>
      <c r="B5146"/>
      <c r="C5146"/>
      <c r="D5146"/>
    </row>
    <row r="5147" spans="1:4" x14ac:dyDescent="0.25">
      <c r="A5147"/>
      <c r="B5147"/>
      <c r="C5147"/>
      <c r="D5147"/>
    </row>
    <row r="5148" spans="1:4" x14ac:dyDescent="0.25">
      <c r="A5148"/>
      <c r="B5148"/>
      <c r="C5148"/>
      <c r="D5148"/>
    </row>
    <row r="5149" spans="1:4" x14ac:dyDescent="0.25">
      <c r="A5149"/>
      <c r="B5149"/>
      <c r="C5149"/>
      <c r="D5149"/>
    </row>
    <row r="5150" spans="1:4" x14ac:dyDescent="0.25">
      <c r="A5150"/>
      <c r="B5150"/>
      <c r="C5150"/>
      <c r="D5150"/>
    </row>
    <row r="5151" spans="1:4" x14ac:dyDescent="0.25">
      <c r="A5151"/>
      <c r="B5151"/>
      <c r="C5151"/>
      <c r="D5151"/>
    </row>
    <row r="5152" spans="1:4" x14ac:dyDescent="0.25">
      <c r="A5152"/>
      <c r="B5152"/>
      <c r="C5152"/>
      <c r="D5152"/>
    </row>
    <row r="5153" spans="1:4" x14ac:dyDescent="0.25">
      <c r="A5153"/>
      <c r="B5153"/>
      <c r="C5153"/>
      <c r="D5153"/>
    </row>
    <row r="5154" spans="1:4" x14ac:dyDescent="0.25">
      <c r="A5154"/>
      <c r="B5154"/>
      <c r="C5154"/>
      <c r="D5154"/>
    </row>
    <row r="5155" spans="1:4" x14ac:dyDescent="0.25">
      <c r="A5155"/>
      <c r="B5155"/>
      <c r="C5155"/>
      <c r="D5155"/>
    </row>
    <row r="5156" spans="1:4" x14ac:dyDescent="0.25">
      <c r="A5156"/>
      <c r="B5156"/>
      <c r="C5156"/>
      <c r="D5156"/>
    </row>
    <row r="5157" spans="1:4" x14ac:dyDescent="0.25">
      <c r="A5157"/>
      <c r="B5157"/>
      <c r="C5157"/>
      <c r="D5157"/>
    </row>
    <row r="5158" spans="1:4" x14ac:dyDescent="0.25">
      <c r="A5158"/>
      <c r="B5158"/>
      <c r="C5158"/>
      <c r="D5158"/>
    </row>
    <row r="5159" spans="1:4" x14ac:dyDescent="0.25">
      <c r="A5159"/>
      <c r="B5159"/>
      <c r="C5159"/>
      <c r="D5159"/>
    </row>
    <row r="5160" spans="1:4" x14ac:dyDescent="0.25">
      <c r="A5160"/>
      <c r="B5160"/>
      <c r="C5160"/>
      <c r="D5160"/>
    </row>
    <row r="5161" spans="1:4" x14ac:dyDescent="0.25">
      <c r="A5161"/>
      <c r="B5161"/>
      <c r="C5161"/>
      <c r="D5161"/>
    </row>
    <row r="5162" spans="1:4" x14ac:dyDescent="0.25">
      <c r="A5162"/>
      <c r="B5162"/>
      <c r="C5162"/>
      <c r="D5162"/>
    </row>
    <row r="5163" spans="1:4" x14ac:dyDescent="0.25">
      <c r="A5163"/>
      <c r="B5163"/>
      <c r="C5163"/>
      <c r="D5163"/>
    </row>
    <row r="5164" spans="1:4" x14ac:dyDescent="0.25">
      <c r="A5164"/>
      <c r="B5164"/>
      <c r="C5164"/>
      <c r="D5164"/>
    </row>
    <row r="5165" spans="1:4" x14ac:dyDescent="0.25">
      <c r="A5165"/>
      <c r="B5165"/>
      <c r="C5165"/>
      <c r="D5165"/>
    </row>
    <row r="5166" spans="1:4" x14ac:dyDescent="0.25">
      <c r="A5166"/>
      <c r="B5166"/>
      <c r="C5166"/>
      <c r="D5166"/>
    </row>
    <row r="5167" spans="1:4" x14ac:dyDescent="0.25">
      <c r="A5167"/>
      <c r="B5167"/>
      <c r="C5167"/>
      <c r="D5167"/>
    </row>
    <row r="5168" spans="1:4" x14ac:dyDescent="0.25">
      <c r="A5168"/>
      <c r="B5168"/>
      <c r="C5168"/>
      <c r="D5168"/>
    </row>
    <row r="5169" spans="1:4" x14ac:dyDescent="0.25">
      <c r="A5169"/>
      <c r="B5169"/>
      <c r="C5169"/>
      <c r="D5169"/>
    </row>
    <row r="5170" spans="1:4" x14ac:dyDescent="0.25">
      <c r="A5170"/>
      <c r="B5170"/>
      <c r="C5170"/>
      <c r="D5170"/>
    </row>
    <row r="5171" spans="1:4" x14ac:dyDescent="0.25">
      <c r="A5171"/>
      <c r="B5171"/>
      <c r="C5171"/>
      <c r="D5171"/>
    </row>
    <row r="5172" spans="1:4" x14ac:dyDescent="0.25">
      <c r="A5172"/>
      <c r="B5172"/>
      <c r="C5172"/>
      <c r="D5172"/>
    </row>
    <row r="5173" spans="1:4" x14ac:dyDescent="0.25">
      <c r="A5173"/>
      <c r="B5173"/>
      <c r="C5173"/>
      <c r="D5173"/>
    </row>
    <row r="5174" spans="1:4" x14ac:dyDescent="0.25">
      <c r="A5174"/>
      <c r="B5174"/>
      <c r="C5174"/>
      <c r="D5174"/>
    </row>
    <row r="5175" spans="1:4" x14ac:dyDescent="0.25">
      <c r="A5175"/>
      <c r="B5175"/>
      <c r="C5175"/>
      <c r="D5175"/>
    </row>
    <row r="5176" spans="1:4" x14ac:dyDescent="0.25">
      <c r="A5176"/>
      <c r="B5176"/>
      <c r="C5176"/>
      <c r="D5176"/>
    </row>
    <row r="5177" spans="1:4" x14ac:dyDescent="0.25">
      <c r="A5177"/>
      <c r="B5177"/>
      <c r="C5177"/>
      <c r="D5177"/>
    </row>
    <row r="5178" spans="1:4" x14ac:dyDescent="0.25">
      <c r="A5178"/>
      <c r="B5178"/>
      <c r="C5178"/>
      <c r="D5178"/>
    </row>
    <row r="5179" spans="1:4" x14ac:dyDescent="0.25">
      <c r="A5179"/>
      <c r="B5179"/>
      <c r="C5179"/>
      <c r="D5179"/>
    </row>
    <row r="5180" spans="1:4" x14ac:dyDescent="0.25">
      <c r="A5180"/>
      <c r="B5180"/>
      <c r="C5180"/>
      <c r="D5180"/>
    </row>
    <row r="5181" spans="1:4" x14ac:dyDescent="0.25">
      <c r="A5181"/>
      <c r="B5181"/>
      <c r="C5181"/>
      <c r="D5181"/>
    </row>
    <row r="5182" spans="1:4" x14ac:dyDescent="0.25">
      <c r="A5182"/>
      <c r="B5182"/>
      <c r="C5182"/>
      <c r="D5182"/>
    </row>
    <row r="5183" spans="1:4" x14ac:dyDescent="0.25">
      <c r="A5183"/>
      <c r="B5183"/>
      <c r="C5183"/>
      <c r="D5183"/>
    </row>
    <row r="5184" spans="1:4" x14ac:dyDescent="0.25">
      <c r="A5184"/>
      <c r="B5184"/>
      <c r="C5184"/>
      <c r="D5184"/>
    </row>
    <row r="5185" spans="1:4" x14ac:dyDescent="0.25">
      <c r="A5185"/>
      <c r="B5185"/>
      <c r="C5185"/>
      <c r="D5185"/>
    </row>
    <row r="5186" spans="1:4" x14ac:dyDescent="0.25">
      <c r="A5186"/>
      <c r="B5186"/>
      <c r="C5186"/>
      <c r="D5186"/>
    </row>
    <row r="5187" spans="1:4" x14ac:dyDescent="0.25">
      <c r="A5187"/>
      <c r="B5187"/>
      <c r="C5187"/>
      <c r="D5187"/>
    </row>
    <row r="5188" spans="1:4" x14ac:dyDescent="0.25">
      <c r="A5188"/>
      <c r="B5188"/>
      <c r="C5188"/>
      <c r="D5188"/>
    </row>
    <row r="5189" spans="1:4" x14ac:dyDescent="0.25">
      <c r="A5189"/>
      <c r="B5189"/>
      <c r="C5189"/>
      <c r="D5189"/>
    </row>
    <row r="5190" spans="1:4" x14ac:dyDescent="0.25">
      <c r="A5190"/>
      <c r="B5190"/>
      <c r="C5190"/>
      <c r="D5190"/>
    </row>
    <row r="5191" spans="1:4" x14ac:dyDescent="0.25">
      <c r="A5191"/>
      <c r="B5191"/>
      <c r="C5191"/>
      <c r="D5191"/>
    </row>
    <row r="5192" spans="1:4" x14ac:dyDescent="0.25">
      <c r="A5192"/>
      <c r="B5192"/>
      <c r="C5192"/>
      <c r="D5192"/>
    </row>
    <row r="5193" spans="1:4" x14ac:dyDescent="0.25">
      <c r="A5193"/>
      <c r="B5193"/>
      <c r="C5193"/>
      <c r="D5193"/>
    </row>
    <row r="5194" spans="1:4" x14ac:dyDescent="0.25">
      <c r="A5194"/>
      <c r="B5194"/>
      <c r="C5194"/>
      <c r="D5194"/>
    </row>
    <row r="5195" spans="1:4" x14ac:dyDescent="0.25">
      <c r="A5195"/>
      <c r="B5195"/>
      <c r="C5195"/>
      <c r="D5195"/>
    </row>
    <row r="5196" spans="1:4" x14ac:dyDescent="0.25">
      <c r="A5196"/>
      <c r="B5196"/>
      <c r="C5196"/>
      <c r="D5196"/>
    </row>
    <row r="5197" spans="1:4" x14ac:dyDescent="0.25">
      <c r="A5197"/>
      <c r="B5197"/>
      <c r="C5197"/>
      <c r="D5197"/>
    </row>
    <row r="5198" spans="1:4" x14ac:dyDescent="0.25">
      <c r="A5198"/>
      <c r="B5198"/>
      <c r="C5198"/>
      <c r="D5198"/>
    </row>
    <row r="5199" spans="1:4" x14ac:dyDescent="0.25">
      <c r="A5199"/>
      <c r="B5199"/>
      <c r="C5199"/>
      <c r="D5199"/>
    </row>
    <row r="5200" spans="1:4" x14ac:dyDescent="0.25">
      <c r="A5200"/>
      <c r="B5200"/>
      <c r="C5200"/>
      <c r="D5200"/>
    </row>
    <row r="5201" spans="1:4" x14ac:dyDescent="0.25">
      <c r="A5201"/>
      <c r="B5201"/>
      <c r="C5201"/>
      <c r="D5201"/>
    </row>
    <row r="5202" spans="1:4" x14ac:dyDescent="0.25">
      <c r="A5202"/>
      <c r="B5202"/>
      <c r="C5202"/>
      <c r="D5202"/>
    </row>
    <row r="5203" spans="1:4" x14ac:dyDescent="0.25">
      <c r="A5203"/>
      <c r="B5203"/>
      <c r="C5203"/>
      <c r="D5203"/>
    </row>
    <row r="5204" spans="1:4" x14ac:dyDescent="0.25">
      <c r="A5204"/>
      <c r="B5204"/>
      <c r="C5204"/>
      <c r="D5204"/>
    </row>
    <row r="5205" spans="1:4" x14ac:dyDescent="0.25">
      <c r="A5205"/>
      <c r="B5205"/>
      <c r="C5205"/>
      <c r="D5205"/>
    </row>
    <row r="5206" spans="1:4" x14ac:dyDescent="0.25">
      <c r="A5206"/>
      <c r="B5206"/>
      <c r="C5206"/>
      <c r="D5206"/>
    </row>
    <row r="5207" spans="1:4" x14ac:dyDescent="0.25">
      <c r="A5207"/>
      <c r="B5207"/>
      <c r="C5207"/>
      <c r="D5207"/>
    </row>
    <row r="5208" spans="1:4" x14ac:dyDescent="0.25">
      <c r="A5208"/>
      <c r="B5208"/>
      <c r="C5208"/>
      <c r="D5208"/>
    </row>
    <row r="5209" spans="1:4" x14ac:dyDescent="0.25">
      <c r="A5209"/>
      <c r="B5209"/>
      <c r="C5209"/>
      <c r="D5209"/>
    </row>
    <row r="5210" spans="1:4" x14ac:dyDescent="0.25">
      <c r="A5210"/>
      <c r="B5210"/>
      <c r="C5210"/>
      <c r="D5210"/>
    </row>
    <row r="5211" spans="1:4" x14ac:dyDescent="0.25">
      <c r="A5211"/>
      <c r="B5211"/>
      <c r="C5211"/>
      <c r="D5211"/>
    </row>
    <row r="5212" spans="1:4" x14ac:dyDescent="0.25">
      <c r="A5212"/>
      <c r="B5212"/>
      <c r="C5212"/>
      <c r="D5212"/>
    </row>
    <row r="5213" spans="1:4" x14ac:dyDescent="0.25">
      <c r="A5213"/>
      <c r="B5213"/>
      <c r="C5213"/>
      <c r="D5213"/>
    </row>
    <row r="5214" spans="1:4" x14ac:dyDescent="0.25">
      <c r="A5214"/>
      <c r="B5214"/>
      <c r="C5214"/>
      <c r="D5214"/>
    </row>
    <row r="5215" spans="1:4" x14ac:dyDescent="0.25">
      <c r="A5215"/>
      <c r="B5215"/>
      <c r="C5215"/>
      <c r="D5215"/>
    </row>
    <row r="5216" spans="1:4" x14ac:dyDescent="0.25">
      <c r="A5216"/>
      <c r="B5216"/>
      <c r="C5216"/>
      <c r="D5216"/>
    </row>
    <row r="5217" spans="1:4" x14ac:dyDescent="0.25">
      <c r="A5217"/>
      <c r="B5217"/>
      <c r="C5217"/>
      <c r="D5217"/>
    </row>
    <row r="5218" spans="1:4" x14ac:dyDescent="0.25">
      <c r="A5218"/>
      <c r="B5218"/>
      <c r="C5218"/>
      <c r="D5218"/>
    </row>
    <row r="5219" spans="1:4" x14ac:dyDescent="0.25">
      <c r="A5219"/>
      <c r="B5219"/>
      <c r="C5219"/>
      <c r="D5219"/>
    </row>
    <row r="5220" spans="1:4" x14ac:dyDescent="0.25">
      <c r="A5220"/>
      <c r="B5220"/>
      <c r="C5220"/>
      <c r="D5220"/>
    </row>
    <row r="5221" spans="1:4" x14ac:dyDescent="0.25">
      <c r="A5221"/>
      <c r="B5221"/>
      <c r="C5221"/>
      <c r="D5221"/>
    </row>
    <row r="5222" spans="1:4" x14ac:dyDescent="0.25">
      <c r="A5222"/>
      <c r="B5222"/>
      <c r="C5222"/>
      <c r="D5222"/>
    </row>
    <row r="5223" spans="1:4" x14ac:dyDescent="0.25">
      <c r="A5223"/>
      <c r="B5223"/>
      <c r="C5223"/>
      <c r="D5223"/>
    </row>
    <row r="5224" spans="1:4" x14ac:dyDescent="0.25">
      <c r="A5224"/>
      <c r="B5224"/>
      <c r="C5224"/>
      <c r="D5224"/>
    </row>
    <row r="5225" spans="1:4" x14ac:dyDescent="0.25">
      <c r="A5225"/>
      <c r="B5225"/>
      <c r="C5225"/>
      <c r="D5225"/>
    </row>
    <row r="5226" spans="1:4" x14ac:dyDescent="0.25">
      <c r="A5226"/>
      <c r="B5226"/>
      <c r="C5226"/>
      <c r="D5226"/>
    </row>
    <row r="5227" spans="1:4" x14ac:dyDescent="0.25">
      <c r="A5227"/>
      <c r="B5227"/>
      <c r="C5227"/>
      <c r="D5227"/>
    </row>
    <row r="5228" spans="1:4" x14ac:dyDescent="0.25">
      <c r="A5228"/>
      <c r="B5228"/>
      <c r="C5228"/>
      <c r="D5228"/>
    </row>
    <row r="5229" spans="1:4" x14ac:dyDescent="0.25">
      <c r="A5229"/>
      <c r="B5229"/>
      <c r="C5229"/>
      <c r="D5229"/>
    </row>
    <row r="5230" spans="1:4" x14ac:dyDescent="0.25">
      <c r="A5230"/>
      <c r="B5230"/>
      <c r="C5230"/>
      <c r="D5230"/>
    </row>
    <row r="5231" spans="1:4" x14ac:dyDescent="0.25">
      <c r="A5231"/>
      <c r="B5231"/>
      <c r="C5231"/>
      <c r="D5231"/>
    </row>
    <row r="5232" spans="1:4" x14ac:dyDescent="0.25">
      <c r="A5232"/>
      <c r="B5232"/>
      <c r="C5232"/>
      <c r="D5232"/>
    </row>
    <row r="5233" spans="1:4" x14ac:dyDescent="0.25">
      <c r="A5233"/>
      <c r="B5233"/>
      <c r="C5233"/>
      <c r="D5233"/>
    </row>
    <row r="5234" spans="1:4" x14ac:dyDescent="0.25">
      <c r="A5234"/>
      <c r="B5234"/>
      <c r="C5234"/>
      <c r="D5234"/>
    </row>
    <row r="5235" spans="1:4" x14ac:dyDescent="0.25">
      <c r="A5235"/>
      <c r="B5235"/>
      <c r="C5235"/>
      <c r="D5235"/>
    </row>
    <row r="5236" spans="1:4" x14ac:dyDescent="0.25">
      <c r="A5236"/>
      <c r="B5236"/>
      <c r="C5236"/>
      <c r="D5236"/>
    </row>
    <row r="5237" spans="1:4" x14ac:dyDescent="0.25">
      <c r="A5237"/>
      <c r="B5237"/>
      <c r="C5237"/>
      <c r="D5237"/>
    </row>
    <row r="5238" spans="1:4" x14ac:dyDescent="0.25">
      <c r="A5238"/>
      <c r="B5238"/>
      <c r="C5238"/>
      <c r="D5238"/>
    </row>
    <row r="5239" spans="1:4" x14ac:dyDescent="0.25">
      <c r="A5239"/>
      <c r="B5239"/>
      <c r="C5239"/>
      <c r="D5239"/>
    </row>
    <row r="5240" spans="1:4" x14ac:dyDescent="0.25">
      <c r="A5240"/>
      <c r="B5240"/>
      <c r="C5240"/>
      <c r="D5240"/>
    </row>
    <row r="5241" spans="1:4" x14ac:dyDescent="0.25">
      <c r="A5241"/>
      <c r="B5241"/>
      <c r="C5241"/>
      <c r="D5241"/>
    </row>
    <row r="5242" spans="1:4" x14ac:dyDescent="0.25">
      <c r="A5242"/>
      <c r="B5242"/>
      <c r="C5242"/>
      <c r="D5242"/>
    </row>
    <row r="5243" spans="1:4" x14ac:dyDescent="0.25">
      <c r="A5243"/>
      <c r="B5243"/>
      <c r="C5243"/>
      <c r="D5243"/>
    </row>
    <row r="5244" spans="1:4" x14ac:dyDescent="0.25">
      <c r="A5244"/>
      <c r="B5244"/>
      <c r="C5244"/>
      <c r="D5244"/>
    </row>
    <row r="5245" spans="1:4" x14ac:dyDescent="0.25">
      <c r="A5245"/>
      <c r="B5245"/>
      <c r="C5245"/>
      <c r="D5245"/>
    </row>
    <row r="5246" spans="1:4" x14ac:dyDescent="0.25">
      <c r="A5246"/>
      <c r="B5246"/>
      <c r="C5246"/>
      <c r="D5246"/>
    </row>
    <row r="5247" spans="1:4" x14ac:dyDescent="0.25">
      <c r="A5247"/>
      <c r="B5247"/>
      <c r="C5247"/>
      <c r="D5247"/>
    </row>
    <row r="5248" spans="1:4" x14ac:dyDescent="0.25">
      <c r="A5248"/>
      <c r="B5248"/>
      <c r="C5248"/>
      <c r="D5248"/>
    </row>
    <row r="5249" spans="1:4" x14ac:dyDescent="0.25">
      <c r="A5249"/>
      <c r="B5249"/>
      <c r="C5249"/>
      <c r="D5249"/>
    </row>
    <row r="5250" spans="1:4" x14ac:dyDescent="0.25">
      <c r="A5250"/>
      <c r="B5250"/>
      <c r="C5250"/>
      <c r="D5250"/>
    </row>
    <row r="5251" spans="1:4" x14ac:dyDescent="0.25">
      <c r="A5251"/>
      <c r="B5251"/>
      <c r="C5251"/>
      <c r="D5251"/>
    </row>
    <row r="5252" spans="1:4" x14ac:dyDescent="0.25">
      <c r="A5252"/>
      <c r="B5252"/>
      <c r="C5252"/>
      <c r="D5252"/>
    </row>
    <row r="5253" spans="1:4" x14ac:dyDescent="0.25">
      <c r="A5253"/>
      <c r="B5253"/>
      <c r="C5253"/>
      <c r="D5253"/>
    </row>
    <row r="5254" spans="1:4" x14ac:dyDescent="0.25">
      <c r="A5254"/>
      <c r="B5254"/>
      <c r="C5254"/>
      <c r="D5254"/>
    </row>
    <row r="5255" spans="1:4" x14ac:dyDescent="0.25">
      <c r="A5255"/>
      <c r="B5255"/>
      <c r="C5255"/>
      <c r="D5255"/>
    </row>
    <row r="5256" spans="1:4" x14ac:dyDescent="0.25">
      <c r="A5256"/>
      <c r="B5256"/>
      <c r="C5256"/>
      <c r="D5256"/>
    </row>
    <row r="5257" spans="1:4" x14ac:dyDescent="0.25">
      <c r="A5257"/>
      <c r="B5257"/>
      <c r="C5257"/>
      <c r="D5257"/>
    </row>
    <row r="5258" spans="1:4" x14ac:dyDescent="0.25">
      <c r="A5258"/>
      <c r="B5258"/>
      <c r="C5258"/>
      <c r="D5258"/>
    </row>
    <row r="5259" spans="1:4" x14ac:dyDescent="0.25">
      <c r="A5259"/>
      <c r="B5259"/>
      <c r="C5259"/>
      <c r="D5259"/>
    </row>
    <row r="5260" spans="1:4" x14ac:dyDescent="0.25">
      <c r="A5260"/>
      <c r="B5260"/>
      <c r="C5260"/>
      <c r="D5260"/>
    </row>
    <row r="5261" spans="1:4" x14ac:dyDescent="0.25">
      <c r="A5261"/>
      <c r="B5261"/>
      <c r="C5261"/>
      <c r="D5261"/>
    </row>
    <row r="5262" spans="1:4" x14ac:dyDescent="0.25">
      <c r="A5262"/>
      <c r="B5262"/>
      <c r="C5262"/>
      <c r="D5262"/>
    </row>
    <row r="5263" spans="1:4" x14ac:dyDescent="0.25">
      <c r="A5263"/>
      <c r="B5263"/>
      <c r="C5263"/>
      <c r="D5263"/>
    </row>
    <row r="5264" spans="1:4" x14ac:dyDescent="0.25">
      <c r="A5264"/>
      <c r="B5264"/>
      <c r="C5264"/>
      <c r="D5264"/>
    </row>
    <row r="5265" spans="1:4" x14ac:dyDescent="0.25">
      <c r="A5265"/>
      <c r="B5265"/>
      <c r="C5265"/>
      <c r="D5265"/>
    </row>
    <row r="5266" spans="1:4" x14ac:dyDescent="0.25">
      <c r="A5266"/>
      <c r="B5266"/>
      <c r="C5266"/>
      <c r="D5266"/>
    </row>
    <row r="5267" spans="1:4" x14ac:dyDescent="0.25">
      <c r="A5267"/>
      <c r="B5267"/>
      <c r="C5267"/>
      <c r="D5267"/>
    </row>
    <row r="5268" spans="1:4" x14ac:dyDescent="0.25">
      <c r="A5268"/>
      <c r="B5268"/>
      <c r="C5268"/>
      <c r="D5268"/>
    </row>
    <row r="5269" spans="1:4" x14ac:dyDescent="0.25">
      <c r="A5269"/>
      <c r="B5269"/>
      <c r="C5269"/>
      <c r="D5269"/>
    </row>
    <row r="5270" spans="1:4" x14ac:dyDescent="0.25">
      <c r="A5270"/>
      <c r="B5270"/>
      <c r="C5270"/>
      <c r="D5270"/>
    </row>
    <row r="5271" spans="1:4" x14ac:dyDescent="0.25">
      <c r="A5271"/>
      <c r="B5271"/>
      <c r="C5271"/>
      <c r="D5271"/>
    </row>
    <row r="5272" spans="1:4" x14ac:dyDescent="0.25">
      <c r="A5272"/>
      <c r="B5272"/>
      <c r="C5272"/>
      <c r="D5272"/>
    </row>
    <row r="5273" spans="1:4" x14ac:dyDescent="0.25">
      <c r="A5273"/>
      <c r="B5273"/>
      <c r="C5273"/>
      <c r="D5273"/>
    </row>
    <row r="5274" spans="1:4" x14ac:dyDescent="0.25">
      <c r="A5274"/>
      <c r="B5274"/>
      <c r="C5274"/>
      <c r="D5274"/>
    </row>
    <row r="5275" spans="1:4" x14ac:dyDescent="0.25">
      <c r="A5275"/>
      <c r="B5275"/>
      <c r="C5275"/>
      <c r="D5275"/>
    </row>
    <row r="5276" spans="1:4" x14ac:dyDescent="0.25">
      <c r="A5276"/>
      <c r="B5276"/>
      <c r="C5276"/>
      <c r="D5276"/>
    </row>
    <row r="5277" spans="1:4" x14ac:dyDescent="0.25">
      <c r="A5277"/>
      <c r="B5277"/>
      <c r="C5277"/>
      <c r="D5277"/>
    </row>
    <row r="5278" spans="1:4" x14ac:dyDescent="0.25">
      <c r="A5278"/>
      <c r="B5278"/>
      <c r="C5278"/>
      <c r="D5278"/>
    </row>
    <row r="5279" spans="1:4" x14ac:dyDescent="0.25">
      <c r="A5279"/>
      <c r="B5279"/>
      <c r="C5279"/>
      <c r="D5279"/>
    </row>
    <row r="5280" spans="1:4" x14ac:dyDescent="0.25">
      <c r="A5280"/>
      <c r="B5280"/>
      <c r="C5280"/>
      <c r="D5280"/>
    </row>
    <row r="5281" spans="1:4" x14ac:dyDescent="0.25">
      <c r="A5281"/>
      <c r="B5281"/>
      <c r="C5281"/>
      <c r="D5281"/>
    </row>
    <row r="5282" spans="1:4" x14ac:dyDescent="0.25">
      <c r="A5282"/>
      <c r="B5282"/>
      <c r="C5282"/>
      <c r="D5282"/>
    </row>
    <row r="5283" spans="1:4" x14ac:dyDescent="0.25">
      <c r="A5283"/>
      <c r="B5283"/>
      <c r="C5283"/>
      <c r="D5283"/>
    </row>
    <row r="5284" spans="1:4" x14ac:dyDescent="0.25">
      <c r="A5284"/>
      <c r="B5284"/>
      <c r="C5284"/>
      <c r="D5284"/>
    </row>
    <row r="5285" spans="1:4" x14ac:dyDescent="0.25">
      <c r="A5285"/>
      <c r="B5285"/>
      <c r="C5285"/>
      <c r="D5285"/>
    </row>
    <row r="5286" spans="1:4" x14ac:dyDescent="0.25">
      <c r="A5286"/>
      <c r="B5286"/>
      <c r="C5286"/>
      <c r="D5286"/>
    </row>
    <row r="5287" spans="1:4" x14ac:dyDescent="0.25">
      <c r="A5287"/>
      <c r="B5287"/>
      <c r="C5287"/>
      <c r="D5287"/>
    </row>
    <row r="5288" spans="1:4" x14ac:dyDescent="0.25">
      <c r="A5288"/>
      <c r="B5288"/>
      <c r="C5288"/>
      <c r="D5288"/>
    </row>
    <row r="5289" spans="1:4" x14ac:dyDescent="0.25">
      <c r="A5289"/>
      <c r="B5289"/>
      <c r="C5289"/>
      <c r="D5289"/>
    </row>
    <row r="5290" spans="1:4" x14ac:dyDescent="0.25">
      <c r="A5290"/>
      <c r="B5290"/>
      <c r="C5290"/>
      <c r="D5290"/>
    </row>
    <row r="5291" spans="1:4" x14ac:dyDescent="0.25">
      <c r="A5291"/>
      <c r="B5291"/>
      <c r="C5291"/>
      <c r="D5291"/>
    </row>
    <row r="5292" spans="1:4" x14ac:dyDescent="0.25">
      <c r="A5292"/>
      <c r="B5292"/>
      <c r="C5292"/>
      <c r="D5292"/>
    </row>
    <row r="5293" spans="1:4" x14ac:dyDescent="0.25">
      <c r="A5293"/>
      <c r="B5293"/>
      <c r="C5293"/>
      <c r="D5293"/>
    </row>
    <row r="5294" spans="1:4" x14ac:dyDescent="0.25">
      <c r="A5294"/>
      <c r="B5294"/>
      <c r="C5294"/>
      <c r="D5294"/>
    </row>
    <row r="5295" spans="1:4" x14ac:dyDescent="0.25">
      <c r="A5295"/>
      <c r="B5295"/>
      <c r="C5295"/>
      <c r="D5295"/>
    </row>
    <row r="5296" spans="1:4" x14ac:dyDescent="0.25">
      <c r="A5296"/>
      <c r="B5296"/>
      <c r="C5296"/>
      <c r="D5296"/>
    </row>
    <row r="5297" spans="1:4" x14ac:dyDescent="0.25">
      <c r="A5297"/>
      <c r="B5297"/>
      <c r="C5297"/>
      <c r="D5297"/>
    </row>
    <row r="5298" spans="1:4" x14ac:dyDescent="0.25">
      <c r="A5298"/>
      <c r="B5298"/>
      <c r="C5298"/>
      <c r="D5298"/>
    </row>
    <row r="5299" spans="1:4" x14ac:dyDescent="0.25">
      <c r="A5299"/>
      <c r="B5299"/>
      <c r="C5299"/>
      <c r="D5299"/>
    </row>
    <row r="5300" spans="1:4" x14ac:dyDescent="0.25">
      <c r="A5300"/>
      <c r="B5300"/>
      <c r="C5300"/>
      <c r="D5300"/>
    </row>
    <row r="5301" spans="1:4" x14ac:dyDescent="0.25">
      <c r="A5301"/>
      <c r="B5301"/>
      <c r="C5301"/>
      <c r="D5301"/>
    </row>
    <row r="5302" spans="1:4" x14ac:dyDescent="0.25">
      <c r="A5302"/>
      <c r="B5302"/>
      <c r="C5302"/>
      <c r="D5302"/>
    </row>
    <row r="5303" spans="1:4" x14ac:dyDescent="0.25">
      <c r="A5303"/>
      <c r="B5303"/>
      <c r="C5303"/>
      <c r="D5303"/>
    </row>
    <row r="5304" spans="1:4" x14ac:dyDescent="0.25">
      <c r="A5304"/>
      <c r="B5304"/>
      <c r="C5304"/>
      <c r="D5304"/>
    </row>
    <row r="5305" spans="1:4" x14ac:dyDescent="0.25">
      <c r="A5305"/>
      <c r="B5305"/>
      <c r="C5305"/>
      <c r="D5305"/>
    </row>
    <row r="5306" spans="1:4" x14ac:dyDescent="0.25">
      <c r="A5306"/>
      <c r="B5306"/>
      <c r="C5306"/>
      <c r="D5306"/>
    </row>
    <row r="5307" spans="1:4" x14ac:dyDescent="0.25">
      <c r="A5307"/>
      <c r="B5307"/>
      <c r="C5307"/>
      <c r="D5307"/>
    </row>
    <row r="5308" spans="1:4" x14ac:dyDescent="0.25">
      <c r="A5308"/>
      <c r="B5308"/>
      <c r="C5308"/>
      <c r="D5308"/>
    </row>
    <row r="5309" spans="1:4" x14ac:dyDescent="0.25">
      <c r="A5309"/>
      <c r="B5309"/>
      <c r="C5309"/>
      <c r="D5309"/>
    </row>
    <row r="5310" spans="1:4" x14ac:dyDescent="0.25">
      <c r="A5310"/>
      <c r="B5310"/>
      <c r="C5310"/>
      <c r="D5310"/>
    </row>
    <row r="5311" spans="1:4" x14ac:dyDescent="0.25">
      <c r="A5311"/>
      <c r="B5311"/>
      <c r="C5311"/>
      <c r="D5311"/>
    </row>
    <row r="5312" spans="1:4" x14ac:dyDescent="0.25">
      <c r="A5312"/>
      <c r="B5312"/>
      <c r="C5312"/>
      <c r="D5312"/>
    </row>
    <row r="5313" spans="1:4" x14ac:dyDescent="0.25">
      <c r="A5313"/>
      <c r="B5313"/>
      <c r="C5313"/>
      <c r="D5313"/>
    </row>
    <row r="5314" spans="1:4" x14ac:dyDescent="0.25">
      <c r="A5314"/>
      <c r="B5314"/>
      <c r="C5314"/>
      <c r="D5314"/>
    </row>
    <row r="5315" spans="1:4" x14ac:dyDescent="0.25">
      <c r="A5315"/>
      <c r="B5315"/>
      <c r="C5315"/>
      <c r="D5315"/>
    </row>
    <row r="5316" spans="1:4" x14ac:dyDescent="0.25">
      <c r="A5316"/>
      <c r="B5316"/>
      <c r="C5316"/>
      <c r="D5316"/>
    </row>
    <row r="5317" spans="1:4" x14ac:dyDescent="0.25">
      <c r="A5317"/>
      <c r="B5317"/>
      <c r="C5317"/>
      <c r="D5317"/>
    </row>
    <row r="5318" spans="1:4" x14ac:dyDescent="0.25">
      <c r="A5318"/>
      <c r="B5318"/>
      <c r="C5318"/>
      <c r="D5318"/>
    </row>
    <row r="5319" spans="1:4" x14ac:dyDescent="0.25">
      <c r="A5319"/>
      <c r="B5319"/>
      <c r="C5319"/>
      <c r="D5319"/>
    </row>
    <row r="5320" spans="1:4" x14ac:dyDescent="0.25">
      <c r="A5320"/>
      <c r="B5320"/>
      <c r="C5320"/>
      <c r="D5320"/>
    </row>
    <row r="5321" spans="1:4" x14ac:dyDescent="0.25">
      <c r="A5321"/>
      <c r="B5321"/>
      <c r="C5321"/>
      <c r="D5321"/>
    </row>
    <row r="5322" spans="1:4" x14ac:dyDescent="0.25">
      <c r="A5322"/>
      <c r="B5322"/>
      <c r="C5322"/>
      <c r="D5322"/>
    </row>
    <row r="5323" spans="1:4" x14ac:dyDescent="0.25">
      <c r="A5323"/>
      <c r="B5323"/>
      <c r="C5323"/>
      <c r="D5323"/>
    </row>
    <row r="5324" spans="1:4" x14ac:dyDescent="0.25">
      <c r="A5324"/>
      <c r="B5324"/>
      <c r="C5324"/>
      <c r="D5324"/>
    </row>
    <row r="5325" spans="1:4" x14ac:dyDescent="0.25">
      <c r="A5325"/>
      <c r="B5325"/>
      <c r="C5325"/>
      <c r="D5325"/>
    </row>
    <row r="5326" spans="1:4" x14ac:dyDescent="0.25">
      <c r="A5326"/>
      <c r="B5326"/>
      <c r="C5326"/>
      <c r="D5326"/>
    </row>
    <row r="5327" spans="1:4" x14ac:dyDescent="0.25">
      <c r="A5327"/>
      <c r="B5327"/>
      <c r="C5327"/>
      <c r="D5327"/>
    </row>
    <row r="5328" spans="1:4" x14ac:dyDescent="0.25">
      <c r="A5328"/>
      <c r="B5328"/>
      <c r="C5328"/>
      <c r="D5328"/>
    </row>
    <row r="5329" spans="1:4" x14ac:dyDescent="0.25">
      <c r="A5329"/>
      <c r="B5329"/>
      <c r="C5329"/>
      <c r="D5329"/>
    </row>
    <row r="5330" spans="1:4" x14ac:dyDescent="0.25">
      <c r="A5330"/>
      <c r="B5330"/>
      <c r="C5330"/>
      <c r="D5330"/>
    </row>
    <row r="5331" spans="1:4" x14ac:dyDescent="0.25">
      <c r="A5331"/>
      <c r="B5331"/>
      <c r="C5331"/>
      <c r="D5331"/>
    </row>
    <row r="5332" spans="1:4" x14ac:dyDescent="0.25">
      <c r="A5332"/>
      <c r="B5332"/>
      <c r="C5332"/>
      <c r="D5332"/>
    </row>
    <row r="5333" spans="1:4" x14ac:dyDescent="0.25">
      <c r="A5333"/>
      <c r="B5333"/>
      <c r="C5333"/>
      <c r="D5333"/>
    </row>
    <row r="5334" spans="1:4" x14ac:dyDescent="0.25">
      <c r="A5334"/>
      <c r="B5334"/>
      <c r="C5334"/>
      <c r="D5334"/>
    </row>
    <row r="5335" spans="1:4" x14ac:dyDescent="0.25">
      <c r="A5335"/>
      <c r="B5335"/>
      <c r="C5335"/>
      <c r="D5335"/>
    </row>
    <row r="5336" spans="1:4" x14ac:dyDescent="0.25">
      <c r="A5336"/>
      <c r="B5336"/>
      <c r="C5336"/>
      <c r="D5336"/>
    </row>
    <row r="5337" spans="1:4" x14ac:dyDescent="0.25">
      <c r="A5337"/>
      <c r="B5337"/>
      <c r="C5337"/>
      <c r="D5337"/>
    </row>
    <row r="5338" spans="1:4" x14ac:dyDescent="0.25">
      <c r="A5338"/>
      <c r="B5338"/>
      <c r="C5338"/>
      <c r="D5338"/>
    </row>
    <row r="5339" spans="1:4" x14ac:dyDescent="0.25">
      <c r="A5339"/>
      <c r="B5339"/>
      <c r="C5339"/>
      <c r="D5339"/>
    </row>
    <row r="5340" spans="1:4" x14ac:dyDescent="0.25">
      <c r="A5340"/>
      <c r="B5340"/>
      <c r="C5340"/>
      <c r="D5340"/>
    </row>
    <row r="5341" spans="1:4" x14ac:dyDescent="0.25">
      <c r="A5341"/>
      <c r="B5341"/>
      <c r="C5341"/>
      <c r="D5341"/>
    </row>
    <row r="5342" spans="1:4" x14ac:dyDescent="0.25">
      <c r="A5342"/>
      <c r="B5342"/>
      <c r="C5342"/>
      <c r="D5342"/>
    </row>
    <row r="5343" spans="1:4" x14ac:dyDescent="0.25">
      <c r="A5343"/>
      <c r="B5343"/>
      <c r="C5343"/>
      <c r="D5343"/>
    </row>
    <row r="5344" spans="1:4" x14ac:dyDescent="0.25">
      <c r="A5344"/>
      <c r="B5344"/>
      <c r="C5344"/>
      <c r="D5344"/>
    </row>
    <row r="5345" spans="1:4" x14ac:dyDescent="0.25">
      <c r="A5345"/>
      <c r="B5345"/>
      <c r="C5345"/>
      <c r="D5345"/>
    </row>
    <row r="5346" spans="1:4" x14ac:dyDescent="0.25">
      <c r="A5346"/>
      <c r="B5346"/>
      <c r="C5346"/>
      <c r="D5346"/>
    </row>
    <row r="5347" spans="1:4" x14ac:dyDescent="0.25">
      <c r="A5347"/>
      <c r="B5347"/>
      <c r="C5347"/>
      <c r="D5347"/>
    </row>
    <row r="5348" spans="1:4" x14ac:dyDescent="0.25">
      <c r="A5348"/>
      <c r="B5348"/>
      <c r="C5348"/>
      <c r="D5348"/>
    </row>
    <row r="5349" spans="1:4" x14ac:dyDescent="0.25">
      <c r="A5349"/>
      <c r="B5349"/>
      <c r="C5349"/>
      <c r="D5349"/>
    </row>
    <row r="5350" spans="1:4" x14ac:dyDescent="0.25">
      <c r="A5350"/>
      <c r="B5350"/>
      <c r="C5350"/>
      <c r="D5350"/>
    </row>
    <row r="5351" spans="1:4" x14ac:dyDescent="0.25">
      <c r="A5351"/>
      <c r="B5351"/>
      <c r="C5351"/>
      <c r="D5351"/>
    </row>
    <row r="5352" spans="1:4" x14ac:dyDescent="0.25">
      <c r="A5352"/>
      <c r="B5352"/>
      <c r="C5352"/>
      <c r="D5352"/>
    </row>
    <row r="5353" spans="1:4" x14ac:dyDescent="0.25">
      <c r="A5353"/>
      <c r="B5353"/>
      <c r="C5353"/>
      <c r="D5353"/>
    </row>
    <row r="5354" spans="1:4" x14ac:dyDescent="0.25">
      <c r="A5354"/>
      <c r="B5354"/>
      <c r="C5354"/>
      <c r="D5354"/>
    </row>
    <row r="5355" spans="1:4" x14ac:dyDescent="0.25">
      <c r="A5355"/>
      <c r="B5355"/>
      <c r="C5355"/>
      <c r="D5355"/>
    </row>
    <row r="5356" spans="1:4" x14ac:dyDescent="0.25">
      <c r="A5356"/>
      <c r="B5356"/>
      <c r="C5356"/>
      <c r="D5356"/>
    </row>
    <row r="5357" spans="1:4" x14ac:dyDescent="0.25">
      <c r="A5357"/>
      <c r="B5357"/>
      <c r="C5357"/>
      <c r="D5357"/>
    </row>
    <row r="5358" spans="1:4" x14ac:dyDescent="0.25">
      <c r="A5358"/>
      <c r="B5358"/>
      <c r="C5358"/>
      <c r="D5358"/>
    </row>
    <row r="5359" spans="1:4" x14ac:dyDescent="0.25">
      <c r="A5359"/>
      <c r="B5359"/>
      <c r="C5359"/>
      <c r="D5359"/>
    </row>
    <row r="5360" spans="1:4" x14ac:dyDescent="0.25">
      <c r="A5360"/>
      <c r="B5360"/>
      <c r="C5360"/>
      <c r="D5360"/>
    </row>
    <row r="5361" spans="1:4" x14ac:dyDescent="0.25">
      <c r="A5361"/>
      <c r="B5361"/>
      <c r="C5361"/>
      <c r="D5361"/>
    </row>
    <row r="5362" spans="1:4" x14ac:dyDescent="0.25">
      <c r="A5362"/>
      <c r="B5362"/>
      <c r="C5362"/>
      <c r="D5362"/>
    </row>
    <row r="5363" spans="1:4" x14ac:dyDescent="0.25">
      <c r="A5363"/>
      <c r="B5363"/>
      <c r="C5363"/>
      <c r="D5363"/>
    </row>
    <row r="5364" spans="1:4" x14ac:dyDescent="0.25">
      <c r="A5364"/>
      <c r="B5364"/>
      <c r="C5364"/>
      <c r="D5364"/>
    </row>
    <row r="5365" spans="1:4" x14ac:dyDescent="0.25">
      <c r="A5365"/>
      <c r="B5365"/>
      <c r="C5365"/>
      <c r="D5365"/>
    </row>
    <row r="5366" spans="1:4" x14ac:dyDescent="0.25">
      <c r="A5366"/>
      <c r="B5366"/>
      <c r="C5366"/>
      <c r="D5366"/>
    </row>
    <row r="5367" spans="1:4" x14ac:dyDescent="0.25">
      <c r="A5367"/>
      <c r="B5367"/>
      <c r="C5367"/>
      <c r="D5367"/>
    </row>
    <row r="5368" spans="1:4" x14ac:dyDescent="0.25">
      <c r="A5368"/>
      <c r="B5368"/>
      <c r="C5368"/>
      <c r="D5368"/>
    </row>
    <row r="5369" spans="1:4" x14ac:dyDescent="0.25">
      <c r="A5369"/>
      <c r="B5369"/>
      <c r="C5369"/>
      <c r="D5369"/>
    </row>
    <row r="5370" spans="1:4" x14ac:dyDescent="0.25">
      <c r="A5370"/>
      <c r="B5370"/>
      <c r="C5370"/>
      <c r="D5370"/>
    </row>
    <row r="5371" spans="1:4" x14ac:dyDescent="0.25">
      <c r="A5371"/>
      <c r="B5371"/>
      <c r="C5371"/>
      <c r="D5371"/>
    </row>
    <row r="5372" spans="1:4" x14ac:dyDescent="0.25">
      <c r="A5372"/>
      <c r="B5372"/>
      <c r="C5372"/>
      <c r="D5372"/>
    </row>
    <row r="5373" spans="1:4" x14ac:dyDescent="0.25">
      <c r="A5373"/>
      <c r="B5373"/>
      <c r="C5373"/>
      <c r="D5373"/>
    </row>
    <row r="5374" spans="1:4" x14ac:dyDescent="0.25">
      <c r="A5374"/>
      <c r="B5374"/>
      <c r="C5374"/>
      <c r="D5374"/>
    </row>
    <row r="5375" spans="1:4" x14ac:dyDescent="0.25">
      <c r="A5375"/>
      <c r="B5375"/>
      <c r="C5375"/>
      <c r="D5375"/>
    </row>
    <row r="5376" spans="1:4" x14ac:dyDescent="0.25">
      <c r="A5376"/>
      <c r="B5376"/>
      <c r="C5376"/>
      <c r="D5376"/>
    </row>
    <row r="5377" spans="1:4" x14ac:dyDescent="0.25">
      <c r="A5377"/>
      <c r="B5377"/>
      <c r="C5377"/>
      <c r="D5377"/>
    </row>
    <row r="5378" spans="1:4" x14ac:dyDescent="0.25">
      <c r="A5378"/>
      <c r="B5378"/>
      <c r="C5378"/>
      <c r="D5378"/>
    </row>
    <row r="5379" spans="1:4" x14ac:dyDescent="0.25">
      <c r="A5379"/>
      <c r="B5379"/>
      <c r="C5379"/>
      <c r="D5379"/>
    </row>
    <row r="5380" spans="1:4" x14ac:dyDescent="0.25">
      <c r="A5380"/>
      <c r="B5380"/>
      <c r="C5380"/>
      <c r="D5380"/>
    </row>
    <row r="5381" spans="1:4" x14ac:dyDescent="0.25">
      <c r="A5381"/>
      <c r="B5381"/>
      <c r="C5381"/>
      <c r="D5381"/>
    </row>
    <row r="5382" spans="1:4" x14ac:dyDescent="0.25">
      <c r="A5382"/>
      <c r="B5382"/>
      <c r="C5382"/>
      <c r="D5382"/>
    </row>
    <row r="5383" spans="1:4" x14ac:dyDescent="0.25">
      <c r="A5383"/>
      <c r="B5383"/>
      <c r="C5383"/>
      <c r="D5383"/>
    </row>
    <row r="5384" spans="1:4" x14ac:dyDescent="0.25">
      <c r="A5384"/>
      <c r="B5384"/>
      <c r="C5384"/>
      <c r="D5384"/>
    </row>
    <row r="5385" spans="1:4" x14ac:dyDescent="0.25">
      <c r="A5385"/>
      <c r="B5385"/>
      <c r="C5385"/>
      <c r="D5385"/>
    </row>
    <row r="5386" spans="1:4" x14ac:dyDescent="0.25">
      <c r="A5386"/>
      <c r="B5386"/>
      <c r="C5386"/>
      <c r="D5386"/>
    </row>
    <row r="5387" spans="1:4" x14ac:dyDescent="0.25">
      <c r="A5387"/>
      <c r="B5387"/>
      <c r="C5387"/>
      <c r="D5387"/>
    </row>
    <row r="5388" spans="1:4" x14ac:dyDescent="0.25">
      <c r="A5388"/>
      <c r="B5388"/>
      <c r="C5388"/>
      <c r="D5388"/>
    </row>
    <row r="5389" spans="1:4" x14ac:dyDescent="0.25">
      <c r="A5389"/>
      <c r="B5389"/>
      <c r="C5389"/>
      <c r="D5389"/>
    </row>
    <row r="5390" spans="1:4" x14ac:dyDescent="0.25">
      <c r="A5390"/>
      <c r="B5390"/>
      <c r="C5390"/>
      <c r="D5390"/>
    </row>
    <row r="5391" spans="1:4" x14ac:dyDescent="0.25">
      <c r="A5391"/>
      <c r="B5391"/>
      <c r="C5391"/>
      <c r="D5391"/>
    </row>
    <row r="5392" spans="1:4" x14ac:dyDescent="0.25">
      <c r="A5392"/>
      <c r="B5392"/>
      <c r="C5392"/>
      <c r="D5392"/>
    </row>
    <row r="5393" spans="1:4" x14ac:dyDescent="0.25">
      <c r="A5393"/>
      <c r="B5393"/>
      <c r="C5393"/>
      <c r="D5393"/>
    </row>
    <row r="5394" spans="1:4" x14ac:dyDescent="0.25">
      <c r="A5394"/>
      <c r="B5394"/>
      <c r="C5394"/>
      <c r="D5394"/>
    </row>
    <row r="5395" spans="1:4" x14ac:dyDescent="0.25">
      <c r="A5395"/>
      <c r="B5395"/>
      <c r="C5395"/>
      <c r="D5395"/>
    </row>
    <row r="5396" spans="1:4" x14ac:dyDescent="0.25">
      <c r="A5396"/>
      <c r="B5396"/>
      <c r="C5396"/>
      <c r="D5396"/>
    </row>
    <row r="5397" spans="1:4" x14ac:dyDescent="0.25">
      <c r="A5397"/>
      <c r="B5397"/>
      <c r="C5397"/>
      <c r="D5397"/>
    </row>
    <row r="5398" spans="1:4" x14ac:dyDescent="0.25">
      <c r="A5398"/>
      <c r="B5398"/>
      <c r="C5398"/>
      <c r="D5398"/>
    </row>
    <row r="5399" spans="1:4" x14ac:dyDescent="0.25">
      <c r="A5399"/>
      <c r="B5399"/>
      <c r="C5399"/>
      <c r="D5399"/>
    </row>
    <row r="5400" spans="1:4" x14ac:dyDescent="0.25">
      <c r="A5400"/>
      <c r="B5400"/>
      <c r="C5400"/>
      <c r="D5400"/>
    </row>
    <row r="5401" spans="1:4" x14ac:dyDescent="0.25">
      <c r="A5401"/>
      <c r="B5401"/>
      <c r="C5401"/>
      <c r="D5401"/>
    </row>
    <row r="5402" spans="1:4" x14ac:dyDescent="0.25">
      <c r="A5402"/>
      <c r="B5402"/>
      <c r="C5402"/>
      <c r="D5402"/>
    </row>
    <row r="5403" spans="1:4" x14ac:dyDescent="0.25">
      <c r="A5403"/>
      <c r="B5403"/>
      <c r="C5403"/>
      <c r="D5403"/>
    </row>
    <row r="5404" spans="1:4" x14ac:dyDescent="0.25">
      <c r="A5404"/>
      <c r="B5404"/>
      <c r="C5404"/>
      <c r="D5404"/>
    </row>
    <row r="5405" spans="1:4" x14ac:dyDescent="0.25">
      <c r="A5405"/>
      <c r="B5405"/>
      <c r="C5405"/>
      <c r="D5405"/>
    </row>
    <row r="5406" spans="1:4" x14ac:dyDescent="0.25">
      <c r="A5406"/>
      <c r="B5406"/>
      <c r="C5406"/>
      <c r="D5406"/>
    </row>
    <row r="5407" spans="1:4" x14ac:dyDescent="0.25">
      <c r="A5407"/>
      <c r="B5407"/>
      <c r="C5407"/>
      <c r="D5407"/>
    </row>
    <row r="5408" spans="1:4" x14ac:dyDescent="0.25">
      <c r="A5408"/>
      <c r="B5408"/>
      <c r="C5408"/>
      <c r="D5408"/>
    </row>
    <row r="5409" spans="1:4" x14ac:dyDescent="0.25">
      <c r="A5409"/>
      <c r="B5409"/>
      <c r="C5409"/>
      <c r="D5409"/>
    </row>
    <row r="5410" spans="1:4" x14ac:dyDescent="0.25">
      <c r="A5410"/>
      <c r="B5410"/>
      <c r="C5410"/>
      <c r="D5410"/>
    </row>
    <row r="5411" spans="1:4" x14ac:dyDescent="0.25">
      <c r="A5411"/>
      <c r="B5411"/>
      <c r="C5411"/>
      <c r="D5411"/>
    </row>
    <row r="5412" spans="1:4" x14ac:dyDescent="0.25">
      <c r="A5412"/>
      <c r="B5412"/>
      <c r="C5412"/>
      <c r="D5412"/>
    </row>
    <row r="5413" spans="1:4" x14ac:dyDescent="0.25">
      <c r="A5413"/>
      <c r="B5413"/>
      <c r="C5413"/>
      <c r="D5413"/>
    </row>
    <row r="5414" spans="1:4" x14ac:dyDescent="0.25">
      <c r="A5414"/>
      <c r="B5414"/>
      <c r="C5414"/>
      <c r="D5414"/>
    </row>
    <row r="5415" spans="1:4" x14ac:dyDescent="0.25">
      <c r="A5415"/>
      <c r="B5415"/>
      <c r="C5415"/>
      <c r="D5415"/>
    </row>
    <row r="5416" spans="1:4" x14ac:dyDescent="0.25">
      <c r="A5416"/>
      <c r="B5416"/>
      <c r="C5416"/>
      <c r="D5416"/>
    </row>
    <row r="5417" spans="1:4" x14ac:dyDescent="0.25">
      <c r="A5417"/>
      <c r="B5417"/>
      <c r="C5417"/>
      <c r="D5417"/>
    </row>
    <row r="5418" spans="1:4" x14ac:dyDescent="0.25">
      <c r="A5418"/>
      <c r="B5418"/>
      <c r="C5418"/>
      <c r="D5418"/>
    </row>
    <row r="5419" spans="1:4" x14ac:dyDescent="0.25">
      <c r="A5419"/>
      <c r="B5419"/>
      <c r="C5419"/>
      <c r="D5419"/>
    </row>
    <row r="5420" spans="1:4" x14ac:dyDescent="0.25">
      <c r="A5420"/>
      <c r="B5420"/>
      <c r="C5420"/>
      <c r="D5420"/>
    </row>
    <row r="5421" spans="1:4" x14ac:dyDescent="0.25">
      <c r="A5421"/>
      <c r="B5421"/>
      <c r="C5421"/>
      <c r="D5421"/>
    </row>
    <row r="5422" spans="1:4" x14ac:dyDescent="0.25">
      <c r="A5422"/>
      <c r="B5422"/>
      <c r="C5422"/>
      <c r="D5422"/>
    </row>
    <row r="5423" spans="1:4" x14ac:dyDescent="0.25">
      <c r="A5423"/>
      <c r="B5423"/>
      <c r="C5423"/>
      <c r="D5423"/>
    </row>
    <row r="5424" spans="1:4" x14ac:dyDescent="0.25">
      <c r="A5424"/>
      <c r="B5424"/>
      <c r="C5424"/>
      <c r="D5424"/>
    </row>
    <row r="5425" spans="1:4" x14ac:dyDescent="0.25">
      <c r="A5425"/>
      <c r="B5425"/>
      <c r="C5425"/>
      <c r="D5425"/>
    </row>
    <row r="5426" spans="1:4" x14ac:dyDescent="0.25">
      <c r="A5426"/>
      <c r="B5426"/>
      <c r="C5426"/>
      <c r="D5426"/>
    </row>
    <row r="5427" spans="1:4" x14ac:dyDescent="0.25">
      <c r="A5427"/>
      <c r="B5427"/>
      <c r="C5427"/>
      <c r="D5427"/>
    </row>
    <row r="5428" spans="1:4" x14ac:dyDescent="0.25">
      <c r="A5428"/>
      <c r="B5428"/>
      <c r="C5428"/>
      <c r="D5428"/>
    </row>
    <row r="5429" spans="1:4" x14ac:dyDescent="0.25">
      <c r="A5429"/>
      <c r="B5429"/>
      <c r="C5429"/>
      <c r="D5429"/>
    </row>
    <row r="5430" spans="1:4" x14ac:dyDescent="0.25">
      <c r="A5430"/>
      <c r="B5430"/>
      <c r="C5430"/>
      <c r="D5430"/>
    </row>
    <row r="5431" spans="1:4" x14ac:dyDescent="0.25">
      <c r="A5431"/>
      <c r="B5431"/>
      <c r="C5431"/>
      <c r="D5431"/>
    </row>
    <row r="5432" spans="1:4" x14ac:dyDescent="0.25">
      <c r="A5432"/>
      <c r="B5432"/>
      <c r="C5432"/>
      <c r="D5432"/>
    </row>
    <row r="5433" spans="1:4" x14ac:dyDescent="0.25">
      <c r="A5433"/>
      <c r="B5433"/>
      <c r="C5433"/>
      <c r="D5433"/>
    </row>
    <row r="5434" spans="1:4" x14ac:dyDescent="0.25">
      <c r="A5434"/>
      <c r="B5434"/>
      <c r="C5434"/>
      <c r="D5434"/>
    </row>
    <row r="5435" spans="1:4" x14ac:dyDescent="0.25">
      <c r="A5435"/>
      <c r="B5435"/>
      <c r="C5435"/>
      <c r="D5435"/>
    </row>
    <row r="5436" spans="1:4" x14ac:dyDescent="0.25">
      <c r="A5436"/>
      <c r="B5436"/>
      <c r="C5436"/>
      <c r="D5436"/>
    </row>
    <row r="5437" spans="1:4" x14ac:dyDescent="0.25">
      <c r="A5437"/>
      <c r="B5437"/>
      <c r="C5437"/>
      <c r="D5437"/>
    </row>
    <row r="5438" spans="1:4" x14ac:dyDescent="0.25">
      <c r="A5438"/>
      <c r="B5438"/>
      <c r="C5438"/>
      <c r="D5438"/>
    </row>
    <row r="5439" spans="1:4" x14ac:dyDescent="0.25">
      <c r="A5439"/>
      <c r="B5439"/>
      <c r="C5439"/>
      <c r="D5439"/>
    </row>
    <row r="5440" spans="1:4" x14ac:dyDescent="0.25">
      <c r="A5440"/>
      <c r="B5440"/>
      <c r="C5440"/>
      <c r="D5440"/>
    </row>
    <row r="5441" spans="1:4" x14ac:dyDescent="0.25">
      <c r="A5441"/>
      <c r="B5441"/>
      <c r="C5441"/>
      <c r="D5441"/>
    </row>
    <row r="5442" spans="1:4" x14ac:dyDescent="0.25">
      <c r="A5442"/>
      <c r="B5442"/>
      <c r="C5442"/>
      <c r="D5442"/>
    </row>
    <row r="5443" spans="1:4" x14ac:dyDescent="0.25">
      <c r="A5443"/>
      <c r="B5443"/>
      <c r="C5443"/>
      <c r="D5443"/>
    </row>
    <row r="5444" spans="1:4" x14ac:dyDescent="0.25">
      <c r="A5444"/>
      <c r="B5444"/>
      <c r="C5444"/>
      <c r="D5444"/>
    </row>
    <row r="5445" spans="1:4" x14ac:dyDescent="0.25">
      <c r="A5445"/>
      <c r="B5445"/>
      <c r="C5445"/>
      <c r="D5445"/>
    </row>
    <row r="5446" spans="1:4" x14ac:dyDescent="0.25">
      <c r="A5446"/>
      <c r="B5446"/>
      <c r="C5446"/>
      <c r="D5446"/>
    </row>
    <row r="5447" spans="1:4" x14ac:dyDescent="0.25">
      <c r="A5447"/>
      <c r="B5447"/>
      <c r="C5447"/>
      <c r="D5447"/>
    </row>
    <row r="5448" spans="1:4" x14ac:dyDescent="0.25">
      <c r="A5448"/>
      <c r="B5448"/>
      <c r="C5448"/>
      <c r="D5448"/>
    </row>
    <row r="5449" spans="1:4" x14ac:dyDescent="0.25">
      <c r="A5449"/>
      <c r="B5449"/>
      <c r="C5449"/>
      <c r="D5449"/>
    </row>
    <row r="5450" spans="1:4" x14ac:dyDescent="0.25">
      <c r="A5450"/>
      <c r="B5450"/>
      <c r="C5450"/>
      <c r="D5450"/>
    </row>
    <row r="5451" spans="1:4" x14ac:dyDescent="0.25">
      <c r="A5451"/>
      <c r="B5451"/>
      <c r="C5451"/>
      <c r="D5451"/>
    </row>
    <row r="5452" spans="1:4" x14ac:dyDescent="0.25">
      <c r="A5452"/>
      <c r="B5452"/>
      <c r="C5452"/>
      <c r="D5452"/>
    </row>
    <row r="5453" spans="1:4" x14ac:dyDescent="0.25">
      <c r="A5453"/>
      <c r="B5453"/>
      <c r="C5453"/>
      <c r="D5453"/>
    </row>
    <row r="5454" spans="1:4" x14ac:dyDescent="0.25">
      <c r="A5454"/>
      <c r="B5454"/>
      <c r="C5454"/>
      <c r="D5454"/>
    </row>
    <row r="5455" spans="1:4" x14ac:dyDescent="0.25">
      <c r="A5455"/>
      <c r="B5455"/>
      <c r="C5455"/>
      <c r="D5455"/>
    </row>
    <row r="5456" spans="1:4" x14ac:dyDescent="0.25">
      <c r="A5456"/>
      <c r="B5456"/>
      <c r="C5456"/>
      <c r="D5456"/>
    </row>
    <row r="5457" spans="1:4" x14ac:dyDescent="0.25">
      <c r="A5457"/>
      <c r="B5457"/>
      <c r="C5457"/>
      <c r="D5457"/>
    </row>
    <row r="5458" spans="1:4" x14ac:dyDescent="0.25">
      <c r="A5458"/>
      <c r="B5458"/>
      <c r="C5458"/>
      <c r="D5458"/>
    </row>
    <row r="5459" spans="1:4" x14ac:dyDescent="0.25">
      <c r="A5459"/>
      <c r="B5459"/>
      <c r="C5459"/>
      <c r="D5459"/>
    </row>
    <row r="5460" spans="1:4" x14ac:dyDescent="0.25">
      <c r="A5460"/>
      <c r="B5460"/>
      <c r="C5460"/>
      <c r="D5460"/>
    </row>
    <row r="5461" spans="1:4" x14ac:dyDescent="0.25">
      <c r="A5461"/>
      <c r="B5461"/>
      <c r="C5461"/>
      <c r="D5461"/>
    </row>
    <row r="5462" spans="1:4" x14ac:dyDescent="0.25">
      <c r="A5462"/>
      <c r="B5462"/>
      <c r="C5462"/>
      <c r="D5462"/>
    </row>
    <row r="5463" spans="1:4" x14ac:dyDescent="0.25">
      <c r="A5463"/>
      <c r="B5463"/>
      <c r="C5463"/>
      <c r="D5463"/>
    </row>
    <row r="5464" spans="1:4" x14ac:dyDescent="0.25">
      <c r="A5464"/>
      <c r="B5464"/>
      <c r="C5464"/>
      <c r="D5464"/>
    </row>
    <row r="5465" spans="1:4" x14ac:dyDescent="0.25">
      <c r="A5465"/>
      <c r="B5465"/>
      <c r="C5465"/>
      <c r="D5465"/>
    </row>
    <row r="5466" spans="1:4" x14ac:dyDescent="0.25">
      <c r="A5466"/>
      <c r="B5466"/>
      <c r="C5466"/>
      <c r="D5466"/>
    </row>
    <row r="5467" spans="1:4" x14ac:dyDescent="0.25">
      <c r="A5467"/>
      <c r="B5467"/>
      <c r="C5467"/>
      <c r="D5467"/>
    </row>
    <row r="5468" spans="1:4" x14ac:dyDescent="0.25">
      <c r="A5468"/>
      <c r="B5468"/>
      <c r="C5468"/>
      <c r="D5468"/>
    </row>
    <row r="5469" spans="1:4" x14ac:dyDescent="0.25">
      <c r="A5469"/>
      <c r="B5469"/>
      <c r="C5469"/>
      <c r="D5469"/>
    </row>
    <row r="5470" spans="1:4" x14ac:dyDescent="0.25">
      <c r="A5470"/>
      <c r="B5470"/>
      <c r="C5470"/>
      <c r="D5470"/>
    </row>
    <row r="5471" spans="1:4" x14ac:dyDescent="0.25">
      <c r="A5471"/>
      <c r="B5471"/>
      <c r="C5471"/>
      <c r="D5471"/>
    </row>
    <row r="5472" spans="1:4" x14ac:dyDescent="0.25">
      <c r="A5472"/>
      <c r="B5472"/>
      <c r="C5472"/>
      <c r="D5472"/>
    </row>
    <row r="5473" spans="1:4" x14ac:dyDescent="0.25">
      <c r="A5473"/>
      <c r="B5473"/>
      <c r="C5473"/>
      <c r="D5473"/>
    </row>
    <row r="5474" spans="1:4" x14ac:dyDescent="0.25">
      <c r="A5474"/>
      <c r="B5474"/>
      <c r="C5474"/>
      <c r="D5474"/>
    </row>
    <row r="5475" spans="1:4" x14ac:dyDescent="0.25">
      <c r="A5475"/>
      <c r="B5475"/>
      <c r="C5475"/>
      <c r="D5475"/>
    </row>
    <row r="5476" spans="1:4" x14ac:dyDescent="0.25">
      <c r="A5476"/>
      <c r="B5476"/>
      <c r="C5476"/>
      <c r="D5476"/>
    </row>
    <row r="5477" spans="1:4" x14ac:dyDescent="0.25">
      <c r="A5477"/>
      <c r="B5477"/>
      <c r="C5477"/>
      <c r="D5477"/>
    </row>
    <row r="5478" spans="1:4" x14ac:dyDescent="0.25">
      <c r="A5478"/>
      <c r="B5478"/>
      <c r="C5478"/>
      <c r="D5478"/>
    </row>
    <row r="5479" spans="1:4" x14ac:dyDescent="0.25">
      <c r="A5479"/>
      <c r="B5479"/>
      <c r="C5479"/>
      <c r="D5479"/>
    </row>
    <row r="5480" spans="1:4" x14ac:dyDescent="0.25">
      <c r="A5480"/>
      <c r="B5480"/>
      <c r="C5480"/>
      <c r="D5480"/>
    </row>
    <row r="5481" spans="1:4" x14ac:dyDescent="0.25">
      <c r="A5481"/>
      <c r="B5481"/>
      <c r="C5481"/>
      <c r="D5481"/>
    </row>
    <row r="5482" spans="1:4" x14ac:dyDescent="0.25">
      <c r="A5482"/>
      <c r="B5482"/>
      <c r="C5482"/>
      <c r="D5482"/>
    </row>
    <row r="5483" spans="1:4" x14ac:dyDescent="0.25">
      <c r="A5483"/>
      <c r="B5483"/>
      <c r="C5483"/>
      <c r="D5483"/>
    </row>
    <row r="5484" spans="1:4" x14ac:dyDescent="0.25">
      <c r="A5484"/>
      <c r="B5484"/>
      <c r="C5484"/>
      <c r="D5484"/>
    </row>
    <row r="5485" spans="1:4" x14ac:dyDescent="0.25">
      <c r="A5485"/>
      <c r="B5485"/>
      <c r="C5485"/>
      <c r="D5485"/>
    </row>
    <row r="5486" spans="1:4" x14ac:dyDescent="0.25">
      <c r="A5486"/>
      <c r="B5486"/>
      <c r="C5486"/>
      <c r="D5486"/>
    </row>
    <row r="5487" spans="1:4" x14ac:dyDescent="0.25">
      <c r="A5487"/>
      <c r="B5487"/>
      <c r="C5487"/>
      <c r="D5487"/>
    </row>
    <row r="5488" spans="1:4" x14ac:dyDescent="0.25">
      <c r="A5488"/>
      <c r="B5488"/>
      <c r="C5488"/>
      <c r="D5488"/>
    </row>
    <row r="5489" spans="1:4" x14ac:dyDescent="0.25">
      <c r="A5489"/>
      <c r="B5489"/>
      <c r="C5489"/>
      <c r="D5489"/>
    </row>
    <row r="5490" spans="1:4" x14ac:dyDescent="0.25">
      <c r="A5490"/>
      <c r="B5490"/>
      <c r="C5490"/>
      <c r="D5490"/>
    </row>
    <row r="5491" spans="1:4" x14ac:dyDescent="0.25">
      <c r="A5491"/>
      <c r="B5491"/>
      <c r="C5491"/>
      <c r="D5491"/>
    </row>
    <row r="5492" spans="1:4" x14ac:dyDescent="0.25">
      <c r="A5492"/>
      <c r="B5492"/>
      <c r="C5492"/>
      <c r="D5492"/>
    </row>
    <row r="5493" spans="1:4" x14ac:dyDescent="0.25">
      <c r="A5493"/>
      <c r="B5493"/>
      <c r="C5493"/>
      <c r="D5493"/>
    </row>
    <row r="5494" spans="1:4" x14ac:dyDescent="0.25">
      <c r="A5494"/>
      <c r="B5494"/>
      <c r="C5494"/>
      <c r="D5494"/>
    </row>
    <row r="5495" spans="1:4" x14ac:dyDescent="0.25">
      <c r="A5495"/>
      <c r="B5495"/>
      <c r="C5495"/>
      <c r="D5495"/>
    </row>
    <row r="5496" spans="1:4" x14ac:dyDescent="0.25">
      <c r="A5496"/>
      <c r="B5496"/>
      <c r="C5496"/>
      <c r="D5496"/>
    </row>
    <row r="5497" spans="1:4" x14ac:dyDescent="0.25">
      <c r="A5497"/>
      <c r="B5497"/>
      <c r="C5497"/>
      <c r="D5497"/>
    </row>
    <row r="5498" spans="1:4" x14ac:dyDescent="0.25">
      <c r="A5498"/>
      <c r="B5498"/>
      <c r="C5498"/>
      <c r="D5498"/>
    </row>
    <row r="5499" spans="1:4" x14ac:dyDescent="0.25">
      <c r="A5499"/>
      <c r="B5499"/>
      <c r="C5499"/>
      <c r="D5499"/>
    </row>
    <row r="5500" spans="1:4" x14ac:dyDescent="0.25">
      <c r="A5500"/>
      <c r="B5500"/>
      <c r="C5500"/>
      <c r="D5500"/>
    </row>
    <row r="5501" spans="1:4" x14ac:dyDescent="0.25">
      <c r="A5501"/>
      <c r="B5501"/>
      <c r="C5501"/>
      <c r="D5501"/>
    </row>
    <row r="5502" spans="1:4" x14ac:dyDescent="0.25">
      <c r="A5502"/>
      <c r="B5502"/>
      <c r="C5502"/>
      <c r="D5502"/>
    </row>
    <row r="5503" spans="1:4" x14ac:dyDescent="0.25">
      <c r="A5503"/>
      <c r="B5503"/>
      <c r="C5503"/>
      <c r="D5503"/>
    </row>
    <row r="5504" spans="1:4" x14ac:dyDescent="0.25">
      <c r="A5504"/>
      <c r="B5504"/>
      <c r="C5504"/>
      <c r="D5504"/>
    </row>
    <row r="5505" spans="1:4" x14ac:dyDescent="0.25">
      <c r="A5505"/>
      <c r="B5505"/>
      <c r="C5505"/>
      <c r="D5505"/>
    </row>
    <row r="5506" spans="1:4" x14ac:dyDescent="0.25">
      <c r="A5506"/>
      <c r="B5506"/>
      <c r="C5506"/>
      <c r="D5506"/>
    </row>
    <row r="5507" spans="1:4" x14ac:dyDescent="0.25">
      <c r="A5507"/>
      <c r="B5507"/>
      <c r="C5507"/>
      <c r="D5507"/>
    </row>
    <row r="5508" spans="1:4" x14ac:dyDescent="0.25">
      <c r="A5508"/>
      <c r="B5508"/>
      <c r="C5508"/>
      <c r="D5508"/>
    </row>
    <row r="5509" spans="1:4" x14ac:dyDescent="0.25">
      <c r="A5509"/>
      <c r="B5509"/>
      <c r="C5509"/>
      <c r="D5509"/>
    </row>
    <row r="5510" spans="1:4" x14ac:dyDescent="0.25">
      <c r="A5510"/>
      <c r="B5510"/>
      <c r="C5510"/>
      <c r="D5510"/>
    </row>
    <row r="5511" spans="1:4" x14ac:dyDescent="0.25">
      <c r="A5511"/>
      <c r="B5511"/>
      <c r="C5511"/>
      <c r="D5511"/>
    </row>
    <row r="5512" spans="1:4" x14ac:dyDescent="0.25">
      <c r="A5512"/>
      <c r="B5512"/>
      <c r="C5512"/>
      <c r="D5512"/>
    </row>
    <row r="5513" spans="1:4" x14ac:dyDescent="0.25">
      <c r="A5513"/>
      <c r="B5513"/>
      <c r="C5513"/>
      <c r="D5513"/>
    </row>
    <row r="5514" spans="1:4" x14ac:dyDescent="0.25">
      <c r="A5514"/>
      <c r="B5514"/>
      <c r="C5514"/>
      <c r="D5514"/>
    </row>
    <row r="5515" spans="1:4" x14ac:dyDescent="0.25">
      <c r="A5515"/>
      <c r="B5515"/>
      <c r="C5515"/>
      <c r="D5515"/>
    </row>
    <row r="5516" spans="1:4" x14ac:dyDescent="0.25">
      <c r="A5516"/>
      <c r="B5516"/>
      <c r="C5516"/>
      <c r="D5516"/>
    </row>
    <row r="5517" spans="1:4" x14ac:dyDescent="0.25">
      <c r="A5517"/>
      <c r="B5517"/>
      <c r="C5517"/>
      <c r="D5517"/>
    </row>
    <row r="5518" spans="1:4" x14ac:dyDescent="0.25">
      <c r="A5518"/>
      <c r="B5518"/>
      <c r="C5518"/>
      <c r="D5518"/>
    </row>
    <row r="5519" spans="1:4" x14ac:dyDescent="0.25">
      <c r="A5519"/>
      <c r="B5519"/>
      <c r="C5519"/>
      <c r="D5519"/>
    </row>
    <row r="5520" spans="1:4" x14ac:dyDescent="0.25">
      <c r="A5520"/>
      <c r="B5520"/>
      <c r="C5520"/>
      <c r="D5520"/>
    </row>
    <row r="5521" spans="1:4" x14ac:dyDescent="0.25">
      <c r="A5521"/>
      <c r="B5521"/>
      <c r="C5521"/>
      <c r="D5521"/>
    </row>
    <row r="5522" spans="1:4" x14ac:dyDescent="0.25">
      <c r="A5522"/>
      <c r="B5522"/>
      <c r="C5522"/>
      <c r="D5522"/>
    </row>
    <row r="5523" spans="1:4" x14ac:dyDescent="0.25">
      <c r="A5523"/>
      <c r="B5523"/>
      <c r="C5523"/>
      <c r="D5523"/>
    </row>
    <row r="5524" spans="1:4" x14ac:dyDescent="0.25">
      <c r="A5524"/>
      <c r="B5524"/>
      <c r="C5524"/>
      <c r="D5524"/>
    </row>
    <row r="5525" spans="1:4" x14ac:dyDescent="0.25">
      <c r="A5525"/>
      <c r="B5525"/>
      <c r="C5525"/>
      <c r="D5525"/>
    </row>
    <row r="5526" spans="1:4" x14ac:dyDescent="0.25">
      <c r="A5526"/>
      <c r="B5526"/>
      <c r="C5526"/>
      <c r="D5526"/>
    </row>
    <row r="5527" spans="1:4" x14ac:dyDescent="0.25">
      <c r="A5527"/>
      <c r="B5527"/>
      <c r="C5527"/>
      <c r="D5527"/>
    </row>
    <row r="5528" spans="1:4" x14ac:dyDescent="0.25">
      <c r="A5528"/>
      <c r="B5528"/>
      <c r="C5528"/>
      <c r="D5528"/>
    </row>
    <row r="5529" spans="1:4" x14ac:dyDescent="0.25">
      <c r="A5529"/>
      <c r="B5529"/>
      <c r="C5529"/>
      <c r="D5529"/>
    </row>
    <row r="5530" spans="1:4" x14ac:dyDescent="0.25">
      <c r="A5530"/>
      <c r="B5530"/>
      <c r="C5530"/>
      <c r="D5530"/>
    </row>
    <row r="5531" spans="1:4" x14ac:dyDescent="0.25">
      <c r="A5531"/>
      <c r="B5531"/>
      <c r="C5531"/>
      <c r="D5531"/>
    </row>
    <row r="5532" spans="1:4" x14ac:dyDescent="0.25">
      <c r="A5532"/>
      <c r="B5532"/>
      <c r="C5532"/>
      <c r="D5532"/>
    </row>
    <row r="5533" spans="1:4" x14ac:dyDescent="0.25">
      <c r="A5533"/>
      <c r="B5533"/>
      <c r="C5533"/>
      <c r="D5533"/>
    </row>
    <row r="5534" spans="1:4" x14ac:dyDescent="0.25">
      <c r="A5534"/>
      <c r="B5534"/>
      <c r="C5534"/>
      <c r="D5534"/>
    </row>
    <row r="5535" spans="1:4" x14ac:dyDescent="0.25">
      <c r="A5535"/>
      <c r="B5535"/>
      <c r="C5535"/>
      <c r="D5535"/>
    </row>
    <row r="5536" spans="1:4" x14ac:dyDescent="0.25">
      <c r="A5536"/>
      <c r="B5536"/>
      <c r="C5536"/>
      <c r="D5536"/>
    </row>
    <row r="5537" spans="1:4" x14ac:dyDescent="0.25">
      <c r="A5537"/>
      <c r="B5537"/>
      <c r="C5537"/>
      <c r="D5537"/>
    </row>
    <row r="5538" spans="1:4" x14ac:dyDescent="0.25">
      <c r="A5538"/>
      <c r="B5538"/>
      <c r="C5538"/>
      <c r="D5538"/>
    </row>
    <row r="5539" spans="1:4" x14ac:dyDescent="0.25">
      <c r="A5539"/>
      <c r="B5539"/>
      <c r="C5539"/>
      <c r="D5539"/>
    </row>
    <row r="5540" spans="1:4" x14ac:dyDescent="0.25">
      <c r="A5540"/>
      <c r="B5540"/>
      <c r="C5540"/>
      <c r="D5540"/>
    </row>
    <row r="5541" spans="1:4" x14ac:dyDescent="0.25">
      <c r="A5541"/>
      <c r="B5541"/>
      <c r="C5541"/>
      <c r="D5541"/>
    </row>
    <row r="5542" spans="1:4" x14ac:dyDescent="0.25">
      <c r="A5542"/>
      <c r="B5542"/>
      <c r="C5542"/>
      <c r="D5542"/>
    </row>
    <row r="5543" spans="1:4" x14ac:dyDescent="0.25">
      <c r="A5543"/>
      <c r="B5543"/>
      <c r="C5543"/>
      <c r="D5543"/>
    </row>
    <row r="5544" spans="1:4" x14ac:dyDescent="0.25">
      <c r="A5544"/>
      <c r="B5544"/>
      <c r="C5544"/>
      <c r="D5544"/>
    </row>
    <row r="5545" spans="1:4" x14ac:dyDescent="0.25">
      <c r="A5545"/>
      <c r="B5545"/>
      <c r="C5545"/>
      <c r="D5545"/>
    </row>
    <row r="5546" spans="1:4" x14ac:dyDescent="0.25">
      <c r="A5546"/>
      <c r="B5546"/>
      <c r="C5546"/>
      <c r="D5546"/>
    </row>
    <row r="5547" spans="1:4" x14ac:dyDescent="0.25">
      <c r="A5547"/>
      <c r="B5547"/>
      <c r="C5547"/>
      <c r="D5547"/>
    </row>
    <row r="5548" spans="1:4" x14ac:dyDescent="0.25">
      <c r="A5548"/>
      <c r="B5548"/>
      <c r="C5548"/>
      <c r="D5548"/>
    </row>
    <row r="5549" spans="1:4" x14ac:dyDescent="0.25">
      <c r="A5549"/>
      <c r="B5549"/>
      <c r="C5549"/>
      <c r="D5549"/>
    </row>
    <row r="5550" spans="1:4" x14ac:dyDescent="0.25">
      <c r="A5550"/>
      <c r="B5550"/>
      <c r="C5550"/>
      <c r="D5550"/>
    </row>
    <row r="5551" spans="1:4" x14ac:dyDescent="0.25">
      <c r="A5551"/>
      <c r="B5551"/>
      <c r="C5551"/>
      <c r="D5551"/>
    </row>
    <row r="5552" spans="1:4" x14ac:dyDescent="0.25">
      <c r="A5552"/>
      <c r="B5552"/>
      <c r="C5552"/>
      <c r="D5552"/>
    </row>
    <row r="5553" spans="1:4" x14ac:dyDescent="0.25">
      <c r="A5553"/>
      <c r="B5553"/>
      <c r="C5553"/>
      <c r="D5553"/>
    </row>
    <row r="5554" spans="1:4" x14ac:dyDescent="0.25">
      <c r="A5554"/>
      <c r="B5554"/>
      <c r="C5554"/>
      <c r="D5554"/>
    </row>
    <row r="5555" spans="1:4" x14ac:dyDescent="0.25">
      <c r="A5555"/>
      <c r="B5555"/>
      <c r="C5555"/>
      <c r="D5555"/>
    </row>
    <row r="5556" spans="1:4" x14ac:dyDescent="0.25">
      <c r="A5556"/>
      <c r="B5556"/>
      <c r="C5556"/>
      <c r="D5556"/>
    </row>
    <row r="5557" spans="1:4" x14ac:dyDescent="0.25">
      <c r="A5557"/>
      <c r="B5557"/>
      <c r="C5557"/>
      <c r="D5557"/>
    </row>
    <row r="5558" spans="1:4" x14ac:dyDescent="0.25">
      <c r="A5558"/>
      <c r="B5558"/>
      <c r="C5558"/>
      <c r="D5558"/>
    </row>
    <row r="5559" spans="1:4" x14ac:dyDescent="0.25">
      <c r="A5559"/>
      <c r="B5559"/>
      <c r="C5559"/>
      <c r="D5559"/>
    </row>
    <row r="5560" spans="1:4" x14ac:dyDescent="0.25">
      <c r="A5560"/>
      <c r="B5560"/>
      <c r="C5560"/>
      <c r="D5560"/>
    </row>
    <row r="5561" spans="1:4" x14ac:dyDescent="0.25">
      <c r="A5561"/>
      <c r="B5561"/>
      <c r="C5561"/>
      <c r="D5561"/>
    </row>
    <row r="5562" spans="1:4" x14ac:dyDescent="0.25">
      <c r="A5562"/>
      <c r="B5562"/>
      <c r="C5562"/>
      <c r="D5562"/>
    </row>
    <row r="5563" spans="1:4" x14ac:dyDescent="0.25">
      <c r="A5563"/>
      <c r="B5563"/>
      <c r="C5563"/>
      <c r="D5563"/>
    </row>
    <row r="5564" spans="1:4" x14ac:dyDescent="0.25">
      <c r="A5564"/>
      <c r="B5564"/>
      <c r="C5564"/>
      <c r="D5564"/>
    </row>
    <row r="5565" spans="1:4" x14ac:dyDescent="0.25">
      <c r="A5565"/>
      <c r="B5565"/>
      <c r="C5565"/>
      <c r="D5565"/>
    </row>
    <row r="5566" spans="1:4" x14ac:dyDescent="0.25">
      <c r="A5566"/>
      <c r="B5566"/>
      <c r="C5566"/>
      <c r="D5566"/>
    </row>
    <row r="5567" spans="1:4" x14ac:dyDescent="0.25">
      <c r="A5567"/>
      <c r="B5567"/>
      <c r="C5567"/>
      <c r="D5567"/>
    </row>
    <row r="5568" spans="1:4" x14ac:dyDescent="0.25">
      <c r="A5568"/>
      <c r="B5568"/>
      <c r="C5568"/>
      <c r="D5568"/>
    </row>
    <row r="5569" spans="1:4" x14ac:dyDescent="0.25">
      <c r="A5569"/>
      <c r="B5569"/>
      <c r="C5569"/>
      <c r="D5569"/>
    </row>
    <row r="5570" spans="1:4" x14ac:dyDescent="0.25">
      <c r="A5570"/>
      <c r="B5570"/>
      <c r="C5570"/>
      <c r="D5570"/>
    </row>
    <row r="5571" spans="1:4" x14ac:dyDescent="0.25">
      <c r="A5571"/>
      <c r="B5571"/>
      <c r="C5571"/>
      <c r="D5571"/>
    </row>
    <row r="5572" spans="1:4" x14ac:dyDescent="0.25">
      <c r="A5572"/>
      <c r="B5572"/>
      <c r="C5572"/>
      <c r="D5572"/>
    </row>
    <row r="5573" spans="1:4" x14ac:dyDescent="0.25">
      <c r="A5573"/>
      <c r="B5573"/>
      <c r="C5573"/>
      <c r="D5573"/>
    </row>
    <row r="5574" spans="1:4" x14ac:dyDescent="0.25">
      <c r="A5574"/>
      <c r="B5574"/>
      <c r="C5574"/>
      <c r="D5574"/>
    </row>
    <row r="5575" spans="1:4" x14ac:dyDescent="0.25">
      <c r="A5575"/>
      <c r="B5575"/>
      <c r="C5575"/>
      <c r="D5575"/>
    </row>
    <row r="5576" spans="1:4" x14ac:dyDescent="0.25">
      <c r="A5576"/>
      <c r="B5576"/>
      <c r="C5576"/>
      <c r="D5576"/>
    </row>
    <row r="5577" spans="1:4" x14ac:dyDescent="0.25">
      <c r="A5577"/>
      <c r="B5577"/>
      <c r="C5577"/>
      <c r="D5577"/>
    </row>
    <row r="5578" spans="1:4" x14ac:dyDescent="0.25">
      <c r="A5578"/>
      <c r="B5578"/>
      <c r="C5578"/>
      <c r="D5578"/>
    </row>
    <row r="5579" spans="1:4" x14ac:dyDescent="0.25">
      <c r="A5579"/>
      <c r="B5579"/>
      <c r="C5579"/>
      <c r="D5579"/>
    </row>
    <row r="5580" spans="1:4" x14ac:dyDescent="0.25">
      <c r="A5580"/>
      <c r="B5580"/>
      <c r="C5580"/>
      <c r="D5580"/>
    </row>
    <row r="5581" spans="1:4" x14ac:dyDescent="0.25">
      <c r="A5581"/>
      <c r="B5581"/>
      <c r="C5581"/>
      <c r="D5581"/>
    </row>
    <row r="5582" spans="1:4" x14ac:dyDescent="0.25">
      <c r="A5582"/>
      <c r="B5582"/>
      <c r="C5582"/>
      <c r="D5582"/>
    </row>
    <row r="5583" spans="1:4" x14ac:dyDescent="0.25">
      <c r="A5583"/>
      <c r="B5583"/>
      <c r="C5583"/>
      <c r="D5583"/>
    </row>
    <row r="5584" spans="1:4" x14ac:dyDescent="0.25">
      <c r="A5584"/>
      <c r="B5584"/>
      <c r="C5584"/>
      <c r="D5584"/>
    </row>
    <row r="5585" spans="1:4" x14ac:dyDescent="0.25">
      <c r="A5585"/>
      <c r="B5585"/>
      <c r="C5585"/>
      <c r="D5585"/>
    </row>
    <row r="5586" spans="1:4" x14ac:dyDescent="0.25">
      <c r="A5586"/>
      <c r="B5586"/>
      <c r="C5586"/>
      <c r="D5586"/>
    </row>
    <row r="5587" spans="1:4" x14ac:dyDescent="0.25">
      <c r="A5587"/>
      <c r="B5587"/>
      <c r="C5587"/>
      <c r="D5587"/>
    </row>
    <row r="5588" spans="1:4" x14ac:dyDescent="0.25">
      <c r="A5588"/>
      <c r="B5588"/>
      <c r="C5588"/>
      <c r="D5588"/>
    </row>
    <row r="5589" spans="1:4" x14ac:dyDescent="0.25">
      <c r="A5589"/>
      <c r="B5589"/>
      <c r="C5589"/>
      <c r="D5589"/>
    </row>
    <row r="5590" spans="1:4" x14ac:dyDescent="0.25">
      <c r="A5590"/>
      <c r="B5590"/>
      <c r="C5590"/>
      <c r="D5590"/>
    </row>
    <row r="5591" spans="1:4" x14ac:dyDescent="0.25">
      <c r="A5591"/>
      <c r="B5591"/>
      <c r="C5591"/>
      <c r="D5591"/>
    </row>
    <row r="5592" spans="1:4" x14ac:dyDescent="0.25">
      <c r="A5592"/>
      <c r="B5592"/>
      <c r="C5592"/>
      <c r="D5592"/>
    </row>
    <row r="5593" spans="1:4" x14ac:dyDescent="0.25">
      <c r="A5593"/>
      <c r="B5593"/>
      <c r="C5593"/>
      <c r="D5593"/>
    </row>
    <row r="5594" spans="1:4" x14ac:dyDescent="0.25">
      <c r="A5594"/>
      <c r="B5594"/>
      <c r="C5594"/>
      <c r="D5594"/>
    </row>
    <row r="5595" spans="1:4" x14ac:dyDescent="0.25">
      <c r="A5595"/>
      <c r="B5595"/>
      <c r="C5595"/>
      <c r="D5595"/>
    </row>
    <row r="5596" spans="1:4" x14ac:dyDescent="0.25">
      <c r="A5596"/>
      <c r="B5596"/>
      <c r="C5596"/>
      <c r="D5596"/>
    </row>
    <row r="5597" spans="1:4" x14ac:dyDescent="0.25">
      <c r="A5597"/>
      <c r="B5597"/>
      <c r="C5597"/>
      <c r="D5597"/>
    </row>
    <row r="5598" spans="1:4" x14ac:dyDescent="0.25">
      <c r="A5598"/>
      <c r="B5598"/>
      <c r="C5598"/>
      <c r="D5598"/>
    </row>
    <row r="5599" spans="1:4" x14ac:dyDescent="0.25">
      <c r="A5599"/>
      <c r="B5599"/>
      <c r="C5599"/>
      <c r="D5599"/>
    </row>
    <row r="5600" spans="1:4" x14ac:dyDescent="0.25">
      <c r="A5600"/>
      <c r="B5600"/>
      <c r="C5600"/>
      <c r="D5600"/>
    </row>
    <row r="5601" spans="1:4" x14ac:dyDescent="0.25">
      <c r="A5601"/>
      <c r="B5601"/>
      <c r="C5601"/>
      <c r="D5601"/>
    </row>
    <row r="5602" spans="1:4" x14ac:dyDescent="0.25">
      <c r="A5602"/>
      <c r="B5602"/>
      <c r="C5602"/>
      <c r="D5602"/>
    </row>
    <row r="5603" spans="1:4" x14ac:dyDescent="0.25">
      <c r="A5603"/>
      <c r="B5603"/>
      <c r="C5603"/>
      <c r="D5603"/>
    </row>
    <row r="5604" spans="1:4" x14ac:dyDescent="0.25">
      <c r="A5604"/>
      <c r="B5604"/>
      <c r="C5604"/>
      <c r="D5604"/>
    </row>
    <row r="5605" spans="1:4" x14ac:dyDescent="0.25">
      <c r="A5605"/>
      <c r="B5605"/>
      <c r="C5605"/>
      <c r="D5605"/>
    </row>
    <row r="5606" spans="1:4" x14ac:dyDescent="0.25">
      <c r="A5606"/>
      <c r="B5606"/>
      <c r="C5606"/>
      <c r="D5606"/>
    </row>
    <row r="5607" spans="1:4" x14ac:dyDescent="0.25">
      <c r="A5607"/>
      <c r="B5607"/>
      <c r="C5607"/>
      <c r="D5607"/>
    </row>
    <row r="5608" spans="1:4" x14ac:dyDescent="0.25">
      <c r="A5608"/>
      <c r="B5608"/>
      <c r="C5608"/>
      <c r="D5608"/>
    </row>
    <row r="5609" spans="1:4" x14ac:dyDescent="0.25">
      <c r="A5609"/>
      <c r="B5609"/>
      <c r="C5609"/>
      <c r="D5609"/>
    </row>
    <row r="5610" spans="1:4" x14ac:dyDescent="0.25">
      <c r="A5610"/>
      <c r="B5610"/>
      <c r="C5610"/>
      <c r="D5610"/>
    </row>
    <row r="5611" spans="1:4" x14ac:dyDescent="0.25">
      <c r="A5611"/>
      <c r="B5611"/>
      <c r="C5611"/>
      <c r="D5611"/>
    </row>
    <row r="5612" spans="1:4" x14ac:dyDescent="0.25">
      <c r="A5612"/>
      <c r="B5612"/>
      <c r="C5612"/>
      <c r="D5612"/>
    </row>
    <row r="5613" spans="1:4" x14ac:dyDescent="0.25">
      <c r="A5613"/>
      <c r="B5613"/>
      <c r="C5613"/>
      <c r="D5613"/>
    </row>
    <row r="5614" spans="1:4" x14ac:dyDescent="0.25">
      <c r="A5614"/>
      <c r="B5614"/>
      <c r="C5614"/>
      <c r="D5614"/>
    </row>
    <row r="5615" spans="1:4" x14ac:dyDescent="0.25">
      <c r="A5615"/>
      <c r="B5615"/>
      <c r="C5615"/>
      <c r="D5615"/>
    </row>
    <row r="5616" spans="1:4" x14ac:dyDescent="0.25">
      <c r="A5616"/>
      <c r="B5616"/>
      <c r="C5616"/>
      <c r="D5616"/>
    </row>
    <row r="5617" spans="1:4" x14ac:dyDescent="0.25">
      <c r="A5617"/>
      <c r="B5617"/>
      <c r="C5617"/>
      <c r="D5617"/>
    </row>
    <row r="5618" spans="1:4" x14ac:dyDescent="0.25">
      <c r="A5618"/>
      <c r="B5618"/>
      <c r="C5618"/>
      <c r="D5618"/>
    </row>
    <row r="5619" spans="1:4" x14ac:dyDescent="0.25">
      <c r="A5619"/>
      <c r="B5619"/>
      <c r="C5619"/>
      <c r="D5619"/>
    </row>
    <row r="5620" spans="1:4" x14ac:dyDescent="0.25">
      <c r="A5620"/>
      <c r="B5620"/>
      <c r="C5620"/>
      <c r="D5620"/>
    </row>
    <row r="5621" spans="1:4" x14ac:dyDescent="0.25">
      <c r="A5621"/>
      <c r="B5621"/>
      <c r="C5621"/>
      <c r="D5621"/>
    </row>
    <row r="5622" spans="1:4" x14ac:dyDescent="0.25">
      <c r="A5622"/>
      <c r="B5622"/>
      <c r="C5622"/>
      <c r="D5622"/>
    </row>
    <row r="5623" spans="1:4" x14ac:dyDescent="0.25">
      <c r="A5623"/>
      <c r="B5623"/>
      <c r="C5623"/>
      <c r="D5623"/>
    </row>
    <row r="5624" spans="1:4" x14ac:dyDescent="0.25">
      <c r="A5624"/>
      <c r="B5624"/>
      <c r="C5624"/>
      <c r="D5624"/>
    </row>
    <row r="5625" spans="1:4" x14ac:dyDescent="0.25">
      <c r="A5625"/>
      <c r="B5625"/>
      <c r="C5625"/>
      <c r="D5625"/>
    </row>
    <row r="5626" spans="1:4" x14ac:dyDescent="0.25">
      <c r="A5626"/>
      <c r="B5626"/>
      <c r="C5626"/>
      <c r="D5626"/>
    </row>
    <row r="5627" spans="1:4" x14ac:dyDescent="0.25">
      <c r="A5627"/>
      <c r="B5627"/>
      <c r="C5627"/>
      <c r="D5627"/>
    </row>
    <row r="5628" spans="1:4" x14ac:dyDescent="0.25">
      <c r="A5628"/>
      <c r="B5628"/>
      <c r="C5628"/>
      <c r="D5628"/>
    </row>
    <row r="5629" spans="1:4" x14ac:dyDescent="0.25">
      <c r="A5629"/>
      <c r="B5629"/>
      <c r="C5629"/>
      <c r="D5629"/>
    </row>
    <row r="5630" spans="1:4" x14ac:dyDescent="0.25">
      <c r="A5630"/>
      <c r="B5630"/>
      <c r="C5630"/>
      <c r="D5630"/>
    </row>
    <row r="5631" spans="1:4" x14ac:dyDescent="0.25">
      <c r="A5631"/>
      <c r="B5631"/>
      <c r="C5631"/>
      <c r="D5631"/>
    </row>
    <row r="5632" spans="1:4" x14ac:dyDescent="0.25">
      <c r="A5632"/>
      <c r="B5632"/>
      <c r="C5632"/>
      <c r="D5632"/>
    </row>
    <row r="5633" spans="1:4" x14ac:dyDescent="0.25">
      <c r="A5633"/>
      <c r="B5633"/>
      <c r="C5633"/>
      <c r="D5633"/>
    </row>
    <row r="5634" spans="1:4" x14ac:dyDescent="0.25">
      <c r="A5634"/>
      <c r="B5634"/>
      <c r="C5634"/>
      <c r="D5634"/>
    </row>
    <row r="5635" spans="1:4" x14ac:dyDescent="0.25">
      <c r="A5635"/>
      <c r="B5635"/>
      <c r="C5635"/>
      <c r="D5635"/>
    </row>
    <row r="5636" spans="1:4" x14ac:dyDescent="0.25">
      <c r="A5636"/>
      <c r="B5636"/>
      <c r="C5636"/>
      <c r="D5636"/>
    </row>
    <row r="5637" spans="1:4" x14ac:dyDescent="0.25">
      <c r="A5637"/>
      <c r="B5637"/>
      <c r="C5637"/>
      <c r="D5637"/>
    </row>
    <row r="5638" spans="1:4" x14ac:dyDescent="0.25">
      <c r="A5638"/>
      <c r="B5638"/>
      <c r="C5638"/>
      <c r="D5638"/>
    </row>
    <row r="5639" spans="1:4" x14ac:dyDescent="0.25">
      <c r="A5639"/>
      <c r="B5639"/>
      <c r="C5639"/>
      <c r="D5639"/>
    </row>
    <row r="5640" spans="1:4" x14ac:dyDescent="0.25">
      <c r="A5640"/>
      <c r="B5640"/>
      <c r="C5640"/>
      <c r="D5640"/>
    </row>
    <row r="5641" spans="1:4" x14ac:dyDescent="0.25">
      <c r="A5641"/>
      <c r="B5641"/>
      <c r="C5641"/>
      <c r="D5641"/>
    </row>
    <row r="5642" spans="1:4" x14ac:dyDescent="0.25">
      <c r="A5642"/>
      <c r="B5642"/>
      <c r="C5642"/>
      <c r="D5642"/>
    </row>
    <row r="5643" spans="1:4" x14ac:dyDescent="0.25">
      <c r="A5643"/>
      <c r="B5643"/>
      <c r="C5643"/>
      <c r="D5643"/>
    </row>
    <row r="5644" spans="1:4" x14ac:dyDescent="0.25">
      <c r="A5644"/>
      <c r="B5644"/>
      <c r="C5644"/>
      <c r="D5644"/>
    </row>
    <row r="5645" spans="1:4" x14ac:dyDescent="0.25">
      <c r="A5645"/>
      <c r="B5645"/>
      <c r="C5645"/>
      <c r="D5645"/>
    </row>
    <row r="5646" spans="1:4" x14ac:dyDescent="0.25">
      <c r="A5646"/>
      <c r="B5646"/>
      <c r="C5646"/>
      <c r="D5646"/>
    </row>
    <row r="5647" spans="1:4" x14ac:dyDescent="0.25">
      <c r="A5647"/>
      <c r="B5647"/>
      <c r="C5647"/>
      <c r="D5647"/>
    </row>
    <row r="5648" spans="1:4" x14ac:dyDescent="0.25">
      <c r="A5648"/>
      <c r="B5648"/>
      <c r="C5648"/>
      <c r="D5648"/>
    </row>
    <row r="5649" spans="1:4" x14ac:dyDescent="0.25">
      <c r="A5649"/>
      <c r="B5649"/>
      <c r="C5649"/>
      <c r="D5649"/>
    </row>
    <row r="5650" spans="1:4" x14ac:dyDescent="0.25">
      <c r="A5650"/>
      <c r="B5650"/>
      <c r="C5650"/>
      <c r="D5650"/>
    </row>
    <row r="5651" spans="1:4" x14ac:dyDescent="0.25">
      <c r="A5651"/>
      <c r="B5651"/>
      <c r="C5651"/>
      <c r="D5651"/>
    </row>
    <row r="5652" spans="1:4" x14ac:dyDescent="0.25">
      <c r="A5652"/>
      <c r="B5652"/>
      <c r="C5652"/>
      <c r="D5652"/>
    </row>
    <row r="5653" spans="1:4" x14ac:dyDescent="0.25">
      <c r="A5653"/>
      <c r="B5653"/>
      <c r="C5653"/>
      <c r="D5653"/>
    </row>
    <row r="5654" spans="1:4" x14ac:dyDescent="0.25">
      <c r="A5654"/>
      <c r="B5654"/>
      <c r="C5654"/>
      <c r="D5654"/>
    </row>
    <row r="5655" spans="1:4" x14ac:dyDescent="0.25">
      <c r="A5655"/>
      <c r="B5655"/>
      <c r="C5655"/>
      <c r="D5655"/>
    </row>
    <row r="5656" spans="1:4" x14ac:dyDescent="0.25">
      <c r="A5656"/>
      <c r="B5656"/>
      <c r="C5656"/>
      <c r="D5656"/>
    </row>
    <row r="5657" spans="1:4" x14ac:dyDescent="0.25">
      <c r="A5657"/>
      <c r="B5657"/>
      <c r="C5657"/>
      <c r="D5657"/>
    </row>
    <row r="5658" spans="1:4" x14ac:dyDescent="0.25">
      <c r="A5658"/>
      <c r="B5658"/>
      <c r="C5658"/>
      <c r="D5658"/>
    </row>
    <row r="5659" spans="1:4" x14ac:dyDescent="0.25">
      <c r="A5659"/>
      <c r="B5659"/>
      <c r="C5659"/>
      <c r="D5659"/>
    </row>
    <row r="5660" spans="1:4" x14ac:dyDescent="0.25">
      <c r="A5660"/>
      <c r="B5660"/>
      <c r="C5660"/>
      <c r="D5660"/>
    </row>
    <row r="5661" spans="1:4" x14ac:dyDescent="0.25">
      <c r="A5661"/>
      <c r="B5661"/>
      <c r="C5661"/>
      <c r="D5661"/>
    </row>
    <row r="5662" spans="1:4" x14ac:dyDescent="0.25">
      <c r="A5662"/>
      <c r="B5662"/>
      <c r="C5662"/>
      <c r="D5662"/>
    </row>
    <row r="5663" spans="1:4" x14ac:dyDescent="0.25">
      <c r="A5663"/>
      <c r="B5663"/>
      <c r="C5663"/>
      <c r="D5663"/>
    </row>
    <row r="5664" spans="1:4" x14ac:dyDescent="0.25">
      <c r="A5664"/>
      <c r="B5664"/>
      <c r="C5664"/>
      <c r="D5664"/>
    </row>
    <row r="5665" spans="1:4" x14ac:dyDescent="0.25">
      <c r="A5665"/>
      <c r="B5665"/>
      <c r="C5665"/>
      <c r="D5665"/>
    </row>
    <row r="5666" spans="1:4" x14ac:dyDescent="0.25">
      <c r="A5666"/>
      <c r="B5666"/>
      <c r="C5666"/>
      <c r="D5666"/>
    </row>
    <row r="5667" spans="1:4" x14ac:dyDescent="0.25">
      <c r="A5667"/>
      <c r="B5667"/>
      <c r="C5667"/>
      <c r="D5667"/>
    </row>
    <row r="5668" spans="1:4" x14ac:dyDescent="0.25">
      <c r="A5668"/>
      <c r="B5668"/>
      <c r="C5668"/>
      <c r="D5668"/>
    </row>
    <row r="5669" spans="1:4" x14ac:dyDescent="0.25">
      <c r="A5669"/>
      <c r="B5669"/>
      <c r="C5669"/>
      <c r="D5669"/>
    </row>
    <row r="5670" spans="1:4" x14ac:dyDescent="0.25">
      <c r="A5670"/>
      <c r="B5670"/>
      <c r="C5670"/>
      <c r="D5670"/>
    </row>
    <row r="5671" spans="1:4" x14ac:dyDescent="0.25">
      <c r="A5671"/>
      <c r="B5671"/>
      <c r="C5671"/>
      <c r="D5671"/>
    </row>
    <row r="5672" spans="1:4" x14ac:dyDescent="0.25">
      <c r="A5672"/>
      <c r="B5672"/>
      <c r="C5672"/>
      <c r="D5672"/>
    </row>
    <row r="5673" spans="1:4" x14ac:dyDescent="0.25">
      <c r="A5673"/>
      <c r="B5673"/>
      <c r="C5673"/>
      <c r="D5673"/>
    </row>
    <row r="5674" spans="1:4" x14ac:dyDescent="0.25">
      <c r="A5674"/>
      <c r="B5674"/>
      <c r="C5674"/>
      <c r="D5674"/>
    </row>
    <row r="5675" spans="1:4" x14ac:dyDescent="0.25">
      <c r="A5675"/>
      <c r="B5675"/>
      <c r="C5675"/>
      <c r="D5675"/>
    </row>
    <row r="5676" spans="1:4" x14ac:dyDescent="0.25">
      <c r="A5676"/>
      <c r="B5676"/>
      <c r="C5676"/>
      <c r="D5676"/>
    </row>
    <row r="5677" spans="1:4" x14ac:dyDescent="0.25">
      <c r="A5677"/>
      <c r="B5677"/>
      <c r="C5677"/>
      <c r="D5677"/>
    </row>
    <row r="5678" spans="1:4" x14ac:dyDescent="0.25">
      <c r="A5678"/>
      <c r="B5678"/>
      <c r="C5678"/>
      <c r="D5678"/>
    </row>
    <row r="5679" spans="1:4" x14ac:dyDescent="0.25">
      <c r="A5679"/>
      <c r="B5679"/>
      <c r="C5679"/>
      <c r="D5679"/>
    </row>
    <row r="5680" spans="1:4" x14ac:dyDescent="0.25">
      <c r="A5680"/>
      <c r="B5680"/>
      <c r="C5680"/>
      <c r="D5680"/>
    </row>
    <row r="5681" spans="1:4" x14ac:dyDescent="0.25">
      <c r="A5681"/>
      <c r="B5681"/>
      <c r="C5681"/>
      <c r="D5681"/>
    </row>
    <row r="5682" spans="1:4" x14ac:dyDescent="0.25">
      <c r="A5682"/>
      <c r="B5682"/>
      <c r="C5682"/>
      <c r="D5682"/>
    </row>
    <row r="5683" spans="1:4" x14ac:dyDescent="0.25">
      <c r="A5683"/>
      <c r="B5683"/>
      <c r="C5683"/>
      <c r="D5683"/>
    </row>
    <row r="5684" spans="1:4" x14ac:dyDescent="0.25">
      <c r="A5684"/>
      <c r="B5684"/>
      <c r="C5684"/>
      <c r="D5684"/>
    </row>
    <row r="5685" spans="1:4" x14ac:dyDescent="0.25">
      <c r="A5685"/>
      <c r="B5685"/>
      <c r="C5685"/>
      <c r="D5685"/>
    </row>
    <row r="5686" spans="1:4" x14ac:dyDescent="0.25">
      <c r="A5686"/>
      <c r="B5686"/>
      <c r="C5686"/>
      <c r="D5686"/>
    </row>
    <row r="5687" spans="1:4" x14ac:dyDescent="0.25">
      <c r="A5687"/>
      <c r="B5687"/>
      <c r="C5687"/>
      <c r="D5687"/>
    </row>
    <row r="5688" spans="1:4" x14ac:dyDescent="0.25">
      <c r="A5688"/>
      <c r="B5688"/>
      <c r="C5688"/>
      <c r="D5688"/>
    </row>
    <row r="5689" spans="1:4" x14ac:dyDescent="0.25">
      <c r="A5689"/>
      <c r="B5689"/>
      <c r="C5689"/>
      <c r="D5689"/>
    </row>
    <row r="5690" spans="1:4" x14ac:dyDescent="0.25">
      <c r="A5690"/>
      <c r="B5690"/>
      <c r="C5690"/>
      <c r="D5690"/>
    </row>
    <row r="5691" spans="1:4" x14ac:dyDescent="0.25">
      <c r="A5691"/>
      <c r="B5691"/>
      <c r="C5691"/>
      <c r="D5691"/>
    </row>
    <row r="5692" spans="1:4" x14ac:dyDescent="0.25">
      <c r="A5692"/>
      <c r="B5692"/>
      <c r="C5692"/>
      <c r="D5692"/>
    </row>
    <row r="5693" spans="1:4" x14ac:dyDescent="0.25">
      <c r="A5693"/>
      <c r="B5693"/>
      <c r="C5693"/>
      <c r="D5693"/>
    </row>
    <row r="5694" spans="1:4" x14ac:dyDescent="0.25">
      <c r="A5694"/>
      <c r="B5694"/>
      <c r="C5694"/>
      <c r="D5694"/>
    </row>
    <row r="5695" spans="1:4" x14ac:dyDescent="0.25">
      <c r="A5695"/>
      <c r="B5695"/>
      <c r="C5695"/>
      <c r="D5695"/>
    </row>
    <row r="5696" spans="1:4" x14ac:dyDescent="0.25">
      <c r="A5696"/>
      <c r="B5696"/>
      <c r="C5696"/>
      <c r="D5696"/>
    </row>
    <row r="5697" spans="1:4" x14ac:dyDescent="0.25">
      <c r="A5697"/>
      <c r="B5697"/>
      <c r="C5697"/>
      <c r="D5697"/>
    </row>
    <row r="5698" spans="1:4" x14ac:dyDescent="0.25">
      <c r="A5698"/>
      <c r="B5698"/>
      <c r="C5698"/>
      <c r="D5698"/>
    </row>
    <row r="5699" spans="1:4" x14ac:dyDescent="0.25">
      <c r="A5699"/>
      <c r="B5699"/>
      <c r="C5699"/>
      <c r="D5699"/>
    </row>
    <row r="5700" spans="1:4" x14ac:dyDescent="0.25">
      <c r="A5700"/>
      <c r="B5700"/>
      <c r="C5700"/>
      <c r="D5700"/>
    </row>
    <row r="5701" spans="1:4" x14ac:dyDescent="0.25">
      <c r="A5701"/>
      <c r="B5701"/>
      <c r="C5701"/>
      <c r="D5701"/>
    </row>
    <row r="5702" spans="1:4" x14ac:dyDescent="0.25">
      <c r="A5702"/>
      <c r="B5702"/>
      <c r="C5702"/>
      <c r="D5702"/>
    </row>
    <row r="5703" spans="1:4" x14ac:dyDescent="0.25">
      <c r="A5703"/>
      <c r="B5703"/>
      <c r="C5703"/>
      <c r="D5703"/>
    </row>
    <row r="5704" spans="1:4" x14ac:dyDescent="0.25">
      <c r="A5704"/>
      <c r="B5704"/>
      <c r="C5704"/>
      <c r="D5704"/>
    </row>
    <row r="5705" spans="1:4" x14ac:dyDescent="0.25">
      <c r="A5705"/>
      <c r="B5705"/>
      <c r="C5705"/>
      <c r="D5705"/>
    </row>
    <row r="5706" spans="1:4" x14ac:dyDescent="0.25">
      <c r="A5706"/>
      <c r="B5706"/>
      <c r="C5706"/>
      <c r="D5706"/>
    </row>
    <row r="5707" spans="1:4" x14ac:dyDescent="0.25">
      <c r="A5707"/>
      <c r="B5707"/>
      <c r="C5707"/>
      <c r="D5707"/>
    </row>
    <row r="5708" spans="1:4" x14ac:dyDescent="0.25">
      <c r="A5708"/>
      <c r="B5708"/>
      <c r="C5708"/>
      <c r="D5708"/>
    </row>
    <row r="5709" spans="1:4" x14ac:dyDescent="0.25">
      <c r="A5709"/>
      <c r="B5709"/>
      <c r="C5709"/>
      <c r="D5709"/>
    </row>
    <row r="5710" spans="1:4" x14ac:dyDescent="0.25">
      <c r="A5710"/>
      <c r="B5710"/>
      <c r="C5710"/>
      <c r="D5710"/>
    </row>
    <row r="5711" spans="1:4" x14ac:dyDescent="0.25">
      <c r="A5711"/>
      <c r="B5711"/>
      <c r="C5711"/>
      <c r="D5711"/>
    </row>
    <row r="5712" spans="1:4" x14ac:dyDescent="0.25">
      <c r="A5712"/>
      <c r="B5712"/>
      <c r="C5712"/>
      <c r="D5712"/>
    </row>
    <row r="5713" spans="1:4" x14ac:dyDescent="0.25">
      <c r="A5713"/>
      <c r="B5713"/>
      <c r="C5713"/>
      <c r="D5713"/>
    </row>
    <row r="5714" spans="1:4" x14ac:dyDescent="0.25">
      <c r="A5714"/>
      <c r="B5714"/>
      <c r="C5714"/>
      <c r="D5714"/>
    </row>
    <row r="5715" spans="1:4" x14ac:dyDescent="0.25">
      <c r="A5715"/>
      <c r="B5715"/>
      <c r="C5715"/>
      <c r="D5715"/>
    </row>
    <row r="5716" spans="1:4" x14ac:dyDescent="0.25">
      <c r="A5716"/>
      <c r="B5716"/>
      <c r="C5716"/>
      <c r="D5716"/>
    </row>
    <row r="5717" spans="1:4" x14ac:dyDescent="0.25">
      <c r="A5717"/>
      <c r="B5717"/>
      <c r="C5717"/>
      <c r="D5717"/>
    </row>
    <row r="5718" spans="1:4" x14ac:dyDescent="0.25">
      <c r="A5718"/>
      <c r="B5718"/>
      <c r="C5718"/>
      <c r="D5718"/>
    </row>
    <row r="5719" spans="1:4" x14ac:dyDescent="0.25">
      <c r="A5719"/>
      <c r="B5719"/>
      <c r="C5719"/>
      <c r="D5719"/>
    </row>
    <row r="5720" spans="1:4" x14ac:dyDescent="0.25">
      <c r="A5720"/>
      <c r="B5720"/>
      <c r="C5720"/>
      <c r="D5720"/>
    </row>
    <row r="5721" spans="1:4" x14ac:dyDescent="0.25">
      <c r="A5721"/>
      <c r="B5721"/>
      <c r="C5721"/>
      <c r="D5721"/>
    </row>
    <row r="5722" spans="1:4" x14ac:dyDescent="0.25">
      <c r="A5722"/>
      <c r="B5722"/>
      <c r="C5722"/>
      <c r="D5722"/>
    </row>
    <row r="5723" spans="1:4" x14ac:dyDescent="0.25">
      <c r="A5723"/>
      <c r="B5723"/>
      <c r="C5723"/>
      <c r="D5723"/>
    </row>
    <row r="5724" spans="1:4" x14ac:dyDescent="0.25">
      <c r="A5724"/>
      <c r="B5724"/>
      <c r="C5724"/>
      <c r="D5724"/>
    </row>
    <row r="5725" spans="1:4" x14ac:dyDescent="0.25">
      <c r="A5725"/>
      <c r="B5725"/>
      <c r="C5725"/>
      <c r="D5725"/>
    </row>
    <row r="5726" spans="1:4" x14ac:dyDescent="0.25">
      <c r="A5726"/>
      <c r="B5726"/>
      <c r="C5726"/>
      <c r="D5726"/>
    </row>
    <row r="5727" spans="1:4" x14ac:dyDescent="0.25">
      <c r="A5727"/>
      <c r="B5727"/>
      <c r="C5727"/>
      <c r="D5727"/>
    </row>
    <row r="5728" spans="1:4" x14ac:dyDescent="0.25">
      <c r="A5728"/>
      <c r="B5728"/>
      <c r="C5728"/>
      <c r="D5728"/>
    </row>
    <row r="5729" spans="1:4" x14ac:dyDescent="0.25">
      <c r="A5729"/>
      <c r="B5729"/>
      <c r="C5729"/>
      <c r="D5729"/>
    </row>
    <row r="5730" spans="1:4" x14ac:dyDescent="0.25">
      <c r="A5730"/>
      <c r="B5730"/>
      <c r="C5730"/>
      <c r="D5730"/>
    </row>
    <row r="5731" spans="1:4" x14ac:dyDescent="0.25">
      <c r="A5731"/>
      <c r="B5731"/>
      <c r="C5731"/>
      <c r="D5731"/>
    </row>
    <row r="5732" spans="1:4" x14ac:dyDescent="0.25">
      <c r="A5732"/>
      <c r="B5732"/>
      <c r="C5732"/>
      <c r="D5732"/>
    </row>
    <row r="5733" spans="1:4" x14ac:dyDescent="0.25">
      <c r="A5733"/>
      <c r="B5733"/>
      <c r="C5733"/>
      <c r="D5733"/>
    </row>
    <row r="5734" spans="1:4" x14ac:dyDescent="0.25">
      <c r="A5734"/>
      <c r="B5734"/>
      <c r="C5734"/>
      <c r="D5734"/>
    </row>
    <row r="5735" spans="1:4" x14ac:dyDescent="0.25">
      <c r="A5735"/>
      <c r="B5735"/>
      <c r="C5735"/>
      <c r="D5735"/>
    </row>
    <row r="5736" spans="1:4" x14ac:dyDescent="0.25">
      <c r="A5736"/>
      <c r="B5736"/>
      <c r="C5736"/>
      <c r="D5736"/>
    </row>
    <row r="5737" spans="1:4" x14ac:dyDescent="0.25">
      <c r="A5737"/>
      <c r="B5737"/>
      <c r="C5737"/>
      <c r="D5737"/>
    </row>
    <row r="5738" spans="1:4" x14ac:dyDescent="0.25">
      <c r="A5738"/>
      <c r="B5738"/>
      <c r="C5738"/>
      <c r="D5738"/>
    </row>
    <row r="5739" spans="1:4" x14ac:dyDescent="0.25">
      <c r="A5739"/>
      <c r="B5739"/>
      <c r="C5739"/>
      <c r="D5739"/>
    </row>
    <row r="5740" spans="1:4" x14ac:dyDescent="0.25">
      <c r="A5740"/>
      <c r="B5740"/>
      <c r="C5740"/>
      <c r="D5740"/>
    </row>
    <row r="5741" spans="1:4" x14ac:dyDescent="0.25">
      <c r="A5741"/>
      <c r="B5741"/>
      <c r="C5741"/>
      <c r="D5741"/>
    </row>
    <row r="5742" spans="1:4" x14ac:dyDescent="0.25">
      <c r="A5742"/>
      <c r="B5742"/>
      <c r="C5742"/>
      <c r="D5742"/>
    </row>
    <row r="5743" spans="1:4" x14ac:dyDescent="0.25">
      <c r="A5743"/>
      <c r="B5743"/>
      <c r="C5743"/>
      <c r="D5743"/>
    </row>
    <row r="5744" spans="1:4" x14ac:dyDescent="0.25">
      <c r="A5744"/>
      <c r="B5744"/>
      <c r="C5744"/>
      <c r="D5744"/>
    </row>
    <row r="5745" spans="1:4" x14ac:dyDescent="0.25">
      <c r="A5745"/>
      <c r="B5745"/>
      <c r="C5745"/>
      <c r="D5745"/>
    </row>
    <row r="5746" spans="1:4" x14ac:dyDescent="0.25">
      <c r="A5746"/>
      <c r="B5746"/>
      <c r="C5746"/>
      <c r="D5746"/>
    </row>
    <row r="5747" spans="1:4" x14ac:dyDescent="0.25">
      <c r="A5747"/>
      <c r="B5747"/>
      <c r="C5747"/>
      <c r="D5747"/>
    </row>
    <row r="5748" spans="1:4" x14ac:dyDescent="0.25">
      <c r="A5748"/>
      <c r="B5748"/>
      <c r="C5748"/>
      <c r="D5748"/>
    </row>
    <row r="5749" spans="1:4" x14ac:dyDescent="0.25">
      <c r="A5749"/>
      <c r="B5749"/>
      <c r="C5749"/>
      <c r="D5749"/>
    </row>
    <row r="5750" spans="1:4" x14ac:dyDescent="0.25">
      <c r="A5750"/>
      <c r="B5750"/>
      <c r="C5750"/>
      <c r="D5750"/>
    </row>
    <row r="5751" spans="1:4" x14ac:dyDescent="0.25">
      <c r="A5751"/>
      <c r="B5751"/>
      <c r="C5751"/>
      <c r="D5751"/>
    </row>
    <row r="5752" spans="1:4" x14ac:dyDescent="0.25">
      <c r="A5752"/>
      <c r="B5752"/>
      <c r="C5752"/>
      <c r="D5752"/>
    </row>
    <row r="5753" spans="1:4" x14ac:dyDescent="0.25">
      <c r="A5753"/>
      <c r="B5753"/>
      <c r="C5753"/>
      <c r="D5753"/>
    </row>
    <row r="5754" spans="1:4" x14ac:dyDescent="0.25">
      <c r="A5754"/>
      <c r="B5754"/>
      <c r="C5754"/>
      <c r="D5754"/>
    </row>
    <row r="5755" spans="1:4" x14ac:dyDescent="0.25">
      <c r="A5755"/>
      <c r="B5755"/>
      <c r="C5755"/>
      <c r="D5755"/>
    </row>
    <row r="5756" spans="1:4" x14ac:dyDescent="0.25">
      <c r="A5756"/>
      <c r="B5756"/>
      <c r="C5756"/>
      <c r="D5756"/>
    </row>
    <row r="5757" spans="1:4" x14ac:dyDescent="0.25">
      <c r="A5757"/>
      <c r="B5757"/>
      <c r="C5757"/>
      <c r="D5757"/>
    </row>
    <row r="5758" spans="1:4" x14ac:dyDescent="0.25">
      <c r="A5758"/>
      <c r="B5758"/>
      <c r="C5758"/>
      <c r="D5758"/>
    </row>
    <row r="5759" spans="1:4" x14ac:dyDescent="0.25">
      <c r="A5759"/>
      <c r="B5759"/>
      <c r="C5759"/>
      <c r="D5759"/>
    </row>
    <row r="5760" spans="1:4" x14ac:dyDescent="0.25">
      <c r="A5760"/>
      <c r="B5760"/>
      <c r="C5760"/>
      <c r="D5760"/>
    </row>
    <row r="5761" spans="1:4" x14ac:dyDescent="0.25">
      <c r="A5761"/>
      <c r="B5761"/>
      <c r="C5761"/>
      <c r="D5761"/>
    </row>
    <row r="5762" spans="1:4" x14ac:dyDescent="0.25">
      <c r="A5762"/>
      <c r="B5762"/>
      <c r="C5762"/>
      <c r="D5762"/>
    </row>
    <row r="5763" spans="1:4" x14ac:dyDescent="0.25">
      <c r="A5763"/>
      <c r="B5763"/>
      <c r="C5763"/>
      <c r="D5763"/>
    </row>
    <row r="5764" spans="1:4" x14ac:dyDescent="0.25">
      <c r="A5764"/>
      <c r="B5764"/>
      <c r="C5764"/>
      <c r="D5764"/>
    </row>
    <row r="5765" spans="1:4" x14ac:dyDescent="0.25">
      <c r="A5765"/>
      <c r="B5765"/>
      <c r="C5765"/>
      <c r="D5765"/>
    </row>
    <row r="5766" spans="1:4" x14ac:dyDescent="0.25">
      <c r="A5766"/>
      <c r="B5766"/>
      <c r="C5766"/>
      <c r="D5766"/>
    </row>
    <row r="5767" spans="1:4" x14ac:dyDescent="0.25">
      <c r="A5767"/>
      <c r="B5767"/>
      <c r="C5767"/>
      <c r="D5767"/>
    </row>
    <row r="5768" spans="1:4" x14ac:dyDescent="0.25">
      <c r="A5768"/>
      <c r="B5768"/>
      <c r="C5768"/>
      <c r="D5768"/>
    </row>
    <row r="5769" spans="1:4" x14ac:dyDescent="0.25">
      <c r="A5769"/>
      <c r="B5769"/>
      <c r="C5769"/>
      <c r="D5769"/>
    </row>
    <row r="5770" spans="1:4" x14ac:dyDescent="0.25">
      <c r="A5770"/>
      <c r="B5770"/>
      <c r="C5770"/>
      <c r="D5770"/>
    </row>
    <row r="5771" spans="1:4" x14ac:dyDescent="0.25">
      <c r="A5771"/>
      <c r="B5771"/>
      <c r="C5771"/>
      <c r="D5771"/>
    </row>
    <row r="5772" spans="1:4" x14ac:dyDescent="0.25">
      <c r="A5772"/>
      <c r="B5772"/>
      <c r="C5772"/>
      <c r="D5772"/>
    </row>
    <row r="5773" spans="1:4" x14ac:dyDescent="0.25">
      <c r="A5773"/>
      <c r="B5773"/>
      <c r="C5773"/>
      <c r="D5773"/>
    </row>
    <row r="5774" spans="1:4" x14ac:dyDescent="0.25">
      <c r="A5774"/>
      <c r="B5774"/>
      <c r="C5774"/>
      <c r="D5774"/>
    </row>
    <row r="5775" spans="1:4" x14ac:dyDescent="0.25">
      <c r="A5775"/>
      <c r="B5775"/>
      <c r="C5775"/>
      <c r="D5775"/>
    </row>
    <row r="5776" spans="1:4" x14ac:dyDescent="0.25">
      <c r="A5776"/>
      <c r="B5776"/>
      <c r="C5776"/>
      <c r="D5776"/>
    </row>
    <row r="5777" spans="1:4" x14ac:dyDescent="0.25">
      <c r="A5777"/>
      <c r="B5777"/>
      <c r="C5777"/>
      <c r="D5777"/>
    </row>
    <row r="5778" spans="1:4" x14ac:dyDescent="0.25">
      <c r="A5778"/>
      <c r="B5778"/>
      <c r="C5778"/>
      <c r="D5778"/>
    </row>
    <row r="5779" spans="1:4" x14ac:dyDescent="0.25">
      <c r="A5779"/>
      <c r="B5779"/>
      <c r="C5779"/>
      <c r="D5779"/>
    </row>
    <row r="5780" spans="1:4" x14ac:dyDescent="0.25">
      <c r="A5780"/>
      <c r="B5780"/>
      <c r="C5780"/>
      <c r="D5780"/>
    </row>
    <row r="5781" spans="1:4" x14ac:dyDescent="0.25">
      <c r="A5781"/>
      <c r="B5781"/>
      <c r="C5781"/>
      <c r="D5781"/>
    </row>
    <row r="5782" spans="1:4" x14ac:dyDescent="0.25">
      <c r="A5782"/>
      <c r="B5782"/>
      <c r="C5782"/>
      <c r="D5782"/>
    </row>
    <row r="5783" spans="1:4" x14ac:dyDescent="0.25">
      <c r="A5783"/>
      <c r="B5783"/>
      <c r="C5783"/>
      <c r="D5783"/>
    </row>
    <row r="5784" spans="1:4" x14ac:dyDescent="0.25">
      <c r="A5784"/>
      <c r="B5784"/>
      <c r="C5784"/>
      <c r="D5784"/>
    </row>
    <row r="5785" spans="1:4" x14ac:dyDescent="0.25">
      <c r="A5785"/>
      <c r="B5785"/>
      <c r="C5785"/>
      <c r="D5785"/>
    </row>
    <row r="5786" spans="1:4" x14ac:dyDescent="0.25">
      <c r="A5786"/>
      <c r="B5786"/>
      <c r="C5786"/>
      <c r="D5786"/>
    </row>
    <row r="5787" spans="1:4" x14ac:dyDescent="0.25">
      <c r="A5787"/>
      <c r="B5787"/>
      <c r="C5787"/>
      <c r="D5787"/>
    </row>
    <row r="5788" spans="1:4" x14ac:dyDescent="0.25">
      <c r="A5788"/>
      <c r="B5788"/>
      <c r="C5788"/>
      <c r="D5788"/>
    </row>
    <row r="5789" spans="1:4" x14ac:dyDescent="0.25">
      <c r="A5789"/>
      <c r="B5789"/>
      <c r="C5789"/>
      <c r="D5789"/>
    </row>
    <row r="5790" spans="1:4" x14ac:dyDescent="0.25">
      <c r="A5790"/>
      <c r="B5790"/>
      <c r="C5790"/>
      <c r="D5790"/>
    </row>
    <row r="5791" spans="1:4" x14ac:dyDescent="0.25">
      <c r="A5791"/>
      <c r="B5791"/>
      <c r="C5791"/>
      <c r="D5791"/>
    </row>
    <row r="5792" spans="1:4" x14ac:dyDescent="0.25">
      <c r="A5792"/>
      <c r="B5792"/>
      <c r="C5792"/>
      <c r="D5792"/>
    </row>
    <row r="5793" spans="1:4" x14ac:dyDescent="0.25">
      <c r="A5793"/>
      <c r="B5793"/>
      <c r="C5793"/>
      <c r="D5793"/>
    </row>
    <row r="5794" spans="1:4" x14ac:dyDescent="0.25">
      <c r="A5794"/>
      <c r="B5794"/>
      <c r="C5794"/>
      <c r="D5794"/>
    </row>
    <row r="5795" spans="1:4" x14ac:dyDescent="0.25">
      <c r="A5795"/>
      <c r="B5795"/>
      <c r="C5795"/>
      <c r="D5795"/>
    </row>
    <row r="5796" spans="1:4" x14ac:dyDescent="0.25">
      <c r="A5796"/>
      <c r="B5796"/>
      <c r="C5796"/>
      <c r="D5796"/>
    </row>
    <row r="5797" spans="1:4" x14ac:dyDescent="0.25">
      <c r="A5797"/>
      <c r="B5797"/>
      <c r="C5797"/>
      <c r="D5797"/>
    </row>
    <row r="5798" spans="1:4" x14ac:dyDescent="0.25">
      <c r="A5798"/>
      <c r="B5798"/>
      <c r="C5798"/>
      <c r="D5798"/>
    </row>
    <row r="5799" spans="1:4" x14ac:dyDescent="0.25">
      <c r="A5799"/>
      <c r="B5799"/>
      <c r="C5799"/>
      <c r="D5799"/>
    </row>
    <row r="5800" spans="1:4" x14ac:dyDescent="0.25">
      <c r="A5800"/>
      <c r="B5800"/>
      <c r="C5800"/>
      <c r="D5800"/>
    </row>
    <row r="5801" spans="1:4" x14ac:dyDescent="0.25">
      <c r="A5801"/>
      <c r="B5801"/>
      <c r="C5801"/>
      <c r="D5801"/>
    </row>
    <row r="5802" spans="1:4" x14ac:dyDescent="0.25">
      <c r="A5802"/>
      <c r="B5802"/>
      <c r="C5802"/>
      <c r="D5802"/>
    </row>
    <row r="5803" spans="1:4" x14ac:dyDescent="0.25">
      <c r="A5803"/>
      <c r="B5803"/>
      <c r="C5803"/>
      <c r="D5803"/>
    </row>
    <row r="5804" spans="1:4" x14ac:dyDescent="0.25">
      <c r="A5804"/>
      <c r="B5804"/>
      <c r="C5804"/>
      <c r="D5804"/>
    </row>
    <row r="5805" spans="1:4" x14ac:dyDescent="0.25">
      <c r="A5805"/>
      <c r="B5805"/>
      <c r="C5805"/>
      <c r="D5805"/>
    </row>
    <row r="5806" spans="1:4" x14ac:dyDescent="0.25">
      <c r="A5806"/>
      <c r="B5806"/>
      <c r="C5806"/>
      <c r="D5806"/>
    </row>
    <row r="5807" spans="1:4" x14ac:dyDescent="0.25">
      <c r="A5807"/>
      <c r="B5807"/>
      <c r="C5807"/>
      <c r="D5807"/>
    </row>
    <row r="5808" spans="1:4" x14ac:dyDescent="0.25">
      <c r="A5808"/>
      <c r="B5808"/>
      <c r="C5808"/>
      <c r="D5808"/>
    </row>
    <row r="5809" spans="1:4" x14ac:dyDescent="0.25">
      <c r="A5809"/>
      <c r="B5809"/>
      <c r="C5809"/>
      <c r="D5809"/>
    </row>
    <row r="5810" spans="1:4" x14ac:dyDescent="0.25">
      <c r="A5810"/>
      <c r="B5810"/>
      <c r="C5810"/>
      <c r="D5810"/>
    </row>
    <row r="5811" spans="1:4" x14ac:dyDescent="0.25">
      <c r="A5811"/>
      <c r="B5811"/>
      <c r="C5811"/>
      <c r="D5811"/>
    </row>
    <row r="5812" spans="1:4" x14ac:dyDescent="0.25">
      <c r="A5812"/>
      <c r="B5812"/>
      <c r="C5812"/>
      <c r="D5812"/>
    </row>
    <row r="5813" spans="1:4" x14ac:dyDescent="0.25">
      <c r="A5813"/>
      <c r="B5813"/>
      <c r="C5813"/>
      <c r="D5813"/>
    </row>
    <row r="5814" spans="1:4" x14ac:dyDescent="0.25">
      <c r="A5814"/>
      <c r="B5814"/>
      <c r="C5814"/>
      <c r="D5814"/>
    </row>
    <row r="5815" spans="1:4" x14ac:dyDescent="0.25">
      <c r="A5815"/>
      <c r="B5815"/>
      <c r="C5815"/>
      <c r="D5815"/>
    </row>
    <row r="5816" spans="1:4" x14ac:dyDescent="0.25">
      <c r="A5816"/>
      <c r="B5816"/>
      <c r="C5816"/>
      <c r="D5816"/>
    </row>
    <row r="5817" spans="1:4" x14ac:dyDescent="0.25">
      <c r="A5817"/>
      <c r="B5817"/>
      <c r="C5817"/>
      <c r="D5817"/>
    </row>
    <row r="5818" spans="1:4" x14ac:dyDescent="0.25">
      <c r="A5818"/>
      <c r="B5818"/>
      <c r="C5818"/>
      <c r="D5818"/>
    </row>
    <row r="5819" spans="1:4" x14ac:dyDescent="0.25">
      <c r="A5819"/>
      <c r="B5819"/>
      <c r="C5819"/>
      <c r="D5819"/>
    </row>
    <row r="5820" spans="1:4" x14ac:dyDescent="0.25">
      <c r="A5820"/>
      <c r="B5820"/>
      <c r="C5820"/>
      <c r="D5820"/>
    </row>
    <row r="5821" spans="1:4" x14ac:dyDescent="0.25">
      <c r="A5821"/>
      <c r="B5821"/>
      <c r="C5821"/>
      <c r="D5821"/>
    </row>
    <row r="5822" spans="1:4" x14ac:dyDescent="0.25">
      <c r="A5822"/>
      <c r="B5822"/>
      <c r="C5822"/>
      <c r="D5822"/>
    </row>
    <row r="5823" spans="1:4" x14ac:dyDescent="0.25">
      <c r="A5823"/>
      <c r="B5823"/>
      <c r="C5823"/>
      <c r="D5823"/>
    </row>
    <row r="5824" spans="1:4" x14ac:dyDescent="0.25">
      <c r="A5824"/>
      <c r="B5824"/>
      <c r="C5824"/>
      <c r="D5824"/>
    </row>
    <row r="5825" spans="1:4" x14ac:dyDescent="0.25">
      <c r="A5825"/>
      <c r="B5825"/>
      <c r="C5825"/>
      <c r="D5825"/>
    </row>
    <row r="5826" spans="1:4" x14ac:dyDescent="0.25">
      <c r="A5826"/>
      <c r="B5826"/>
      <c r="C5826"/>
      <c r="D5826"/>
    </row>
    <row r="5827" spans="1:4" x14ac:dyDescent="0.25">
      <c r="A5827"/>
      <c r="B5827"/>
      <c r="C5827"/>
      <c r="D5827"/>
    </row>
    <row r="5828" spans="1:4" x14ac:dyDescent="0.25">
      <c r="A5828"/>
      <c r="B5828"/>
      <c r="C5828"/>
      <c r="D5828"/>
    </row>
    <row r="5829" spans="1:4" x14ac:dyDescent="0.25">
      <c r="A5829"/>
      <c r="B5829"/>
      <c r="C5829"/>
      <c r="D5829"/>
    </row>
    <row r="5830" spans="1:4" x14ac:dyDescent="0.25">
      <c r="A5830"/>
      <c r="B5830"/>
      <c r="C5830"/>
      <c r="D5830"/>
    </row>
    <row r="5831" spans="1:4" x14ac:dyDescent="0.25">
      <c r="A5831"/>
      <c r="B5831"/>
      <c r="C5831"/>
      <c r="D5831"/>
    </row>
    <row r="5832" spans="1:4" x14ac:dyDescent="0.25">
      <c r="A5832"/>
      <c r="B5832"/>
      <c r="C5832"/>
      <c r="D5832"/>
    </row>
    <row r="5833" spans="1:4" x14ac:dyDescent="0.25">
      <c r="A5833"/>
      <c r="B5833"/>
      <c r="C5833"/>
      <c r="D5833"/>
    </row>
    <row r="5834" spans="1:4" x14ac:dyDescent="0.25">
      <c r="A5834"/>
      <c r="B5834"/>
      <c r="C5834"/>
      <c r="D5834"/>
    </row>
    <row r="5835" spans="1:4" x14ac:dyDescent="0.25">
      <c r="A5835"/>
      <c r="B5835"/>
      <c r="C5835"/>
      <c r="D5835"/>
    </row>
    <row r="5836" spans="1:4" x14ac:dyDescent="0.25">
      <c r="A5836"/>
      <c r="B5836"/>
      <c r="C5836"/>
      <c r="D5836"/>
    </row>
    <row r="5837" spans="1:4" x14ac:dyDescent="0.25">
      <c r="A5837"/>
      <c r="B5837"/>
      <c r="C5837"/>
      <c r="D5837"/>
    </row>
    <row r="5838" spans="1:4" x14ac:dyDescent="0.25">
      <c r="A5838"/>
      <c r="B5838"/>
      <c r="C5838"/>
      <c r="D5838"/>
    </row>
    <row r="5839" spans="1:4" x14ac:dyDescent="0.25">
      <c r="A5839"/>
      <c r="B5839"/>
      <c r="C5839"/>
      <c r="D5839"/>
    </row>
    <row r="5840" spans="1:4" x14ac:dyDescent="0.25">
      <c r="A5840"/>
      <c r="B5840"/>
      <c r="C5840"/>
      <c r="D5840"/>
    </row>
    <row r="5841" spans="1:4" x14ac:dyDescent="0.25">
      <c r="A5841"/>
      <c r="B5841"/>
      <c r="C5841"/>
      <c r="D5841"/>
    </row>
    <row r="5842" spans="1:4" x14ac:dyDescent="0.25">
      <c r="A5842"/>
      <c r="B5842"/>
      <c r="C5842"/>
      <c r="D5842"/>
    </row>
    <row r="5843" spans="1:4" x14ac:dyDescent="0.25">
      <c r="A5843"/>
      <c r="B5843"/>
      <c r="C5843"/>
      <c r="D5843"/>
    </row>
    <row r="5844" spans="1:4" x14ac:dyDescent="0.25">
      <c r="A5844"/>
      <c r="B5844"/>
      <c r="C5844"/>
      <c r="D5844"/>
    </row>
    <row r="5845" spans="1:4" x14ac:dyDescent="0.25">
      <c r="A5845"/>
      <c r="B5845"/>
      <c r="C5845"/>
      <c r="D5845"/>
    </row>
    <row r="5846" spans="1:4" x14ac:dyDescent="0.25">
      <c r="A5846"/>
      <c r="B5846"/>
      <c r="C5846"/>
      <c r="D5846"/>
    </row>
    <row r="5847" spans="1:4" x14ac:dyDescent="0.25">
      <c r="A5847"/>
      <c r="B5847"/>
      <c r="C5847"/>
      <c r="D5847"/>
    </row>
    <row r="5848" spans="1:4" x14ac:dyDescent="0.25">
      <c r="A5848"/>
      <c r="B5848"/>
      <c r="C5848"/>
      <c r="D5848"/>
    </row>
    <row r="5849" spans="1:4" x14ac:dyDescent="0.25">
      <c r="A5849"/>
      <c r="B5849"/>
      <c r="C5849"/>
      <c r="D5849"/>
    </row>
    <row r="5850" spans="1:4" x14ac:dyDescent="0.25">
      <c r="A5850"/>
      <c r="B5850"/>
      <c r="C5850"/>
      <c r="D5850"/>
    </row>
    <row r="5851" spans="1:4" x14ac:dyDescent="0.25">
      <c r="A5851"/>
      <c r="B5851"/>
      <c r="C5851"/>
      <c r="D5851"/>
    </row>
    <row r="5852" spans="1:4" x14ac:dyDescent="0.25">
      <c r="A5852"/>
      <c r="B5852"/>
      <c r="C5852"/>
      <c r="D5852"/>
    </row>
    <row r="5853" spans="1:4" x14ac:dyDescent="0.25">
      <c r="A5853"/>
      <c r="B5853"/>
      <c r="C5853"/>
      <c r="D5853"/>
    </row>
    <row r="5854" spans="1:4" x14ac:dyDescent="0.25">
      <c r="A5854"/>
      <c r="B5854"/>
      <c r="C5854"/>
      <c r="D5854"/>
    </row>
    <row r="5855" spans="1:4" x14ac:dyDescent="0.25">
      <c r="A5855"/>
      <c r="B5855"/>
      <c r="C5855"/>
      <c r="D5855"/>
    </row>
    <row r="5856" spans="1:4" x14ac:dyDescent="0.25">
      <c r="A5856"/>
      <c r="B5856"/>
      <c r="C5856"/>
      <c r="D5856"/>
    </row>
    <row r="5857" spans="1:4" x14ac:dyDescent="0.25">
      <c r="A5857"/>
      <c r="B5857"/>
      <c r="C5857"/>
      <c r="D5857"/>
    </row>
    <row r="5858" spans="1:4" x14ac:dyDescent="0.25">
      <c r="A5858"/>
      <c r="B5858"/>
      <c r="C5858"/>
      <c r="D5858"/>
    </row>
    <row r="5859" spans="1:4" x14ac:dyDescent="0.25">
      <c r="A5859"/>
      <c r="B5859"/>
      <c r="C5859"/>
      <c r="D5859"/>
    </row>
    <row r="5860" spans="1:4" x14ac:dyDescent="0.25">
      <c r="A5860"/>
      <c r="B5860"/>
      <c r="C5860"/>
      <c r="D5860"/>
    </row>
    <row r="5861" spans="1:4" x14ac:dyDescent="0.25">
      <c r="A5861"/>
      <c r="B5861"/>
      <c r="C5861"/>
      <c r="D5861"/>
    </row>
    <row r="5862" spans="1:4" x14ac:dyDescent="0.25">
      <c r="A5862"/>
      <c r="B5862"/>
      <c r="C5862"/>
      <c r="D5862"/>
    </row>
    <row r="5863" spans="1:4" x14ac:dyDescent="0.25">
      <c r="A5863"/>
      <c r="B5863"/>
      <c r="C5863"/>
      <c r="D5863"/>
    </row>
    <row r="5864" spans="1:4" x14ac:dyDescent="0.25">
      <c r="A5864"/>
      <c r="B5864"/>
      <c r="C5864"/>
      <c r="D5864"/>
    </row>
    <row r="5865" spans="1:4" x14ac:dyDescent="0.25">
      <c r="A5865"/>
      <c r="B5865"/>
      <c r="C5865"/>
      <c r="D5865"/>
    </row>
    <row r="5866" spans="1:4" x14ac:dyDescent="0.25">
      <c r="A5866"/>
      <c r="B5866"/>
      <c r="C5866"/>
      <c r="D5866"/>
    </row>
    <row r="5867" spans="1:4" x14ac:dyDescent="0.25">
      <c r="A5867"/>
      <c r="B5867"/>
      <c r="C5867"/>
      <c r="D5867"/>
    </row>
    <row r="5868" spans="1:4" x14ac:dyDescent="0.25">
      <c r="A5868"/>
      <c r="B5868"/>
      <c r="C5868"/>
      <c r="D5868"/>
    </row>
    <row r="5869" spans="1:4" x14ac:dyDescent="0.25">
      <c r="A5869"/>
      <c r="B5869"/>
      <c r="C5869"/>
      <c r="D5869"/>
    </row>
    <row r="5870" spans="1:4" x14ac:dyDescent="0.25">
      <c r="A5870"/>
      <c r="B5870"/>
      <c r="C5870"/>
      <c r="D5870"/>
    </row>
    <row r="5871" spans="1:4" x14ac:dyDescent="0.25">
      <c r="A5871"/>
      <c r="B5871"/>
      <c r="C5871"/>
      <c r="D5871"/>
    </row>
    <row r="5872" spans="1:4" x14ac:dyDescent="0.25">
      <c r="A5872"/>
      <c r="B5872"/>
      <c r="C5872"/>
      <c r="D5872"/>
    </row>
    <row r="5873" spans="1:4" x14ac:dyDescent="0.25">
      <c r="A5873"/>
      <c r="B5873"/>
      <c r="C5873"/>
      <c r="D5873"/>
    </row>
    <row r="5874" spans="1:4" x14ac:dyDescent="0.25">
      <c r="A5874"/>
      <c r="B5874"/>
      <c r="C5874"/>
      <c r="D5874"/>
    </row>
    <row r="5875" spans="1:4" x14ac:dyDescent="0.25">
      <c r="A5875"/>
      <c r="B5875"/>
      <c r="C5875"/>
      <c r="D5875"/>
    </row>
    <row r="5876" spans="1:4" x14ac:dyDescent="0.25">
      <c r="A5876"/>
      <c r="B5876"/>
      <c r="C5876"/>
      <c r="D5876"/>
    </row>
    <row r="5877" spans="1:4" x14ac:dyDescent="0.25">
      <c r="A5877"/>
      <c r="B5877"/>
      <c r="C5877"/>
      <c r="D5877"/>
    </row>
    <row r="5878" spans="1:4" x14ac:dyDescent="0.25">
      <c r="A5878"/>
      <c r="B5878"/>
      <c r="C5878"/>
      <c r="D5878"/>
    </row>
    <row r="5879" spans="1:4" x14ac:dyDescent="0.25">
      <c r="A5879"/>
      <c r="B5879"/>
      <c r="C5879"/>
      <c r="D5879"/>
    </row>
    <row r="5880" spans="1:4" x14ac:dyDescent="0.25">
      <c r="A5880"/>
      <c r="B5880"/>
      <c r="C5880"/>
      <c r="D5880"/>
    </row>
    <row r="5881" spans="1:4" x14ac:dyDescent="0.25">
      <c r="A5881"/>
      <c r="B5881"/>
      <c r="C5881"/>
      <c r="D5881"/>
    </row>
    <row r="5882" spans="1:4" x14ac:dyDescent="0.25">
      <c r="A5882"/>
      <c r="B5882"/>
      <c r="C5882"/>
      <c r="D5882"/>
    </row>
    <row r="5883" spans="1:4" x14ac:dyDescent="0.25">
      <c r="A5883"/>
      <c r="B5883"/>
      <c r="C5883"/>
      <c r="D5883"/>
    </row>
    <row r="5884" spans="1:4" x14ac:dyDescent="0.25">
      <c r="A5884"/>
      <c r="B5884"/>
      <c r="C5884"/>
      <c r="D5884"/>
    </row>
    <row r="5885" spans="1:4" x14ac:dyDescent="0.25">
      <c r="A5885"/>
      <c r="B5885"/>
      <c r="C5885"/>
      <c r="D5885"/>
    </row>
    <row r="5886" spans="1:4" x14ac:dyDescent="0.25">
      <c r="A5886"/>
      <c r="B5886"/>
      <c r="C5886"/>
      <c r="D5886"/>
    </row>
    <row r="5887" spans="1:4" x14ac:dyDescent="0.25">
      <c r="A5887"/>
      <c r="B5887"/>
      <c r="C5887"/>
      <c r="D5887"/>
    </row>
    <row r="5888" spans="1:4" x14ac:dyDescent="0.25">
      <c r="A5888"/>
      <c r="B5888"/>
      <c r="C5888"/>
      <c r="D5888"/>
    </row>
    <row r="5889" spans="1:4" x14ac:dyDescent="0.25">
      <c r="A5889"/>
      <c r="B5889"/>
      <c r="C5889"/>
      <c r="D5889"/>
    </row>
    <row r="5890" spans="1:4" x14ac:dyDescent="0.25">
      <c r="A5890"/>
      <c r="B5890"/>
      <c r="C5890"/>
      <c r="D5890"/>
    </row>
    <row r="5891" spans="1:4" x14ac:dyDescent="0.25">
      <c r="A5891"/>
      <c r="B5891"/>
      <c r="C5891"/>
      <c r="D5891"/>
    </row>
    <row r="5892" spans="1:4" x14ac:dyDescent="0.25">
      <c r="A5892"/>
      <c r="B5892"/>
      <c r="C5892"/>
      <c r="D5892"/>
    </row>
    <row r="5893" spans="1:4" x14ac:dyDescent="0.25">
      <c r="A5893"/>
      <c r="B5893"/>
      <c r="C5893"/>
      <c r="D5893"/>
    </row>
    <row r="5894" spans="1:4" x14ac:dyDescent="0.25">
      <c r="A5894"/>
      <c r="B5894"/>
      <c r="C5894"/>
      <c r="D5894"/>
    </row>
    <row r="5895" spans="1:4" x14ac:dyDescent="0.25">
      <c r="A5895"/>
      <c r="B5895"/>
      <c r="C5895"/>
      <c r="D5895"/>
    </row>
    <row r="5896" spans="1:4" x14ac:dyDescent="0.25">
      <c r="A5896"/>
      <c r="B5896"/>
      <c r="C5896"/>
      <c r="D5896"/>
    </row>
    <row r="5897" spans="1:4" x14ac:dyDescent="0.25">
      <c r="A5897"/>
      <c r="B5897"/>
      <c r="C5897"/>
      <c r="D5897"/>
    </row>
    <row r="5898" spans="1:4" x14ac:dyDescent="0.25">
      <c r="A5898"/>
      <c r="B5898"/>
      <c r="C5898"/>
      <c r="D5898"/>
    </row>
    <row r="5899" spans="1:4" x14ac:dyDescent="0.25">
      <c r="A5899"/>
      <c r="B5899"/>
      <c r="C5899"/>
      <c r="D5899"/>
    </row>
    <row r="5900" spans="1:4" x14ac:dyDescent="0.25">
      <c r="A5900"/>
      <c r="B5900"/>
      <c r="C5900"/>
      <c r="D5900"/>
    </row>
    <row r="5901" spans="1:4" x14ac:dyDescent="0.25">
      <c r="A5901"/>
      <c r="B5901"/>
      <c r="C5901"/>
      <c r="D5901"/>
    </row>
    <row r="5902" spans="1:4" x14ac:dyDescent="0.25">
      <c r="A5902"/>
      <c r="B5902"/>
      <c r="C5902"/>
      <c r="D5902"/>
    </row>
    <row r="5903" spans="1:4" x14ac:dyDescent="0.25">
      <c r="A5903"/>
      <c r="B5903"/>
      <c r="C5903"/>
      <c r="D5903"/>
    </row>
    <row r="5904" spans="1:4" x14ac:dyDescent="0.25">
      <c r="A5904"/>
      <c r="B5904"/>
      <c r="C5904"/>
      <c r="D5904"/>
    </row>
    <row r="5905" spans="1:4" x14ac:dyDescent="0.25">
      <c r="A5905"/>
      <c r="B5905"/>
      <c r="C5905"/>
      <c r="D5905"/>
    </row>
    <row r="5906" spans="1:4" x14ac:dyDescent="0.25">
      <c r="A5906"/>
      <c r="B5906"/>
      <c r="C5906"/>
      <c r="D5906"/>
    </row>
    <row r="5907" spans="1:4" x14ac:dyDescent="0.25">
      <c r="A5907"/>
      <c r="B5907"/>
      <c r="C5907"/>
      <c r="D5907"/>
    </row>
    <row r="5908" spans="1:4" x14ac:dyDescent="0.25">
      <c r="A5908"/>
      <c r="B5908"/>
      <c r="C5908"/>
      <c r="D5908"/>
    </row>
    <row r="5909" spans="1:4" x14ac:dyDescent="0.25">
      <c r="A5909"/>
      <c r="B5909"/>
      <c r="C5909"/>
      <c r="D5909"/>
    </row>
    <row r="5910" spans="1:4" x14ac:dyDescent="0.25">
      <c r="A5910"/>
      <c r="B5910"/>
      <c r="C5910"/>
      <c r="D5910"/>
    </row>
    <row r="5911" spans="1:4" x14ac:dyDescent="0.25">
      <c r="A5911"/>
      <c r="B5911"/>
      <c r="C5911"/>
      <c r="D5911"/>
    </row>
    <row r="5912" spans="1:4" x14ac:dyDescent="0.25">
      <c r="A5912"/>
      <c r="B5912"/>
      <c r="C5912"/>
      <c r="D5912"/>
    </row>
    <row r="5913" spans="1:4" x14ac:dyDescent="0.25">
      <c r="A5913"/>
      <c r="B5913"/>
      <c r="C5913"/>
      <c r="D5913"/>
    </row>
    <row r="5914" spans="1:4" x14ac:dyDescent="0.25">
      <c r="A5914"/>
      <c r="B5914"/>
      <c r="C5914"/>
      <c r="D5914"/>
    </row>
    <row r="5915" spans="1:4" x14ac:dyDescent="0.25">
      <c r="A5915"/>
      <c r="B5915"/>
      <c r="C5915"/>
      <c r="D5915"/>
    </row>
    <row r="5916" spans="1:4" x14ac:dyDescent="0.25">
      <c r="A5916"/>
      <c r="B5916"/>
      <c r="C5916"/>
      <c r="D5916"/>
    </row>
    <row r="5917" spans="1:4" x14ac:dyDescent="0.25">
      <c r="A5917"/>
      <c r="B5917"/>
      <c r="C5917"/>
      <c r="D5917"/>
    </row>
    <row r="5918" spans="1:4" x14ac:dyDescent="0.25">
      <c r="A5918"/>
      <c r="B5918"/>
      <c r="C5918"/>
      <c r="D5918"/>
    </row>
    <row r="5919" spans="1:4" x14ac:dyDescent="0.25">
      <c r="A5919"/>
      <c r="B5919"/>
      <c r="C5919"/>
      <c r="D5919"/>
    </row>
    <row r="5920" spans="1:4" x14ac:dyDescent="0.25">
      <c r="A5920"/>
      <c r="B5920"/>
      <c r="C5920"/>
      <c r="D5920"/>
    </row>
    <row r="5921" spans="1:4" x14ac:dyDescent="0.25">
      <c r="A5921"/>
      <c r="B5921"/>
      <c r="C5921"/>
      <c r="D5921"/>
    </row>
    <row r="5922" spans="1:4" x14ac:dyDescent="0.25">
      <c r="A5922"/>
      <c r="B5922"/>
      <c r="C5922"/>
      <c r="D5922"/>
    </row>
    <row r="5923" spans="1:4" x14ac:dyDescent="0.25">
      <c r="A5923"/>
      <c r="B5923"/>
      <c r="C5923"/>
      <c r="D5923"/>
    </row>
    <row r="5924" spans="1:4" x14ac:dyDescent="0.25">
      <c r="A5924"/>
      <c r="B5924"/>
      <c r="C5924"/>
      <c r="D5924"/>
    </row>
    <row r="5925" spans="1:4" x14ac:dyDescent="0.25">
      <c r="A5925"/>
      <c r="B5925"/>
      <c r="C5925"/>
      <c r="D5925"/>
    </row>
    <row r="5926" spans="1:4" x14ac:dyDescent="0.25">
      <c r="A5926"/>
      <c r="B5926"/>
      <c r="C5926"/>
      <c r="D5926"/>
    </row>
    <row r="5927" spans="1:4" x14ac:dyDescent="0.25">
      <c r="A5927"/>
      <c r="B5927"/>
      <c r="C5927"/>
      <c r="D5927"/>
    </row>
    <row r="5928" spans="1:4" x14ac:dyDescent="0.25">
      <c r="A5928"/>
      <c r="B5928"/>
      <c r="C5928"/>
      <c r="D5928"/>
    </row>
    <row r="5929" spans="1:4" x14ac:dyDescent="0.25">
      <c r="A5929"/>
      <c r="B5929"/>
      <c r="C5929"/>
      <c r="D5929"/>
    </row>
    <row r="5930" spans="1:4" x14ac:dyDescent="0.25">
      <c r="A5930"/>
      <c r="B5930"/>
      <c r="C5930"/>
      <c r="D5930"/>
    </row>
    <row r="5931" spans="1:4" x14ac:dyDescent="0.25">
      <c r="A5931"/>
      <c r="B5931"/>
      <c r="C5931"/>
      <c r="D5931"/>
    </row>
    <row r="5932" spans="1:4" x14ac:dyDescent="0.25">
      <c r="A5932"/>
      <c r="B5932"/>
      <c r="C5932"/>
      <c r="D5932"/>
    </row>
    <row r="5933" spans="1:4" x14ac:dyDescent="0.25">
      <c r="A5933"/>
      <c r="B5933"/>
      <c r="C5933"/>
      <c r="D5933"/>
    </row>
    <row r="5934" spans="1:4" x14ac:dyDescent="0.25">
      <c r="A5934"/>
      <c r="B5934"/>
      <c r="C5934"/>
      <c r="D5934"/>
    </row>
    <row r="5935" spans="1:4" x14ac:dyDescent="0.25">
      <c r="A5935"/>
      <c r="B5935"/>
      <c r="C5935"/>
      <c r="D5935"/>
    </row>
    <row r="5936" spans="1:4" x14ac:dyDescent="0.25">
      <c r="A5936"/>
      <c r="B5936"/>
      <c r="C5936"/>
      <c r="D5936"/>
    </row>
    <row r="5937" spans="1:4" x14ac:dyDescent="0.25">
      <c r="A5937"/>
      <c r="B5937"/>
      <c r="C5937"/>
      <c r="D5937"/>
    </row>
    <row r="5938" spans="1:4" x14ac:dyDescent="0.25">
      <c r="A5938"/>
      <c r="B5938"/>
      <c r="C5938"/>
      <c r="D5938"/>
    </row>
    <row r="5939" spans="1:4" x14ac:dyDescent="0.25">
      <c r="A5939"/>
      <c r="B5939"/>
      <c r="C5939"/>
      <c r="D5939"/>
    </row>
    <row r="5940" spans="1:4" x14ac:dyDescent="0.25">
      <c r="A5940"/>
      <c r="B5940"/>
      <c r="C5940"/>
      <c r="D5940"/>
    </row>
    <row r="5941" spans="1:4" x14ac:dyDescent="0.25">
      <c r="A5941"/>
      <c r="B5941"/>
      <c r="C5941"/>
      <c r="D5941"/>
    </row>
    <row r="5942" spans="1:4" x14ac:dyDescent="0.25">
      <c r="A5942"/>
      <c r="B5942"/>
      <c r="C5942"/>
      <c r="D5942"/>
    </row>
    <row r="5943" spans="1:4" x14ac:dyDescent="0.25">
      <c r="A5943"/>
      <c r="B5943"/>
      <c r="C5943"/>
      <c r="D5943"/>
    </row>
    <row r="5944" spans="1:4" x14ac:dyDescent="0.25">
      <c r="A5944"/>
      <c r="B5944"/>
      <c r="C5944"/>
      <c r="D5944"/>
    </row>
    <row r="5945" spans="1:4" x14ac:dyDescent="0.25">
      <c r="A5945"/>
      <c r="B5945"/>
      <c r="C5945"/>
      <c r="D5945"/>
    </row>
    <row r="5946" spans="1:4" x14ac:dyDescent="0.25">
      <c r="A5946"/>
      <c r="B5946"/>
      <c r="C5946"/>
      <c r="D5946"/>
    </row>
    <row r="5947" spans="1:4" x14ac:dyDescent="0.25">
      <c r="A5947"/>
      <c r="B5947"/>
      <c r="C5947"/>
      <c r="D5947"/>
    </row>
    <row r="5948" spans="1:4" x14ac:dyDescent="0.25">
      <c r="A5948"/>
      <c r="B5948"/>
      <c r="C5948"/>
      <c r="D5948"/>
    </row>
    <row r="5949" spans="1:4" x14ac:dyDescent="0.25">
      <c r="A5949"/>
      <c r="B5949"/>
      <c r="C5949"/>
      <c r="D5949"/>
    </row>
    <row r="5950" spans="1:4" x14ac:dyDescent="0.25">
      <c r="A5950"/>
      <c r="B5950"/>
      <c r="C5950"/>
      <c r="D5950"/>
    </row>
    <row r="5951" spans="1:4" x14ac:dyDescent="0.25">
      <c r="A5951"/>
      <c r="B5951"/>
      <c r="C5951"/>
      <c r="D5951"/>
    </row>
    <row r="5952" spans="1:4" x14ac:dyDescent="0.25">
      <c r="A5952"/>
      <c r="B5952"/>
      <c r="C5952"/>
      <c r="D5952"/>
    </row>
    <row r="5953" spans="1:4" x14ac:dyDescent="0.25">
      <c r="A5953"/>
      <c r="B5953"/>
      <c r="C5953"/>
      <c r="D5953"/>
    </row>
    <row r="5954" spans="1:4" x14ac:dyDescent="0.25">
      <c r="A5954"/>
      <c r="B5954"/>
      <c r="C5954"/>
      <c r="D5954"/>
    </row>
    <row r="5955" spans="1:4" x14ac:dyDescent="0.25">
      <c r="A5955"/>
      <c r="B5955"/>
      <c r="C5955"/>
      <c r="D5955"/>
    </row>
    <row r="5956" spans="1:4" x14ac:dyDescent="0.25">
      <c r="A5956"/>
      <c r="B5956"/>
      <c r="C5956"/>
      <c r="D5956"/>
    </row>
    <row r="5957" spans="1:4" x14ac:dyDescent="0.25">
      <c r="A5957"/>
      <c r="B5957"/>
      <c r="C5957"/>
      <c r="D5957"/>
    </row>
    <row r="5958" spans="1:4" x14ac:dyDescent="0.25">
      <c r="A5958"/>
      <c r="B5958"/>
      <c r="C5958"/>
      <c r="D5958"/>
    </row>
    <row r="5959" spans="1:4" x14ac:dyDescent="0.25">
      <c r="A5959"/>
      <c r="B5959"/>
      <c r="C5959"/>
      <c r="D5959"/>
    </row>
    <row r="5960" spans="1:4" x14ac:dyDescent="0.25">
      <c r="A5960"/>
      <c r="B5960"/>
      <c r="C5960"/>
      <c r="D5960"/>
    </row>
    <row r="5961" spans="1:4" x14ac:dyDescent="0.25">
      <c r="A5961"/>
      <c r="B5961"/>
      <c r="C5961"/>
      <c r="D5961"/>
    </row>
    <row r="5962" spans="1:4" x14ac:dyDescent="0.25">
      <c r="A5962"/>
      <c r="B5962"/>
      <c r="C5962"/>
      <c r="D5962"/>
    </row>
    <row r="5963" spans="1:4" x14ac:dyDescent="0.25">
      <c r="A5963"/>
      <c r="B5963"/>
      <c r="C5963"/>
      <c r="D5963"/>
    </row>
    <row r="5964" spans="1:4" x14ac:dyDescent="0.25">
      <c r="A5964"/>
      <c r="B5964"/>
      <c r="C5964"/>
      <c r="D5964"/>
    </row>
    <row r="5965" spans="1:4" x14ac:dyDescent="0.25">
      <c r="A5965"/>
      <c r="B5965"/>
      <c r="C5965"/>
      <c r="D5965"/>
    </row>
    <row r="5966" spans="1:4" x14ac:dyDescent="0.25">
      <c r="A5966"/>
      <c r="B5966"/>
      <c r="C5966"/>
      <c r="D5966"/>
    </row>
    <row r="5967" spans="1:4" x14ac:dyDescent="0.25">
      <c r="A5967"/>
      <c r="B5967"/>
      <c r="C5967"/>
      <c r="D5967"/>
    </row>
    <row r="5968" spans="1:4" x14ac:dyDescent="0.25">
      <c r="A5968"/>
      <c r="B5968"/>
      <c r="C5968"/>
      <c r="D5968"/>
    </row>
    <row r="5969" spans="1:4" x14ac:dyDescent="0.25">
      <c r="A5969"/>
      <c r="B5969"/>
      <c r="C5969"/>
      <c r="D5969"/>
    </row>
    <row r="5970" spans="1:4" x14ac:dyDescent="0.25">
      <c r="A5970"/>
      <c r="B5970"/>
      <c r="C5970"/>
      <c r="D5970"/>
    </row>
    <row r="5971" spans="1:4" x14ac:dyDescent="0.25">
      <c r="A5971"/>
      <c r="B5971"/>
      <c r="C5971"/>
      <c r="D5971"/>
    </row>
    <row r="5972" spans="1:4" x14ac:dyDescent="0.25">
      <c r="A5972"/>
      <c r="B5972"/>
      <c r="C5972"/>
      <c r="D5972"/>
    </row>
    <row r="5973" spans="1:4" x14ac:dyDescent="0.25">
      <c r="A5973"/>
      <c r="B5973"/>
      <c r="C5973"/>
      <c r="D5973"/>
    </row>
    <row r="5974" spans="1:4" x14ac:dyDescent="0.25">
      <c r="A5974"/>
      <c r="B5974"/>
      <c r="C5974"/>
      <c r="D5974"/>
    </row>
    <row r="5975" spans="1:4" x14ac:dyDescent="0.25">
      <c r="A5975"/>
      <c r="B5975"/>
      <c r="C5975"/>
      <c r="D5975"/>
    </row>
    <row r="5976" spans="1:4" x14ac:dyDescent="0.25">
      <c r="A5976"/>
      <c r="B5976"/>
      <c r="C5976"/>
      <c r="D5976"/>
    </row>
    <row r="5977" spans="1:4" x14ac:dyDescent="0.25">
      <c r="A5977"/>
      <c r="B5977"/>
      <c r="C5977"/>
      <c r="D5977"/>
    </row>
    <row r="5978" spans="1:4" x14ac:dyDescent="0.25">
      <c r="A5978"/>
      <c r="B5978"/>
      <c r="C5978"/>
      <c r="D5978"/>
    </row>
    <row r="5979" spans="1:4" x14ac:dyDescent="0.25">
      <c r="A5979"/>
      <c r="B5979"/>
      <c r="C5979"/>
      <c r="D5979"/>
    </row>
    <row r="5980" spans="1:4" x14ac:dyDescent="0.25">
      <c r="A5980"/>
      <c r="B5980"/>
      <c r="C5980"/>
      <c r="D5980"/>
    </row>
    <row r="5981" spans="1:4" x14ac:dyDescent="0.25">
      <c r="A5981"/>
      <c r="B5981"/>
      <c r="C5981"/>
      <c r="D5981"/>
    </row>
    <row r="5982" spans="1:4" x14ac:dyDescent="0.25">
      <c r="A5982"/>
      <c r="B5982"/>
      <c r="C5982"/>
      <c r="D5982"/>
    </row>
    <row r="5983" spans="1:4" x14ac:dyDescent="0.25">
      <c r="A5983"/>
      <c r="B5983"/>
      <c r="C5983"/>
      <c r="D5983"/>
    </row>
    <row r="5984" spans="1:4" x14ac:dyDescent="0.25">
      <c r="A5984"/>
      <c r="B5984"/>
      <c r="C5984"/>
      <c r="D5984"/>
    </row>
    <row r="5985" spans="1:4" x14ac:dyDescent="0.25">
      <c r="A5985"/>
      <c r="B5985"/>
      <c r="C5985"/>
      <c r="D5985"/>
    </row>
    <row r="5986" spans="1:4" x14ac:dyDescent="0.25">
      <c r="A5986"/>
      <c r="B5986"/>
      <c r="C5986"/>
      <c r="D5986"/>
    </row>
    <row r="5987" spans="1:4" x14ac:dyDescent="0.25">
      <c r="A5987"/>
      <c r="B5987"/>
      <c r="C5987"/>
      <c r="D5987"/>
    </row>
    <row r="5988" spans="1:4" x14ac:dyDescent="0.25">
      <c r="A5988"/>
      <c r="B5988"/>
      <c r="C5988"/>
      <c r="D5988"/>
    </row>
    <row r="5989" spans="1:4" x14ac:dyDescent="0.25">
      <c r="A5989"/>
      <c r="B5989"/>
      <c r="C5989"/>
      <c r="D5989"/>
    </row>
    <row r="5990" spans="1:4" x14ac:dyDescent="0.25">
      <c r="A5990"/>
      <c r="B5990"/>
      <c r="C5990"/>
      <c r="D5990"/>
    </row>
    <row r="5991" spans="1:4" x14ac:dyDescent="0.25">
      <c r="A5991"/>
      <c r="B5991"/>
      <c r="C5991"/>
      <c r="D5991"/>
    </row>
    <row r="5992" spans="1:4" x14ac:dyDescent="0.25">
      <c r="A5992"/>
      <c r="B5992"/>
      <c r="C5992"/>
      <c r="D5992"/>
    </row>
    <row r="5993" spans="1:4" x14ac:dyDescent="0.25">
      <c r="A5993"/>
      <c r="B5993"/>
      <c r="C5993"/>
      <c r="D5993"/>
    </row>
    <row r="5994" spans="1:4" x14ac:dyDescent="0.25">
      <c r="A5994"/>
      <c r="B5994"/>
      <c r="C5994"/>
      <c r="D5994"/>
    </row>
    <row r="5995" spans="1:4" x14ac:dyDescent="0.25">
      <c r="A5995"/>
      <c r="B5995"/>
      <c r="C5995"/>
      <c r="D5995"/>
    </row>
    <row r="5996" spans="1:4" x14ac:dyDescent="0.25">
      <c r="A5996"/>
      <c r="B5996"/>
      <c r="C5996"/>
      <c r="D5996"/>
    </row>
    <row r="5997" spans="1:4" x14ac:dyDescent="0.25">
      <c r="A5997"/>
      <c r="B5997"/>
      <c r="C5997"/>
      <c r="D5997"/>
    </row>
    <row r="5998" spans="1:4" x14ac:dyDescent="0.25">
      <c r="A5998"/>
      <c r="B5998"/>
      <c r="C5998"/>
      <c r="D5998"/>
    </row>
    <row r="5999" spans="1:4" x14ac:dyDescent="0.25">
      <c r="A5999"/>
      <c r="B5999"/>
      <c r="C5999"/>
      <c r="D5999"/>
    </row>
    <row r="6000" spans="1:4" x14ac:dyDescent="0.25">
      <c r="A6000"/>
      <c r="B6000"/>
      <c r="C6000"/>
      <c r="D6000"/>
    </row>
    <row r="6001" spans="1:4" x14ac:dyDescent="0.25">
      <c r="A6001"/>
      <c r="B6001"/>
      <c r="C6001"/>
      <c r="D6001"/>
    </row>
    <row r="6002" spans="1:4" x14ac:dyDescent="0.25">
      <c r="A6002"/>
      <c r="B6002"/>
      <c r="C6002"/>
      <c r="D6002"/>
    </row>
    <row r="6003" spans="1:4" x14ac:dyDescent="0.25">
      <c r="A6003"/>
      <c r="B6003"/>
      <c r="C6003"/>
      <c r="D6003"/>
    </row>
    <row r="6004" spans="1:4" x14ac:dyDescent="0.25">
      <c r="A6004"/>
      <c r="B6004"/>
      <c r="C6004"/>
      <c r="D6004"/>
    </row>
    <row r="6005" spans="1:4" x14ac:dyDescent="0.25">
      <c r="A6005"/>
      <c r="B6005"/>
      <c r="C6005"/>
      <c r="D6005"/>
    </row>
    <row r="6006" spans="1:4" x14ac:dyDescent="0.25">
      <c r="A6006"/>
      <c r="B6006"/>
      <c r="C6006"/>
      <c r="D6006"/>
    </row>
    <row r="6007" spans="1:4" x14ac:dyDescent="0.25">
      <c r="A6007"/>
      <c r="B6007"/>
      <c r="C6007"/>
      <c r="D6007"/>
    </row>
    <row r="6008" spans="1:4" x14ac:dyDescent="0.25">
      <c r="A6008"/>
      <c r="B6008"/>
      <c r="C6008"/>
      <c r="D6008"/>
    </row>
    <row r="6009" spans="1:4" x14ac:dyDescent="0.25">
      <c r="A6009"/>
      <c r="B6009"/>
      <c r="C6009"/>
      <c r="D6009"/>
    </row>
    <row r="6010" spans="1:4" x14ac:dyDescent="0.25">
      <c r="A6010"/>
      <c r="B6010"/>
      <c r="C6010"/>
      <c r="D6010"/>
    </row>
    <row r="6011" spans="1:4" x14ac:dyDescent="0.25">
      <c r="A6011"/>
      <c r="B6011"/>
      <c r="C6011"/>
      <c r="D6011"/>
    </row>
    <row r="6012" spans="1:4" x14ac:dyDescent="0.25">
      <c r="A6012"/>
      <c r="B6012"/>
      <c r="C6012"/>
      <c r="D6012"/>
    </row>
    <row r="6013" spans="1:4" x14ac:dyDescent="0.25">
      <c r="A6013"/>
      <c r="B6013"/>
      <c r="C6013"/>
      <c r="D6013"/>
    </row>
    <row r="6014" spans="1:4" x14ac:dyDescent="0.25">
      <c r="A6014"/>
      <c r="B6014"/>
      <c r="C6014"/>
      <c r="D6014"/>
    </row>
    <row r="6015" spans="1:4" x14ac:dyDescent="0.25">
      <c r="A6015"/>
      <c r="B6015"/>
      <c r="C6015"/>
      <c r="D6015"/>
    </row>
    <row r="6016" spans="1:4" x14ac:dyDescent="0.25">
      <c r="A6016"/>
      <c r="B6016"/>
      <c r="C6016"/>
      <c r="D6016"/>
    </row>
    <row r="6017" spans="1:4" x14ac:dyDescent="0.25">
      <c r="A6017"/>
      <c r="B6017"/>
      <c r="C6017"/>
      <c r="D6017"/>
    </row>
    <row r="6018" spans="1:4" x14ac:dyDescent="0.25">
      <c r="A6018"/>
      <c r="B6018"/>
      <c r="C6018"/>
      <c r="D6018"/>
    </row>
    <row r="6019" spans="1:4" x14ac:dyDescent="0.25">
      <c r="A6019"/>
      <c r="B6019"/>
      <c r="C6019"/>
      <c r="D6019"/>
    </row>
    <row r="6020" spans="1:4" x14ac:dyDescent="0.25">
      <c r="A6020"/>
      <c r="B6020"/>
      <c r="C6020"/>
      <c r="D6020"/>
    </row>
    <row r="6021" spans="1:4" x14ac:dyDescent="0.25">
      <c r="A6021"/>
      <c r="B6021"/>
      <c r="C6021"/>
      <c r="D6021"/>
    </row>
    <row r="6022" spans="1:4" x14ac:dyDescent="0.25">
      <c r="A6022"/>
      <c r="B6022"/>
      <c r="C6022"/>
      <c r="D6022"/>
    </row>
    <row r="6023" spans="1:4" x14ac:dyDescent="0.25">
      <c r="A6023"/>
      <c r="B6023"/>
      <c r="C6023"/>
      <c r="D6023"/>
    </row>
    <row r="6024" spans="1:4" x14ac:dyDescent="0.25">
      <c r="A6024"/>
      <c r="B6024"/>
      <c r="C6024"/>
      <c r="D6024"/>
    </row>
    <row r="6025" spans="1:4" x14ac:dyDescent="0.25">
      <c r="A6025"/>
      <c r="B6025"/>
      <c r="C6025"/>
      <c r="D6025"/>
    </row>
    <row r="6026" spans="1:4" x14ac:dyDescent="0.25">
      <c r="A6026"/>
      <c r="B6026"/>
      <c r="C6026"/>
      <c r="D6026"/>
    </row>
    <row r="6027" spans="1:4" x14ac:dyDescent="0.25">
      <c r="A6027"/>
      <c r="B6027"/>
      <c r="C6027"/>
      <c r="D6027"/>
    </row>
    <row r="6028" spans="1:4" x14ac:dyDescent="0.25">
      <c r="A6028"/>
      <c r="B6028"/>
      <c r="C6028"/>
      <c r="D6028"/>
    </row>
    <row r="6029" spans="1:4" x14ac:dyDescent="0.25">
      <c r="A6029"/>
      <c r="B6029"/>
      <c r="C6029"/>
      <c r="D6029"/>
    </row>
    <row r="6030" spans="1:4" x14ac:dyDescent="0.25">
      <c r="A6030"/>
      <c r="B6030"/>
      <c r="C6030"/>
      <c r="D6030"/>
    </row>
    <row r="6031" spans="1:4" x14ac:dyDescent="0.25">
      <c r="A6031"/>
      <c r="B6031"/>
      <c r="C6031"/>
      <c r="D6031"/>
    </row>
    <row r="6032" spans="1:4" x14ac:dyDescent="0.25">
      <c r="A6032"/>
      <c r="B6032"/>
      <c r="C6032"/>
      <c r="D6032"/>
    </row>
    <row r="6033" spans="1:4" x14ac:dyDescent="0.25">
      <c r="A6033"/>
      <c r="B6033"/>
      <c r="C6033"/>
      <c r="D6033"/>
    </row>
    <row r="6034" spans="1:4" x14ac:dyDescent="0.25">
      <c r="A6034"/>
      <c r="B6034"/>
      <c r="C6034"/>
      <c r="D6034"/>
    </row>
    <row r="6035" spans="1:4" x14ac:dyDescent="0.25">
      <c r="A6035"/>
      <c r="B6035"/>
      <c r="C6035"/>
      <c r="D6035"/>
    </row>
    <row r="6036" spans="1:4" x14ac:dyDescent="0.25">
      <c r="A6036"/>
      <c r="B6036"/>
      <c r="C6036"/>
      <c r="D6036"/>
    </row>
    <row r="6037" spans="1:4" x14ac:dyDescent="0.25">
      <c r="A6037"/>
      <c r="B6037"/>
      <c r="C6037"/>
      <c r="D6037"/>
    </row>
    <row r="6038" spans="1:4" x14ac:dyDescent="0.25">
      <c r="A6038"/>
      <c r="B6038"/>
      <c r="C6038"/>
      <c r="D6038"/>
    </row>
    <row r="6039" spans="1:4" x14ac:dyDescent="0.25">
      <c r="A6039"/>
      <c r="B6039"/>
      <c r="C6039"/>
      <c r="D6039"/>
    </row>
    <row r="6040" spans="1:4" x14ac:dyDescent="0.25">
      <c r="A6040"/>
      <c r="B6040"/>
      <c r="C6040"/>
      <c r="D6040"/>
    </row>
    <row r="6041" spans="1:4" x14ac:dyDescent="0.25">
      <c r="A6041"/>
      <c r="B6041"/>
      <c r="C6041"/>
      <c r="D6041"/>
    </row>
    <row r="6042" spans="1:4" x14ac:dyDescent="0.25">
      <c r="A6042"/>
      <c r="B6042"/>
      <c r="C6042"/>
      <c r="D6042"/>
    </row>
    <row r="6043" spans="1:4" x14ac:dyDescent="0.25">
      <c r="A6043"/>
      <c r="B6043"/>
      <c r="C6043"/>
      <c r="D6043"/>
    </row>
    <row r="6044" spans="1:4" x14ac:dyDescent="0.25">
      <c r="A6044"/>
      <c r="B6044"/>
      <c r="C6044"/>
      <c r="D6044"/>
    </row>
    <row r="6045" spans="1:4" x14ac:dyDescent="0.25">
      <c r="A6045"/>
      <c r="B6045"/>
      <c r="C6045"/>
      <c r="D6045"/>
    </row>
    <row r="6046" spans="1:4" x14ac:dyDescent="0.25">
      <c r="A6046"/>
      <c r="B6046"/>
      <c r="C6046"/>
      <c r="D6046"/>
    </row>
    <row r="6047" spans="1:4" x14ac:dyDescent="0.25">
      <c r="A6047"/>
      <c r="B6047"/>
      <c r="C6047"/>
      <c r="D6047"/>
    </row>
    <row r="6048" spans="1:4" x14ac:dyDescent="0.25">
      <c r="A6048"/>
      <c r="B6048"/>
      <c r="C6048"/>
      <c r="D6048"/>
    </row>
    <row r="6049" spans="1:4" x14ac:dyDescent="0.25">
      <c r="A6049"/>
      <c r="B6049"/>
      <c r="C6049"/>
      <c r="D6049"/>
    </row>
    <row r="6050" spans="1:4" x14ac:dyDescent="0.25">
      <c r="A6050"/>
      <c r="B6050"/>
      <c r="C6050"/>
      <c r="D6050"/>
    </row>
    <row r="6051" spans="1:4" x14ac:dyDescent="0.25">
      <c r="A6051"/>
      <c r="B6051"/>
      <c r="C6051"/>
      <c r="D6051"/>
    </row>
    <row r="6052" spans="1:4" x14ac:dyDescent="0.25">
      <c r="A6052"/>
      <c r="B6052"/>
      <c r="C6052"/>
      <c r="D6052"/>
    </row>
    <row r="6053" spans="1:4" x14ac:dyDescent="0.25">
      <c r="A6053"/>
      <c r="B6053"/>
      <c r="C6053"/>
      <c r="D6053"/>
    </row>
    <row r="6054" spans="1:4" x14ac:dyDescent="0.25">
      <c r="A6054"/>
      <c r="B6054"/>
      <c r="C6054"/>
      <c r="D6054"/>
    </row>
    <row r="6055" spans="1:4" x14ac:dyDescent="0.25">
      <c r="A6055"/>
      <c r="B6055"/>
      <c r="C6055"/>
      <c r="D6055"/>
    </row>
    <row r="6056" spans="1:4" x14ac:dyDescent="0.25">
      <c r="A6056"/>
      <c r="B6056"/>
      <c r="C6056"/>
      <c r="D6056"/>
    </row>
    <row r="6057" spans="1:4" x14ac:dyDescent="0.25">
      <c r="A6057"/>
      <c r="B6057"/>
      <c r="C6057"/>
      <c r="D6057"/>
    </row>
    <row r="6058" spans="1:4" x14ac:dyDescent="0.25">
      <c r="A6058"/>
      <c r="B6058"/>
      <c r="C6058"/>
      <c r="D6058"/>
    </row>
    <row r="6059" spans="1:4" x14ac:dyDescent="0.25">
      <c r="A6059"/>
      <c r="B6059"/>
      <c r="C6059"/>
      <c r="D6059"/>
    </row>
    <row r="6060" spans="1:4" x14ac:dyDescent="0.25">
      <c r="A6060"/>
      <c r="B6060"/>
      <c r="C6060"/>
      <c r="D6060"/>
    </row>
    <row r="6061" spans="1:4" x14ac:dyDescent="0.25">
      <c r="A6061"/>
      <c r="B6061"/>
      <c r="C6061"/>
      <c r="D6061"/>
    </row>
    <row r="6062" spans="1:4" x14ac:dyDescent="0.25">
      <c r="A6062"/>
      <c r="B6062"/>
      <c r="C6062"/>
      <c r="D6062"/>
    </row>
    <row r="6063" spans="1:4" x14ac:dyDescent="0.25">
      <c r="A6063"/>
      <c r="B6063"/>
      <c r="C6063"/>
      <c r="D6063"/>
    </row>
    <row r="6064" spans="1:4" x14ac:dyDescent="0.25">
      <c r="A6064"/>
      <c r="B6064"/>
      <c r="C6064"/>
      <c r="D6064"/>
    </row>
    <row r="6065" spans="1:4" x14ac:dyDescent="0.25">
      <c r="A6065"/>
      <c r="B6065"/>
      <c r="C6065"/>
      <c r="D6065"/>
    </row>
    <row r="6066" spans="1:4" x14ac:dyDescent="0.25">
      <c r="A6066"/>
      <c r="B6066"/>
      <c r="C6066"/>
      <c r="D6066"/>
    </row>
    <row r="6067" spans="1:4" x14ac:dyDescent="0.25">
      <c r="A6067"/>
      <c r="B6067"/>
      <c r="C6067"/>
      <c r="D6067"/>
    </row>
    <row r="6068" spans="1:4" x14ac:dyDescent="0.25">
      <c r="A6068"/>
      <c r="B6068"/>
      <c r="C6068"/>
      <c r="D6068"/>
    </row>
    <row r="6069" spans="1:4" x14ac:dyDescent="0.25">
      <c r="A6069"/>
      <c r="B6069"/>
      <c r="C6069"/>
      <c r="D6069"/>
    </row>
    <row r="6070" spans="1:4" x14ac:dyDescent="0.25">
      <c r="A6070"/>
      <c r="B6070"/>
      <c r="C6070"/>
      <c r="D6070"/>
    </row>
    <row r="6071" spans="1:4" x14ac:dyDescent="0.25">
      <c r="A6071"/>
      <c r="B6071"/>
      <c r="C6071"/>
      <c r="D6071"/>
    </row>
    <row r="6072" spans="1:4" x14ac:dyDescent="0.25">
      <c r="A6072"/>
      <c r="B6072"/>
      <c r="C6072"/>
      <c r="D6072"/>
    </row>
    <row r="6073" spans="1:4" x14ac:dyDescent="0.25">
      <c r="A6073"/>
      <c r="B6073"/>
      <c r="C6073"/>
      <c r="D6073"/>
    </row>
    <row r="6074" spans="1:4" x14ac:dyDescent="0.25">
      <c r="A6074"/>
      <c r="B6074"/>
      <c r="C6074"/>
      <c r="D6074"/>
    </row>
    <row r="6075" spans="1:4" x14ac:dyDescent="0.25">
      <c r="A6075"/>
      <c r="B6075"/>
      <c r="C6075"/>
      <c r="D6075"/>
    </row>
    <row r="6076" spans="1:4" x14ac:dyDescent="0.25">
      <c r="A6076"/>
      <c r="B6076"/>
      <c r="C6076"/>
      <c r="D6076"/>
    </row>
    <row r="6077" spans="1:4" x14ac:dyDescent="0.25">
      <c r="A6077"/>
      <c r="B6077"/>
      <c r="C6077"/>
      <c r="D6077"/>
    </row>
    <row r="6078" spans="1:4" x14ac:dyDescent="0.25">
      <c r="A6078"/>
      <c r="B6078"/>
      <c r="C6078"/>
      <c r="D6078"/>
    </row>
    <row r="6079" spans="1:4" x14ac:dyDescent="0.25">
      <c r="A6079"/>
      <c r="B6079"/>
      <c r="C6079"/>
      <c r="D6079"/>
    </row>
    <row r="6080" spans="1:4" x14ac:dyDescent="0.25">
      <c r="A6080"/>
      <c r="B6080"/>
      <c r="C6080"/>
      <c r="D6080"/>
    </row>
    <row r="6081" spans="1:4" x14ac:dyDescent="0.25">
      <c r="A6081"/>
      <c r="B6081"/>
      <c r="C6081"/>
      <c r="D6081"/>
    </row>
    <row r="6082" spans="1:4" x14ac:dyDescent="0.25">
      <c r="A6082"/>
      <c r="B6082"/>
      <c r="C6082"/>
      <c r="D6082"/>
    </row>
    <row r="6083" spans="1:4" x14ac:dyDescent="0.25">
      <c r="A6083"/>
      <c r="B6083"/>
      <c r="C6083"/>
      <c r="D6083"/>
    </row>
    <row r="6084" spans="1:4" x14ac:dyDescent="0.25">
      <c r="A6084"/>
      <c r="B6084"/>
      <c r="C6084"/>
      <c r="D6084"/>
    </row>
    <row r="6085" spans="1:4" x14ac:dyDescent="0.25">
      <c r="A6085"/>
      <c r="B6085"/>
      <c r="C6085"/>
      <c r="D6085"/>
    </row>
    <row r="6086" spans="1:4" x14ac:dyDescent="0.25">
      <c r="A6086"/>
      <c r="B6086"/>
      <c r="C6086"/>
      <c r="D6086"/>
    </row>
    <row r="6087" spans="1:4" x14ac:dyDescent="0.25">
      <c r="A6087"/>
      <c r="B6087"/>
      <c r="C6087"/>
      <c r="D6087"/>
    </row>
    <row r="6088" spans="1:4" x14ac:dyDescent="0.25">
      <c r="A6088"/>
      <c r="B6088"/>
      <c r="C6088"/>
      <c r="D6088"/>
    </row>
    <row r="6089" spans="1:4" x14ac:dyDescent="0.25">
      <c r="A6089"/>
      <c r="B6089"/>
      <c r="C6089"/>
      <c r="D6089"/>
    </row>
    <row r="6090" spans="1:4" x14ac:dyDescent="0.25">
      <c r="A6090"/>
      <c r="B6090"/>
      <c r="C6090"/>
      <c r="D6090"/>
    </row>
    <row r="6091" spans="1:4" x14ac:dyDescent="0.25">
      <c r="A6091"/>
      <c r="B6091"/>
      <c r="C6091"/>
      <c r="D6091"/>
    </row>
    <row r="6092" spans="1:4" x14ac:dyDescent="0.25">
      <c r="A6092"/>
      <c r="B6092"/>
      <c r="C6092"/>
      <c r="D6092"/>
    </row>
    <row r="6093" spans="1:4" x14ac:dyDescent="0.25">
      <c r="A6093"/>
      <c r="B6093"/>
      <c r="C6093"/>
      <c r="D6093"/>
    </row>
    <row r="6094" spans="1:4" x14ac:dyDescent="0.25">
      <c r="A6094"/>
      <c r="B6094"/>
      <c r="C6094"/>
      <c r="D6094"/>
    </row>
    <row r="6095" spans="1:4" x14ac:dyDescent="0.25">
      <c r="A6095"/>
      <c r="B6095"/>
      <c r="C6095"/>
      <c r="D6095"/>
    </row>
    <row r="6096" spans="1:4" x14ac:dyDescent="0.25">
      <c r="A6096"/>
      <c r="B6096"/>
      <c r="C6096"/>
      <c r="D6096"/>
    </row>
    <row r="6097" spans="1:4" x14ac:dyDescent="0.25">
      <c r="A6097"/>
      <c r="B6097"/>
      <c r="C6097"/>
      <c r="D6097"/>
    </row>
    <row r="6098" spans="1:4" x14ac:dyDescent="0.25">
      <c r="A6098"/>
      <c r="B6098"/>
      <c r="C6098"/>
      <c r="D6098"/>
    </row>
    <row r="6099" spans="1:4" x14ac:dyDescent="0.25">
      <c r="A6099"/>
      <c r="B6099"/>
      <c r="C6099"/>
      <c r="D6099"/>
    </row>
    <row r="6100" spans="1:4" x14ac:dyDescent="0.25">
      <c r="A6100"/>
      <c r="B6100"/>
      <c r="C6100"/>
      <c r="D6100"/>
    </row>
    <row r="6101" spans="1:4" x14ac:dyDescent="0.25">
      <c r="A6101"/>
      <c r="B6101"/>
      <c r="C6101"/>
      <c r="D6101"/>
    </row>
    <row r="6102" spans="1:4" x14ac:dyDescent="0.25">
      <c r="A6102"/>
      <c r="B6102"/>
      <c r="C6102"/>
      <c r="D6102"/>
    </row>
    <row r="6103" spans="1:4" x14ac:dyDescent="0.25">
      <c r="A6103"/>
      <c r="B6103"/>
      <c r="C6103"/>
      <c r="D6103"/>
    </row>
    <row r="6104" spans="1:4" x14ac:dyDescent="0.25">
      <c r="A6104"/>
      <c r="B6104"/>
      <c r="C6104"/>
      <c r="D6104"/>
    </row>
    <row r="6105" spans="1:4" x14ac:dyDescent="0.25">
      <c r="A6105"/>
      <c r="B6105"/>
      <c r="C6105"/>
      <c r="D6105"/>
    </row>
    <row r="6106" spans="1:4" x14ac:dyDescent="0.25">
      <c r="A6106"/>
      <c r="B6106"/>
      <c r="C6106"/>
      <c r="D6106"/>
    </row>
    <row r="6107" spans="1:4" x14ac:dyDescent="0.25">
      <c r="A6107"/>
      <c r="B6107"/>
      <c r="C6107"/>
      <c r="D6107"/>
    </row>
    <row r="6108" spans="1:4" x14ac:dyDescent="0.25">
      <c r="A6108"/>
      <c r="B6108"/>
      <c r="C6108"/>
      <c r="D6108"/>
    </row>
    <row r="6109" spans="1:4" x14ac:dyDescent="0.25">
      <c r="A6109"/>
      <c r="B6109"/>
      <c r="C6109"/>
      <c r="D6109"/>
    </row>
    <row r="6110" spans="1:4" x14ac:dyDescent="0.25">
      <c r="A6110"/>
      <c r="B6110"/>
      <c r="C6110"/>
      <c r="D6110"/>
    </row>
    <row r="6111" spans="1:4" x14ac:dyDescent="0.25">
      <c r="A6111"/>
      <c r="B6111"/>
      <c r="C6111"/>
      <c r="D6111"/>
    </row>
    <row r="6112" spans="1:4" x14ac:dyDescent="0.25">
      <c r="A6112"/>
      <c r="B6112"/>
      <c r="C6112"/>
      <c r="D6112"/>
    </row>
    <row r="6113" spans="1:4" x14ac:dyDescent="0.25">
      <c r="A6113"/>
      <c r="B6113"/>
      <c r="C6113"/>
      <c r="D6113"/>
    </row>
    <row r="6114" spans="1:4" x14ac:dyDescent="0.25">
      <c r="A6114"/>
      <c r="B6114"/>
      <c r="C6114"/>
      <c r="D6114"/>
    </row>
    <row r="6115" spans="1:4" x14ac:dyDescent="0.25">
      <c r="A6115"/>
      <c r="B6115"/>
      <c r="C6115"/>
      <c r="D6115"/>
    </row>
    <row r="6116" spans="1:4" x14ac:dyDescent="0.25">
      <c r="A6116"/>
      <c r="B6116"/>
      <c r="C6116"/>
      <c r="D6116"/>
    </row>
    <row r="6117" spans="1:4" x14ac:dyDescent="0.25">
      <c r="A6117"/>
      <c r="B6117"/>
      <c r="C6117"/>
      <c r="D6117"/>
    </row>
    <row r="6118" spans="1:4" x14ac:dyDescent="0.25">
      <c r="A6118"/>
      <c r="B6118"/>
      <c r="C6118"/>
      <c r="D6118"/>
    </row>
    <row r="6119" spans="1:4" x14ac:dyDescent="0.25">
      <c r="A6119"/>
      <c r="B6119"/>
      <c r="C6119"/>
      <c r="D6119"/>
    </row>
    <row r="6120" spans="1:4" x14ac:dyDescent="0.25">
      <c r="A6120"/>
      <c r="B6120"/>
      <c r="C6120"/>
      <c r="D6120"/>
    </row>
    <row r="6121" spans="1:4" x14ac:dyDescent="0.25">
      <c r="A6121"/>
      <c r="B6121"/>
      <c r="C6121"/>
      <c r="D6121"/>
    </row>
    <row r="6122" spans="1:4" x14ac:dyDescent="0.25">
      <c r="A6122"/>
      <c r="B6122"/>
      <c r="C6122"/>
      <c r="D6122"/>
    </row>
    <row r="6123" spans="1:4" x14ac:dyDescent="0.25">
      <c r="A6123"/>
      <c r="B6123"/>
      <c r="C6123"/>
      <c r="D6123"/>
    </row>
    <row r="6124" spans="1:4" x14ac:dyDescent="0.25">
      <c r="A6124"/>
      <c r="B6124"/>
      <c r="C6124"/>
      <c r="D6124"/>
    </row>
    <row r="6125" spans="1:4" x14ac:dyDescent="0.25">
      <c r="A6125"/>
      <c r="B6125"/>
      <c r="C6125"/>
      <c r="D6125"/>
    </row>
    <row r="6126" spans="1:4" x14ac:dyDescent="0.25">
      <c r="A6126"/>
      <c r="B6126"/>
      <c r="C6126"/>
      <c r="D6126"/>
    </row>
    <row r="6127" spans="1:4" x14ac:dyDescent="0.25">
      <c r="A6127"/>
      <c r="B6127"/>
      <c r="C6127"/>
      <c r="D6127"/>
    </row>
    <row r="6128" spans="1:4" x14ac:dyDescent="0.25">
      <c r="A6128"/>
      <c r="B6128"/>
      <c r="C6128"/>
      <c r="D6128"/>
    </row>
    <row r="6129" spans="1:4" x14ac:dyDescent="0.25">
      <c r="A6129"/>
      <c r="B6129"/>
      <c r="C6129"/>
      <c r="D6129"/>
    </row>
    <row r="6130" spans="1:4" x14ac:dyDescent="0.25">
      <c r="A6130"/>
      <c r="B6130"/>
      <c r="C6130"/>
      <c r="D6130"/>
    </row>
    <row r="6131" spans="1:4" x14ac:dyDescent="0.25">
      <c r="A6131"/>
      <c r="B6131"/>
      <c r="C6131"/>
      <c r="D6131"/>
    </row>
    <row r="6132" spans="1:4" x14ac:dyDescent="0.25">
      <c r="A6132"/>
      <c r="B6132"/>
      <c r="C6132"/>
      <c r="D6132"/>
    </row>
    <row r="6133" spans="1:4" x14ac:dyDescent="0.25">
      <c r="A6133"/>
      <c r="B6133"/>
      <c r="C6133"/>
      <c r="D6133"/>
    </row>
    <row r="6134" spans="1:4" x14ac:dyDescent="0.25">
      <c r="A6134"/>
      <c r="B6134"/>
      <c r="C6134"/>
      <c r="D6134"/>
    </row>
    <row r="6135" spans="1:4" x14ac:dyDescent="0.25">
      <c r="A6135"/>
      <c r="B6135"/>
      <c r="C6135"/>
      <c r="D6135"/>
    </row>
    <row r="6136" spans="1:4" x14ac:dyDescent="0.25">
      <c r="A6136"/>
      <c r="B6136"/>
      <c r="C6136"/>
      <c r="D6136"/>
    </row>
    <row r="6137" spans="1:4" x14ac:dyDescent="0.25">
      <c r="A6137"/>
      <c r="B6137"/>
      <c r="C6137"/>
      <c r="D6137"/>
    </row>
    <row r="6138" spans="1:4" x14ac:dyDescent="0.25">
      <c r="A6138"/>
      <c r="B6138"/>
      <c r="C6138"/>
      <c r="D6138"/>
    </row>
    <row r="6139" spans="1:4" x14ac:dyDescent="0.25">
      <c r="A6139"/>
      <c r="B6139"/>
      <c r="C6139"/>
      <c r="D6139"/>
    </row>
    <row r="6140" spans="1:4" x14ac:dyDescent="0.25">
      <c r="A6140"/>
      <c r="B6140"/>
      <c r="C6140"/>
      <c r="D6140"/>
    </row>
    <row r="6141" spans="1:4" x14ac:dyDescent="0.25">
      <c r="A6141"/>
      <c r="B6141"/>
      <c r="C6141"/>
      <c r="D6141"/>
    </row>
    <row r="6142" spans="1:4" x14ac:dyDescent="0.25">
      <c r="A6142"/>
      <c r="B6142"/>
      <c r="C6142"/>
      <c r="D6142"/>
    </row>
    <row r="6143" spans="1:4" x14ac:dyDescent="0.25">
      <c r="A6143"/>
      <c r="B6143"/>
      <c r="C6143"/>
      <c r="D6143"/>
    </row>
    <row r="6144" spans="1:4" x14ac:dyDescent="0.25">
      <c r="A6144"/>
      <c r="B6144"/>
      <c r="C6144"/>
      <c r="D6144"/>
    </row>
    <row r="6145" spans="1:4" x14ac:dyDescent="0.25">
      <c r="A6145"/>
      <c r="B6145"/>
      <c r="C6145"/>
      <c r="D6145"/>
    </row>
    <row r="6146" spans="1:4" x14ac:dyDescent="0.25">
      <c r="A6146"/>
      <c r="B6146"/>
      <c r="C6146"/>
      <c r="D6146"/>
    </row>
    <row r="6147" spans="1:4" x14ac:dyDescent="0.25">
      <c r="A6147"/>
      <c r="B6147"/>
      <c r="C6147"/>
      <c r="D6147"/>
    </row>
    <row r="6148" spans="1:4" x14ac:dyDescent="0.25">
      <c r="A6148"/>
      <c r="B6148"/>
      <c r="C6148"/>
      <c r="D6148"/>
    </row>
    <row r="6149" spans="1:4" x14ac:dyDescent="0.25">
      <c r="A6149"/>
      <c r="B6149"/>
      <c r="C6149"/>
      <c r="D6149"/>
    </row>
    <row r="6150" spans="1:4" x14ac:dyDescent="0.25">
      <c r="A6150"/>
      <c r="B6150"/>
      <c r="C6150"/>
      <c r="D6150"/>
    </row>
    <row r="6151" spans="1:4" x14ac:dyDescent="0.25">
      <c r="A6151"/>
      <c r="B6151"/>
      <c r="C6151"/>
      <c r="D6151"/>
    </row>
    <row r="6152" spans="1:4" x14ac:dyDescent="0.25">
      <c r="A6152"/>
      <c r="B6152"/>
      <c r="C6152"/>
      <c r="D6152"/>
    </row>
    <row r="6153" spans="1:4" x14ac:dyDescent="0.25">
      <c r="A6153"/>
      <c r="B6153"/>
      <c r="C6153"/>
      <c r="D6153"/>
    </row>
    <row r="6154" spans="1:4" x14ac:dyDescent="0.25">
      <c r="A6154"/>
      <c r="B6154"/>
      <c r="C6154"/>
      <c r="D6154"/>
    </row>
    <row r="6155" spans="1:4" x14ac:dyDescent="0.25">
      <c r="A6155"/>
      <c r="B6155"/>
      <c r="C6155"/>
      <c r="D6155"/>
    </row>
    <row r="6156" spans="1:4" x14ac:dyDescent="0.25">
      <c r="A6156"/>
      <c r="B6156"/>
      <c r="C6156"/>
      <c r="D6156"/>
    </row>
    <row r="6157" spans="1:4" x14ac:dyDescent="0.25">
      <c r="A6157"/>
      <c r="B6157"/>
      <c r="C6157"/>
      <c r="D6157"/>
    </row>
    <row r="6158" spans="1:4" x14ac:dyDescent="0.25">
      <c r="A6158"/>
      <c r="B6158"/>
      <c r="C6158"/>
      <c r="D6158"/>
    </row>
    <row r="6159" spans="1:4" x14ac:dyDescent="0.25">
      <c r="A6159"/>
      <c r="B6159"/>
      <c r="C6159"/>
      <c r="D6159"/>
    </row>
    <row r="6160" spans="1:4" x14ac:dyDescent="0.25">
      <c r="A6160"/>
      <c r="B6160"/>
      <c r="C6160"/>
      <c r="D6160"/>
    </row>
    <row r="6161" spans="1:4" x14ac:dyDescent="0.25">
      <c r="A6161"/>
      <c r="B6161"/>
      <c r="C6161"/>
      <c r="D6161"/>
    </row>
    <row r="6162" spans="1:4" x14ac:dyDescent="0.25">
      <c r="A6162"/>
      <c r="B6162"/>
      <c r="C6162"/>
      <c r="D6162"/>
    </row>
    <row r="6163" spans="1:4" x14ac:dyDescent="0.25">
      <c r="A6163"/>
      <c r="B6163"/>
      <c r="C6163"/>
      <c r="D6163"/>
    </row>
    <row r="6164" spans="1:4" x14ac:dyDescent="0.25">
      <c r="A6164"/>
      <c r="B6164"/>
      <c r="C6164"/>
      <c r="D6164"/>
    </row>
    <row r="6165" spans="1:4" x14ac:dyDescent="0.25">
      <c r="A6165"/>
      <c r="B6165"/>
      <c r="C6165"/>
      <c r="D6165"/>
    </row>
    <row r="6166" spans="1:4" x14ac:dyDescent="0.25">
      <c r="A6166"/>
      <c r="B6166"/>
      <c r="C6166"/>
      <c r="D6166"/>
    </row>
    <row r="6167" spans="1:4" x14ac:dyDescent="0.25">
      <c r="A6167"/>
      <c r="B6167"/>
      <c r="C6167"/>
      <c r="D6167"/>
    </row>
    <row r="6168" spans="1:4" x14ac:dyDescent="0.25">
      <c r="A6168"/>
      <c r="B6168"/>
      <c r="C6168"/>
      <c r="D6168"/>
    </row>
    <row r="6169" spans="1:4" x14ac:dyDescent="0.25">
      <c r="A6169"/>
      <c r="B6169"/>
      <c r="C6169"/>
      <c r="D6169"/>
    </row>
    <row r="6170" spans="1:4" x14ac:dyDescent="0.25">
      <c r="A6170"/>
      <c r="B6170"/>
      <c r="C6170"/>
      <c r="D6170"/>
    </row>
    <row r="6171" spans="1:4" x14ac:dyDescent="0.25">
      <c r="A6171"/>
      <c r="B6171"/>
      <c r="C6171"/>
      <c r="D6171"/>
    </row>
    <row r="6172" spans="1:4" x14ac:dyDescent="0.25">
      <c r="A6172"/>
      <c r="B6172"/>
      <c r="C6172"/>
      <c r="D6172"/>
    </row>
    <row r="6173" spans="1:4" x14ac:dyDescent="0.25">
      <c r="A6173"/>
      <c r="B6173"/>
      <c r="C6173"/>
      <c r="D6173"/>
    </row>
    <row r="6174" spans="1:4" x14ac:dyDescent="0.25">
      <c r="A6174"/>
      <c r="B6174"/>
      <c r="C6174"/>
      <c r="D6174"/>
    </row>
    <row r="6175" spans="1:4" x14ac:dyDescent="0.25">
      <c r="A6175"/>
      <c r="B6175"/>
      <c r="C6175"/>
      <c r="D6175"/>
    </row>
    <row r="6176" spans="1:4" x14ac:dyDescent="0.25">
      <c r="A6176"/>
      <c r="B6176"/>
      <c r="C6176"/>
      <c r="D6176"/>
    </row>
    <row r="6177" spans="1:4" x14ac:dyDescent="0.25">
      <c r="A6177"/>
      <c r="B6177"/>
      <c r="C6177"/>
      <c r="D6177"/>
    </row>
    <row r="6178" spans="1:4" x14ac:dyDescent="0.25">
      <c r="A6178"/>
      <c r="B6178"/>
      <c r="C6178"/>
      <c r="D6178"/>
    </row>
    <row r="6179" spans="1:4" x14ac:dyDescent="0.25">
      <c r="A6179"/>
      <c r="B6179"/>
      <c r="C6179"/>
      <c r="D6179"/>
    </row>
    <row r="6180" spans="1:4" x14ac:dyDescent="0.25">
      <c r="A6180"/>
      <c r="B6180"/>
      <c r="C6180"/>
      <c r="D6180"/>
    </row>
    <row r="6181" spans="1:4" x14ac:dyDescent="0.25">
      <c r="A6181"/>
      <c r="B6181"/>
      <c r="C6181"/>
      <c r="D6181"/>
    </row>
    <row r="6182" spans="1:4" x14ac:dyDescent="0.25">
      <c r="A6182"/>
      <c r="B6182"/>
      <c r="C6182"/>
      <c r="D6182"/>
    </row>
    <row r="6183" spans="1:4" x14ac:dyDescent="0.25">
      <c r="A6183"/>
      <c r="B6183"/>
      <c r="C6183"/>
      <c r="D6183"/>
    </row>
    <row r="6184" spans="1:4" x14ac:dyDescent="0.25">
      <c r="A6184"/>
      <c r="B6184"/>
      <c r="C6184"/>
      <c r="D6184"/>
    </row>
    <row r="6185" spans="1:4" x14ac:dyDescent="0.25">
      <c r="A6185"/>
      <c r="B6185"/>
      <c r="C6185"/>
      <c r="D6185"/>
    </row>
    <row r="6186" spans="1:4" x14ac:dyDescent="0.25">
      <c r="A6186"/>
      <c r="B6186"/>
      <c r="C6186"/>
      <c r="D6186"/>
    </row>
    <row r="6187" spans="1:4" x14ac:dyDescent="0.25">
      <c r="A6187"/>
      <c r="B6187"/>
      <c r="C6187"/>
      <c r="D6187"/>
    </row>
    <row r="6188" spans="1:4" x14ac:dyDescent="0.25">
      <c r="A6188"/>
      <c r="B6188"/>
      <c r="C6188"/>
      <c r="D6188"/>
    </row>
    <row r="6189" spans="1:4" x14ac:dyDescent="0.25">
      <c r="A6189"/>
      <c r="B6189"/>
      <c r="C6189"/>
      <c r="D6189"/>
    </row>
    <row r="6190" spans="1:4" x14ac:dyDescent="0.25">
      <c r="A6190"/>
      <c r="B6190"/>
      <c r="C6190"/>
      <c r="D6190"/>
    </row>
    <row r="6191" spans="1:4" x14ac:dyDescent="0.25">
      <c r="A6191"/>
      <c r="B6191"/>
      <c r="C6191"/>
      <c r="D6191"/>
    </row>
    <row r="6192" spans="1:4" x14ac:dyDescent="0.25">
      <c r="A6192"/>
      <c r="B6192"/>
      <c r="C6192"/>
      <c r="D6192"/>
    </row>
    <row r="6193" spans="1:4" x14ac:dyDescent="0.25">
      <c r="A6193"/>
      <c r="B6193"/>
      <c r="C6193"/>
      <c r="D6193"/>
    </row>
    <row r="6194" spans="1:4" x14ac:dyDescent="0.25">
      <c r="A6194"/>
      <c r="B6194"/>
      <c r="C6194"/>
      <c r="D6194"/>
    </row>
    <row r="6195" spans="1:4" x14ac:dyDescent="0.25">
      <c r="A6195"/>
      <c r="B6195"/>
      <c r="C6195"/>
      <c r="D6195"/>
    </row>
    <row r="6196" spans="1:4" x14ac:dyDescent="0.25">
      <c r="A6196"/>
      <c r="B6196"/>
      <c r="C6196"/>
      <c r="D6196"/>
    </row>
    <row r="6197" spans="1:4" x14ac:dyDescent="0.25">
      <c r="A6197"/>
      <c r="B6197"/>
      <c r="C6197"/>
      <c r="D6197"/>
    </row>
    <row r="6198" spans="1:4" x14ac:dyDescent="0.25">
      <c r="A6198"/>
      <c r="B6198"/>
      <c r="C6198"/>
      <c r="D6198"/>
    </row>
    <row r="6199" spans="1:4" x14ac:dyDescent="0.25">
      <c r="A6199"/>
      <c r="B6199"/>
      <c r="C6199"/>
      <c r="D6199"/>
    </row>
    <row r="6200" spans="1:4" x14ac:dyDescent="0.25">
      <c r="A6200"/>
      <c r="B6200"/>
      <c r="C6200"/>
      <c r="D6200"/>
    </row>
    <row r="6201" spans="1:4" x14ac:dyDescent="0.25">
      <c r="A6201"/>
      <c r="B6201"/>
      <c r="C6201"/>
      <c r="D6201"/>
    </row>
    <row r="6202" spans="1:4" x14ac:dyDescent="0.25">
      <c r="A6202"/>
      <c r="B6202"/>
      <c r="C6202"/>
      <c r="D6202"/>
    </row>
    <row r="6203" spans="1:4" x14ac:dyDescent="0.25">
      <c r="A6203"/>
      <c r="B6203"/>
      <c r="C6203"/>
      <c r="D6203"/>
    </row>
    <row r="6204" spans="1:4" x14ac:dyDescent="0.25">
      <c r="A6204"/>
      <c r="B6204"/>
      <c r="C6204"/>
      <c r="D6204"/>
    </row>
    <row r="6205" spans="1:4" x14ac:dyDescent="0.25">
      <c r="A6205"/>
      <c r="B6205"/>
      <c r="C6205"/>
      <c r="D6205"/>
    </row>
    <row r="6206" spans="1:4" x14ac:dyDescent="0.25">
      <c r="A6206"/>
      <c r="B6206"/>
      <c r="C6206"/>
      <c r="D6206"/>
    </row>
    <row r="6207" spans="1:4" x14ac:dyDescent="0.25">
      <c r="A6207"/>
      <c r="B6207"/>
      <c r="C6207"/>
      <c r="D6207"/>
    </row>
    <row r="6208" spans="1:4" x14ac:dyDescent="0.25">
      <c r="A6208"/>
      <c r="B6208"/>
      <c r="C6208"/>
      <c r="D6208"/>
    </row>
    <row r="6209" spans="1:4" x14ac:dyDescent="0.25">
      <c r="A6209"/>
      <c r="B6209"/>
      <c r="C6209"/>
      <c r="D6209"/>
    </row>
    <row r="6210" spans="1:4" x14ac:dyDescent="0.25">
      <c r="A6210"/>
      <c r="B6210"/>
      <c r="C6210"/>
      <c r="D6210"/>
    </row>
    <row r="6211" spans="1:4" x14ac:dyDescent="0.25">
      <c r="A6211"/>
      <c r="B6211"/>
      <c r="C6211"/>
      <c r="D6211"/>
    </row>
    <row r="6212" spans="1:4" x14ac:dyDescent="0.25">
      <c r="A6212"/>
      <c r="B6212"/>
      <c r="C6212"/>
      <c r="D6212"/>
    </row>
    <row r="6213" spans="1:4" x14ac:dyDescent="0.25">
      <c r="A6213"/>
      <c r="B6213"/>
      <c r="C6213"/>
      <c r="D6213"/>
    </row>
    <row r="6214" spans="1:4" x14ac:dyDescent="0.25">
      <c r="A6214"/>
      <c r="B6214"/>
      <c r="C6214"/>
      <c r="D6214"/>
    </row>
    <row r="6215" spans="1:4" x14ac:dyDescent="0.25">
      <c r="A6215"/>
      <c r="B6215"/>
      <c r="C6215"/>
      <c r="D6215"/>
    </row>
    <row r="6216" spans="1:4" x14ac:dyDescent="0.25">
      <c r="A6216"/>
      <c r="B6216"/>
      <c r="C6216"/>
      <c r="D6216"/>
    </row>
    <row r="6217" spans="1:4" x14ac:dyDescent="0.25">
      <c r="A6217"/>
      <c r="B6217"/>
      <c r="C6217"/>
      <c r="D6217"/>
    </row>
    <row r="6218" spans="1:4" x14ac:dyDescent="0.25">
      <c r="A6218"/>
      <c r="B6218"/>
      <c r="C6218"/>
      <c r="D6218"/>
    </row>
    <row r="6219" spans="1:4" x14ac:dyDescent="0.25">
      <c r="A6219"/>
      <c r="B6219"/>
      <c r="C6219"/>
      <c r="D6219"/>
    </row>
    <row r="6220" spans="1:4" x14ac:dyDescent="0.25">
      <c r="A6220"/>
      <c r="B6220"/>
      <c r="C6220"/>
      <c r="D6220"/>
    </row>
    <row r="6221" spans="1:4" x14ac:dyDescent="0.25">
      <c r="A6221"/>
      <c r="B6221"/>
      <c r="C6221"/>
      <c r="D6221"/>
    </row>
    <row r="6222" spans="1:4" x14ac:dyDescent="0.25">
      <c r="A6222"/>
      <c r="B6222"/>
      <c r="C6222"/>
      <c r="D6222"/>
    </row>
    <row r="6223" spans="1:4" x14ac:dyDescent="0.25">
      <c r="A6223"/>
      <c r="B6223"/>
      <c r="C6223"/>
      <c r="D6223"/>
    </row>
    <row r="6224" spans="1:4" x14ac:dyDescent="0.25">
      <c r="A6224"/>
      <c r="B6224"/>
      <c r="C6224"/>
      <c r="D6224"/>
    </row>
    <row r="6225" spans="1:4" x14ac:dyDescent="0.25">
      <c r="A6225"/>
      <c r="B6225"/>
      <c r="C6225"/>
      <c r="D6225"/>
    </row>
    <row r="6226" spans="1:4" x14ac:dyDescent="0.25">
      <c r="A6226"/>
      <c r="B6226"/>
      <c r="C6226"/>
      <c r="D6226"/>
    </row>
    <row r="6227" spans="1:4" x14ac:dyDescent="0.25">
      <c r="A6227"/>
      <c r="B6227"/>
      <c r="C6227"/>
      <c r="D6227"/>
    </row>
    <row r="6228" spans="1:4" x14ac:dyDescent="0.25">
      <c r="A6228"/>
      <c r="B6228"/>
      <c r="C6228"/>
      <c r="D6228"/>
    </row>
    <row r="6229" spans="1:4" x14ac:dyDescent="0.25">
      <c r="A6229"/>
      <c r="B6229"/>
      <c r="C6229"/>
      <c r="D6229"/>
    </row>
    <row r="6230" spans="1:4" x14ac:dyDescent="0.25">
      <c r="A6230"/>
      <c r="B6230"/>
      <c r="C6230"/>
      <c r="D6230"/>
    </row>
    <row r="6231" spans="1:4" x14ac:dyDescent="0.25">
      <c r="A6231"/>
      <c r="B6231"/>
      <c r="C6231"/>
      <c r="D6231"/>
    </row>
    <row r="6232" spans="1:4" x14ac:dyDescent="0.25">
      <c r="A6232"/>
      <c r="B6232"/>
      <c r="C6232"/>
      <c r="D6232"/>
    </row>
    <row r="6233" spans="1:4" x14ac:dyDescent="0.25">
      <c r="A6233"/>
      <c r="B6233"/>
      <c r="C6233"/>
      <c r="D6233"/>
    </row>
    <row r="6234" spans="1:4" x14ac:dyDescent="0.25">
      <c r="A6234"/>
      <c r="B6234"/>
      <c r="C6234"/>
      <c r="D6234"/>
    </row>
    <row r="6235" spans="1:4" x14ac:dyDescent="0.25">
      <c r="A6235"/>
      <c r="B6235"/>
      <c r="C6235"/>
      <c r="D6235"/>
    </row>
    <row r="6236" spans="1:4" x14ac:dyDescent="0.25">
      <c r="A6236"/>
      <c r="B6236"/>
      <c r="C6236"/>
      <c r="D6236"/>
    </row>
    <row r="6237" spans="1:4" x14ac:dyDescent="0.25">
      <c r="A6237"/>
      <c r="B6237"/>
      <c r="C6237"/>
      <c r="D6237"/>
    </row>
    <row r="6238" spans="1:4" x14ac:dyDescent="0.25">
      <c r="A6238"/>
      <c r="B6238"/>
      <c r="C6238"/>
      <c r="D6238"/>
    </row>
    <row r="6239" spans="1:4" x14ac:dyDescent="0.25">
      <c r="A6239"/>
      <c r="B6239"/>
      <c r="C6239"/>
      <c r="D6239"/>
    </row>
    <row r="6240" spans="1:4" x14ac:dyDescent="0.25">
      <c r="A6240"/>
      <c r="B6240"/>
      <c r="C6240"/>
      <c r="D6240"/>
    </row>
    <row r="6241" spans="1:4" x14ac:dyDescent="0.25">
      <c r="A6241"/>
      <c r="B6241"/>
      <c r="C6241"/>
      <c r="D6241"/>
    </row>
    <row r="6242" spans="1:4" x14ac:dyDescent="0.25">
      <c r="A6242"/>
      <c r="B6242"/>
      <c r="C6242"/>
      <c r="D6242"/>
    </row>
    <row r="6243" spans="1:4" x14ac:dyDescent="0.25">
      <c r="A6243"/>
      <c r="B6243"/>
      <c r="C6243"/>
      <c r="D6243"/>
    </row>
    <row r="6244" spans="1:4" x14ac:dyDescent="0.25">
      <c r="A6244"/>
      <c r="B6244"/>
      <c r="C6244"/>
      <c r="D6244"/>
    </row>
    <row r="6245" spans="1:4" x14ac:dyDescent="0.25">
      <c r="A6245"/>
      <c r="B6245"/>
      <c r="C6245"/>
      <c r="D6245"/>
    </row>
    <row r="6246" spans="1:4" x14ac:dyDescent="0.25">
      <c r="A6246"/>
      <c r="B6246"/>
      <c r="C6246"/>
      <c r="D6246"/>
    </row>
    <row r="6247" spans="1:4" x14ac:dyDescent="0.25">
      <c r="A6247"/>
      <c r="B6247"/>
      <c r="C6247"/>
      <c r="D6247"/>
    </row>
    <row r="6248" spans="1:4" x14ac:dyDescent="0.25">
      <c r="A6248"/>
      <c r="B6248"/>
      <c r="C6248"/>
      <c r="D6248"/>
    </row>
    <row r="6249" spans="1:4" x14ac:dyDescent="0.25">
      <c r="A6249"/>
      <c r="B6249"/>
      <c r="C6249"/>
      <c r="D6249"/>
    </row>
    <row r="6250" spans="1:4" x14ac:dyDescent="0.25">
      <c r="A6250"/>
      <c r="B6250"/>
      <c r="C6250"/>
      <c r="D6250"/>
    </row>
    <row r="6251" spans="1:4" x14ac:dyDescent="0.25">
      <c r="A6251"/>
      <c r="B6251"/>
      <c r="C6251"/>
      <c r="D6251"/>
    </row>
    <row r="6252" spans="1:4" x14ac:dyDescent="0.25">
      <c r="A6252"/>
      <c r="B6252"/>
      <c r="C6252"/>
      <c r="D6252"/>
    </row>
    <row r="6253" spans="1:4" x14ac:dyDescent="0.25">
      <c r="A6253"/>
      <c r="B6253"/>
      <c r="C6253"/>
      <c r="D6253"/>
    </row>
    <row r="6254" spans="1:4" x14ac:dyDescent="0.25">
      <c r="A6254"/>
      <c r="B6254"/>
      <c r="C6254"/>
      <c r="D6254"/>
    </row>
    <row r="6255" spans="1:4" x14ac:dyDescent="0.25">
      <c r="A6255"/>
      <c r="B6255"/>
      <c r="C6255"/>
      <c r="D6255"/>
    </row>
    <row r="6256" spans="1:4" x14ac:dyDescent="0.25">
      <c r="A6256"/>
      <c r="B6256"/>
      <c r="C6256"/>
      <c r="D6256"/>
    </row>
    <row r="6257" spans="1:4" x14ac:dyDescent="0.25">
      <c r="A6257"/>
      <c r="B6257"/>
      <c r="C6257"/>
      <c r="D6257"/>
    </row>
    <row r="6258" spans="1:4" x14ac:dyDescent="0.25">
      <c r="A6258"/>
      <c r="B6258"/>
      <c r="C6258"/>
      <c r="D6258"/>
    </row>
    <row r="6259" spans="1:4" x14ac:dyDescent="0.25">
      <c r="A6259"/>
      <c r="B6259"/>
      <c r="C6259"/>
      <c r="D6259"/>
    </row>
    <row r="6260" spans="1:4" x14ac:dyDescent="0.25">
      <c r="A6260"/>
      <c r="B6260"/>
      <c r="C6260"/>
      <c r="D6260"/>
    </row>
    <row r="6261" spans="1:4" x14ac:dyDescent="0.25">
      <c r="A6261"/>
      <c r="B6261"/>
      <c r="C6261"/>
      <c r="D6261"/>
    </row>
    <row r="6262" spans="1:4" x14ac:dyDescent="0.25">
      <c r="A6262"/>
      <c r="B6262"/>
      <c r="C6262"/>
      <c r="D6262"/>
    </row>
    <row r="6263" spans="1:4" x14ac:dyDescent="0.25">
      <c r="A6263"/>
      <c r="B6263"/>
      <c r="C6263"/>
      <c r="D6263"/>
    </row>
    <row r="6264" spans="1:4" x14ac:dyDescent="0.25">
      <c r="A6264"/>
      <c r="B6264"/>
      <c r="C6264"/>
      <c r="D6264"/>
    </row>
    <row r="6265" spans="1:4" x14ac:dyDescent="0.25">
      <c r="A6265"/>
      <c r="B6265"/>
      <c r="C6265"/>
      <c r="D6265"/>
    </row>
    <row r="6266" spans="1:4" x14ac:dyDescent="0.25">
      <c r="A6266"/>
      <c r="B6266"/>
      <c r="C6266"/>
      <c r="D6266"/>
    </row>
    <row r="6267" spans="1:4" x14ac:dyDescent="0.25">
      <c r="A6267"/>
      <c r="B6267"/>
      <c r="C6267"/>
      <c r="D6267"/>
    </row>
    <row r="6268" spans="1:4" x14ac:dyDescent="0.25">
      <c r="A6268"/>
      <c r="B6268"/>
      <c r="C6268"/>
      <c r="D6268"/>
    </row>
    <row r="6269" spans="1:4" x14ac:dyDescent="0.25">
      <c r="A6269"/>
      <c r="B6269"/>
      <c r="C6269"/>
      <c r="D6269"/>
    </row>
    <row r="6270" spans="1:4" x14ac:dyDescent="0.25">
      <c r="A6270"/>
      <c r="B6270"/>
      <c r="C6270"/>
      <c r="D6270"/>
    </row>
    <row r="6271" spans="1:4" x14ac:dyDescent="0.25">
      <c r="A6271"/>
      <c r="B6271"/>
      <c r="C6271"/>
      <c r="D6271"/>
    </row>
    <row r="6272" spans="1:4" x14ac:dyDescent="0.25">
      <c r="A6272"/>
      <c r="B6272"/>
      <c r="C6272"/>
      <c r="D6272"/>
    </row>
    <row r="6273" spans="1:4" x14ac:dyDescent="0.25">
      <c r="A6273"/>
      <c r="B6273"/>
      <c r="C6273"/>
      <c r="D6273"/>
    </row>
    <row r="6274" spans="1:4" x14ac:dyDescent="0.25">
      <c r="A6274"/>
      <c r="B6274"/>
      <c r="C6274"/>
      <c r="D6274"/>
    </row>
    <row r="6275" spans="1:4" x14ac:dyDescent="0.25">
      <c r="A6275"/>
      <c r="B6275"/>
      <c r="C6275"/>
      <c r="D6275"/>
    </row>
    <row r="6276" spans="1:4" x14ac:dyDescent="0.25">
      <c r="A6276"/>
      <c r="B6276"/>
      <c r="C6276"/>
      <c r="D6276"/>
    </row>
    <row r="6277" spans="1:4" x14ac:dyDescent="0.25">
      <c r="A6277"/>
      <c r="B6277"/>
      <c r="C6277"/>
      <c r="D6277"/>
    </row>
    <row r="6278" spans="1:4" x14ac:dyDescent="0.25">
      <c r="A6278"/>
      <c r="B6278"/>
      <c r="C6278"/>
      <c r="D6278"/>
    </row>
    <row r="6279" spans="1:4" x14ac:dyDescent="0.25">
      <c r="A6279"/>
      <c r="B6279"/>
      <c r="C6279"/>
      <c r="D6279"/>
    </row>
    <row r="6280" spans="1:4" x14ac:dyDescent="0.25">
      <c r="A6280"/>
      <c r="B6280"/>
      <c r="C6280"/>
      <c r="D6280"/>
    </row>
    <row r="6281" spans="1:4" x14ac:dyDescent="0.25">
      <c r="A6281"/>
      <c r="B6281"/>
      <c r="C6281"/>
      <c r="D6281"/>
    </row>
    <row r="6282" spans="1:4" x14ac:dyDescent="0.25">
      <c r="A6282"/>
      <c r="B6282"/>
      <c r="C6282"/>
      <c r="D6282"/>
    </row>
    <row r="6283" spans="1:4" x14ac:dyDescent="0.25">
      <c r="A6283"/>
      <c r="B6283"/>
      <c r="C6283"/>
      <c r="D6283"/>
    </row>
    <row r="6284" spans="1:4" x14ac:dyDescent="0.25">
      <c r="A6284"/>
      <c r="B6284"/>
      <c r="C6284"/>
      <c r="D6284"/>
    </row>
    <row r="6285" spans="1:4" x14ac:dyDescent="0.25">
      <c r="A6285"/>
      <c r="B6285"/>
      <c r="C6285"/>
      <c r="D6285"/>
    </row>
    <row r="6286" spans="1:4" x14ac:dyDescent="0.25">
      <c r="A6286"/>
      <c r="B6286"/>
      <c r="C6286"/>
      <c r="D6286"/>
    </row>
    <row r="6287" spans="1:4" x14ac:dyDescent="0.25">
      <c r="A6287"/>
      <c r="B6287"/>
      <c r="C6287"/>
      <c r="D6287"/>
    </row>
    <row r="6288" spans="1:4" x14ac:dyDescent="0.25">
      <c r="A6288"/>
      <c r="B6288"/>
      <c r="C6288"/>
      <c r="D6288"/>
    </row>
    <row r="6289" spans="1:4" x14ac:dyDescent="0.25">
      <c r="A6289"/>
      <c r="B6289"/>
      <c r="C6289"/>
      <c r="D6289"/>
    </row>
    <row r="6290" spans="1:4" x14ac:dyDescent="0.25">
      <c r="A6290"/>
      <c r="B6290"/>
      <c r="C6290"/>
      <c r="D6290"/>
    </row>
    <row r="6291" spans="1:4" x14ac:dyDescent="0.25">
      <c r="A6291"/>
      <c r="B6291"/>
      <c r="C6291"/>
      <c r="D6291"/>
    </row>
    <row r="6292" spans="1:4" x14ac:dyDescent="0.25">
      <c r="A6292"/>
      <c r="B6292"/>
      <c r="C6292"/>
      <c r="D6292"/>
    </row>
    <row r="6293" spans="1:4" x14ac:dyDescent="0.25">
      <c r="A6293"/>
      <c r="B6293"/>
      <c r="C6293"/>
      <c r="D6293"/>
    </row>
    <row r="6294" spans="1:4" x14ac:dyDescent="0.25">
      <c r="A6294"/>
      <c r="B6294"/>
      <c r="C6294"/>
      <c r="D6294"/>
    </row>
    <row r="6295" spans="1:4" x14ac:dyDescent="0.25">
      <c r="A6295"/>
      <c r="B6295"/>
      <c r="C6295"/>
      <c r="D6295"/>
    </row>
    <row r="6296" spans="1:4" x14ac:dyDescent="0.25">
      <c r="A6296"/>
      <c r="B6296"/>
      <c r="C6296"/>
      <c r="D6296"/>
    </row>
    <row r="6297" spans="1:4" x14ac:dyDescent="0.25">
      <c r="A6297"/>
      <c r="B6297"/>
      <c r="C6297"/>
      <c r="D6297"/>
    </row>
    <row r="6298" spans="1:4" x14ac:dyDescent="0.25">
      <c r="A6298"/>
      <c r="B6298"/>
      <c r="C6298"/>
      <c r="D6298"/>
    </row>
    <row r="6299" spans="1:4" x14ac:dyDescent="0.25">
      <c r="A6299"/>
      <c r="B6299"/>
      <c r="C6299"/>
      <c r="D6299"/>
    </row>
    <row r="6300" spans="1:4" x14ac:dyDescent="0.25">
      <c r="A6300"/>
      <c r="B6300"/>
      <c r="C6300"/>
      <c r="D6300"/>
    </row>
    <row r="6301" spans="1:4" x14ac:dyDescent="0.25">
      <c r="A6301"/>
      <c r="B6301"/>
      <c r="C6301"/>
      <c r="D6301"/>
    </row>
    <row r="6302" spans="1:4" x14ac:dyDescent="0.25">
      <c r="A6302"/>
      <c r="B6302"/>
      <c r="C6302"/>
      <c r="D6302"/>
    </row>
    <row r="6303" spans="1:4" x14ac:dyDescent="0.25">
      <c r="A6303"/>
      <c r="B6303"/>
      <c r="C6303"/>
      <c r="D6303"/>
    </row>
    <row r="6304" spans="1:4" x14ac:dyDescent="0.25">
      <c r="A6304"/>
      <c r="B6304"/>
      <c r="C6304"/>
      <c r="D6304"/>
    </row>
    <row r="6305" spans="1:4" x14ac:dyDescent="0.25">
      <c r="A6305"/>
      <c r="B6305"/>
      <c r="C6305"/>
      <c r="D6305"/>
    </row>
    <row r="6306" spans="1:4" x14ac:dyDescent="0.25">
      <c r="A6306"/>
      <c r="B6306"/>
      <c r="C6306"/>
      <c r="D6306"/>
    </row>
    <row r="6307" spans="1:4" x14ac:dyDescent="0.25">
      <c r="A6307"/>
      <c r="B6307"/>
      <c r="C6307"/>
      <c r="D6307"/>
    </row>
    <row r="6308" spans="1:4" x14ac:dyDescent="0.25">
      <c r="A6308"/>
      <c r="B6308"/>
      <c r="C6308"/>
      <c r="D6308"/>
    </row>
    <row r="6309" spans="1:4" x14ac:dyDescent="0.25">
      <c r="A6309"/>
      <c r="B6309"/>
      <c r="C6309"/>
      <c r="D6309"/>
    </row>
    <row r="6310" spans="1:4" x14ac:dyDescent="0.25">
      <c r="A6310"/>
      <c r="B6310"/>
      <c r="C6310"/>
      <c r="D6310"/>
    </row>
    <row r="6311" spans="1:4" x14ac:dyDescent="0.25">
      <c r="A6311"/>
      <c r="B6311"/>
      <c r="C6311"/>
      <c r="D6311"/>
    </row>
    <row r="6312" spans="1:4" x14ac:dyDescent="0.25">
      <c r="A6312"/>
      <c r="B6312"/>
      <c r="C6312"/>
      <c r="D6312"/>
    </row>
    <row r="6313" spans="1:4" x14ac:dyDescent="0.25">
      <c r="A6313"/>
      <c r="B6313"/>
      <c r="C6313"/>
      <c r="D6313"/>
    </row>
    <row r="6314" spans="1:4" x14ac:dyDescent="0.25">
      <c r="A6314"/>
      <c r="B6314"/>
      <c r="C6314"/>
      <c r="D6314"/>
    </row>
    <row r="6315" spans="1:4" x14ac:dyDescent="0.25">
      <c r="A6315"/>
      <c r="B6315"/>
      <c r="C6315"/>
      <c r="D6315"/>
    </row>
    <row r="6316" spans="1:4" x14ac:dyDescent="0.25">
      <c r="A6316"/>
      <c r="B6316"/>
      <c r="C6316"/>
      <c r="D6316"/>
    </row>
    <row r="6317" spans="1:4" x14ac:dyDescent="0.25">
      <c r="A6317"/>
      <c r="B6317"/>
      <c r="C6317"/>
      <c r="D6317"/>
    </row>
    <row r="6318" spans="1:4" x14ac:dyDescent="0.25">
      <c r="A6318"/>
      <c r="B6318"/>
      <c r="C6318"/>
      <c r="D6318"/>
    </row>
    <row r="6319" spans="1:4" x14ac:dyDescent="0.25">
      <c r="A6319"/>
      <c r="B6319"/>
      <c r="C6319"/>
      <c r="D6319"/>
    </row>
    <row r="6320" spans="1:4" x14ac:dyDescent="0.25">
      <c r="A6320"/>
      <c r="B6320"/>
      <c r="C6320"/>
      <c r="D6320"/>
    </row>
    <row r="6321" spans="1:4" x14ac:dyDescent="0.25">
      <c r="A6321"/>
      <c r="B6321"/>
      <c r="C6321"/>
      <c r="D6321"/>
    </row>
    <row r="6322" spans="1:4" x14ac:dyDescent="0.25">
      <c r="A6322"/>
      <c r="B6322"/>
      <c r="C6322"/>
      <c r="D6322"/>
    </row>
    <row r="6323" spans="1:4" x14ac:dyDescent="0.25">
      <c r="A6323"/>
      <c r="B6323"/>
      <c r="C6323"/>
      <c r="D6323"/>
    </row>
    <row r="6324" spans="1:4" x14ac:dyDescent="0.25">
      <c r="A6324"/>
      <c r="B6324"/>
      <c r="C6324"/>
      <c r="D6324"/>
    </row>
    <row r="6325" spans="1:4" x14ac:dyDescent="0.25">
      <c r="A6325"/>
      <c r="B6325"/>
      <c r="C6325"/>
      <c r="D6325"/>
    </row>
    <row r="6326" spans="1:4" x14ac:dyDescent="0.25">
      <c r="A6326"/>
      <c r="B6326"/>
      <c r="C6326"/>
      <c r="D6326"/>
    </row>
    <row r="6327" spans="1:4" x14ac:dyDescent="0.25">
      <c r="A6327"/>
      <c r="B6327"/>
      <c r="C6327"/>
      <c r="D6327"/>
    </row>
    <row r="6328" spans="1:4" x14ac:dyDescent="0.25">
      <c r="A6328"/>
      <c r="B6328"/>
      <c r="C6328"/>
      <c r="D6328"/>
    </row>
    <row r="6329" spans="1:4" x14ac:dyDescent="0.25">
      <c r="A6329"/>
      <c r="B6329"/>
      <c r="C6329"/>
      <c r="D6329"/>
    </row>
    <row r="6330" spans="1:4" x14ac:dyDescent="0.25">
      <c r="A6330"/>
      <c r="B6330"/>
      <c r="C6330"/>
      <c r="D6330"/>
    </row>
    <row r="6331" spans="1:4" x14ac:dyDescent="0.25">
      <c r="A6331"/>
      <c r="B6331"/>
      <c r="C6331"/>
      <c r="D6331"/>
    </row>
    <row r="6332" spans="1:4" x14ac:dyDescent="0.25">
      <c r="A6332"/>
      <c r="B6332"/>
      <c r="C6332"/>
      <c r="D6332"/>
    </row>
    <row r="6333" spans="1:4" x14ac:dyDescent="0.25">
      <c r="A6333"/>
      <c r="B6333"/>
      <c r="C6333"/>
      <c r="D6333"/>
    </row>
    <row r="6334" spans="1:4" x14ac:dyDescent="0.25">
      <c r="A6334"/>
      <c r="B6334"/>
      <c r="C6334"/>
      <c r="D6334"/>
    </row>
    <row r="6335" spans="1:4" x14ac:dyDescent="0.25">
      <c r="A6335"/>
      <c r="B6335"/>
      <c r="C6335"/>
      <c r="D6335"/>
    </row>
    <row r="6336" spans="1:4" x14ac:dyDescent="0.25">
      <c r="A6336"/>
      <c r="B6336"/>
      <c r="C6336"/>
      <c r="D6336"/>
    </row>
    <row r="6337" spans="1:4" x14ac:dyDescent="0.25">
      <c r="A6337"/>
      <c r="B6337"/>
      <c r="C6337"/>
      <c r="D6337"/>
    </row>
    <row r="6338" spans="1:4" x14ac:dyDescent="0.25">
      <c r="A6338"/>
      <c r="B6338"/>
      <c r="C6338"/>
      <c r="D6338"/>
    </row>
    <row r="6339" spans="1:4" x14ac:dyDescent="0.25">
      <c r="A6339"/>
      <c r="B6339"/>
      <c r="C6339"/>
      <c r="D6339"/>
    </row>
    <row r="6340" spans="1:4" x14ac:dyDescent="0.25">
      <c r="A6340"/>
      <c r="B6340"/>
      <c r="C6340"/>
      <c r="D6340"/>
    </row>
    <row r="6341" spans="1:4" x14ac:dyDescent="0.25">
      <c r="A6341"/>
      <c r="B6341"/>
      <c r="C6341"/>
      <c r="D6341"/>
    </row>
    <row r="6342" spans="1:4" x14ac:dyDescent="0.25">
      <c r="A6342"/>
      <c r="B6342"/>
      <c r="C6342"/>
      <c r="D6342"/>
    </row>
    <row r="6343" spans="1:4" x14ac:dyDescent="0.25">
      <c r="A6343"/>
      <c r="B6343"/>
      <c r="C6343"/>
      <c r="D6343"/>
    </row>
    <row r="6344" spans="1:4" x14ac:dyDescent="0.25">
      <c r="A6344"/>
      <c r="B6344"/>
      <c r="C6344"/>
      <c r="D6344"/>
    </row>
    <row r="6345" spans="1:4" x14ac:dyDescent="0.25">
      <c r="A6345"/>
      <c r="B6345"/>
      <c r="C6345"/>
      <c r="D6345"/>
    </row>
    <row r="6346" spans="1:4" x14ac:dyDescent="0.25">
      <c r="A6346"/>
      <c r="B6346"/>
      <c r="C6346"/>
      <c r="D6346"/>
    </row>
    <row r="6347" spans="1:4" x14ac:dyDescent="0.25">
      <c r="A6347"/>
      <c r="B6347"/>
      <c r="C6347"/>
      <c r="D6347"/>
    </row>
    <row r="6348" spans="1:4" x14ac:dyDescent="0.25">
      <c r="A6348"/>
      <c r="B6348"/>
      <c r="C6348"/>
      <c r="D6348"/>
    </row>
    <row r="6349" spans="1:4" x14ac:dyDescent="0.25">
      <c r="A6349"/>
      <c r="B6349"/>
      <c r="C6349"/>
      <c r="D6349"/>
    </row>
    <row r="6350" spans="1:4" x14ac:dyDescent="0.25">
      <c r="A6350"/>
      <c r="B6350"/>
      <c r="C6350"/>
      <c r="D6350"/>
    </row>
    <row r="6351" spans="1:4" x14ac:dyDescent="0.25">
      <c r="A6351"/>
      <c r="B6351"/>
      <c r="C6351"/>
      <c r="D6351"/>
    </row>
    <row r="6352" spans="1:4" x14ac:dyDescent="0.25">
      <c r="A6352"/>
      <c r="B6352"/>
      <c r="C6352"/>
      <c r="D6352"/>
    </row>
    <row r="6353" spans="1:4" x14ac:dyDescent="0.25">
      <c r="A6353"/>
      <c r="B6353"/>
      <c r="C6353"/>
      <c r="D6353"/>
    </row>
    <row r="6354" spans="1:4" x14ac:dyDescent="0.25">
      <c r="A6354"/>
      <c r="B6354"/>
      <c r="C6354"/>
      <c r="D6354"/>
    </row>
    <row r="6355" spans="1:4" x14ac:dyDescent="0.25">
      <c r="A6355"/>
      <c r="B6355"/>
      <c r="C6355"/>
      <c r="D6355"/>
    </row>
    <row r="6356" spans="1:4" x14ac:dyDescent="0.25">
      <c r="A6356"/>
      <c r="B6356"/>
      <c r="C6356"/>
      <c r="D6356"/>
    </row>
    <row r="6357" spans="1:4" x14ac:dyDescent="0.25">
      <c r="A6357"/>
      <c r="B6357"/>
      <c r="C6357"/>
      <c r="D6357"/>
    </row>
    <row r="6358" spans="1:4" x14ac:dyDescent="0.25">
      <c r="A6358"/>
      <c r="B6358"/>
      <c r="C6358"/>
      <c r="D6358"/>
    </row>
    <row r="6359" spans="1:4" x14ac:dyDescent="0.25">
      <c r="A6359"/>
      <c r="B6359"/>
      <c r="C6359"/>
      <c r="D6359"/>
    </row>
    <row r="6360" spans="1:4" x14ac:dyDescent="0.25">
      <c r="A6360"/>
      <c r="B6360"/>
      <c r="C6360"/>
      <c r="D6360"/>
    </row>
    <row r="6361" spans="1:4" x14ac:dyDescent="0.25">
      <c r="A6361"/>
      <c r="B6361"/>
      <c r="C6361"/>
      <c r="D6361"/>
    </row>
    <row r="6362" spans="1:4" x14ac:dyDescent="0.25">
      <c r="A6362"/>
      <c r="B6362"/>
      <c r="C6362"/>
      <c r="D6362"/>
    </row>
    <row r="6363" spans="1:4" x14ac:dyDescent="0.25">
      <c r="A6363"/>
      <c r="B6363"/>
      <c r="C6363"/>
      <c r="D6363"/>
    </row>
    <row r="6364" spans="1:4" x14ac:dyDescent="0.25">
      <c r="A6364"/>
      <c r="B6364"/>
      <c r="C6364"/>
      <c r="D6364"/>
    </row>
    <row r="6365" spans="1:4" x14ac:dyDescent="0.25">
      <c r="A6365"/>
      <c r="B6365"/>
      <c r="C6365"/>
      <c r="D6365"/>
    </row>
    <row r="6366" spans="1:4" x14ac:dyDescent="0.25">
      <c r="A6366"/>
      <c r="B6366"/>
      <c r="C6366"/>
      <c r="D6366"/>
    </row>
    <row r="6367" spans="1:4" x14ac:dyDescent="0.25">
      <c r="A6367"/>
      <c r="B6367"/>
      <c r="C6367"/>
      <c r="D6367"/>
    </row>
    <row r="6368" spans="1:4" x14ac:dyDescent="0.25">
      <c r="A6368"/>
      <c r="B6368"/>
      <c r="C6368"/>
      <c r="D6368"/>
    </row>
    <row r="6369" spans="1:4" x14ac:dyDescent="0.25">
      <c r="A6369"/>
      <c r="B6369"/>
      <c r="C6369"/>
      <c r="D6369"/>
    </row>
    <row r="6370" spans="1:4" x14ac:dyDescent="0.25">
      <c r="A6370"/>
      <c r="B6370"/>
      <c r="C6370"/>
      <c r="D6370"/>
    </row>
    <row r="6371" spans="1:4" x14ac:dyDescent="0.25">
      <c r="A6371"/>
      <c r="B6371"/>
      <c r="C6371"/>
      <c r="D6371"/>
    </row>
    <row r="6372" spans="1:4" x14ac:dyDescent="0.25">
      <c r="A6372"/>
      <c r="B6372"/>
      <c r="C6372"/>
      <c r="D6372"/>
    </row>
    <row r="6373" spans="1:4" x14ac:dyDescent="0.25">
      <c r="A6373"/>
      <c r="B6373"/>
      <c r="C6373"/>
      <c r="D6373"/>
    </row>
    <row r="6374" spans="1:4" x14ac:dyDescent="0.25">
      <c r="A6374"/>
      <c r="B6374"/>
      <c r="C6374"/>
      <c r="D6374"/>
    </row>
    <row r="6375" spans="1:4" x14ac:dyDescent="0.25">
      <c r="A6375"/>
      <c r="B6375"/>
      <c r="C6375"/>
      <c r="D6375"/>
    </row>
    <row r="6376" spans="1:4" x14ac:dyDescent="0.25">
      <c r="A6376"/>
      <c r="B6376"/>
      <c r="C6376"/>
      <c r="D6376"/>
    </row>
    <row r="6377" spans="1:4" x14ac:dyDescent="0.25">
      <c r="A6377"/>
      <c r="B6377"/>
      <c r="C6377"/>
      <c r="D6377"/>
    </row>
    <row r="6378" spans="1:4" x14ac:dyDescent="0.25">
      <c r="A6378"/>
      <c r="B6378"/>
      <c r="C6378"/>
      <c r="D6378"/>
    </row>
    <row r="6379" spans="1:4" x14ac:dyDescent="0.25">
      <c r="A6379"/>
      <c r="B6379"/>
      <c r="C6379"/>
      <c r="D6379"/>
    </row>
    <row r="6380" spans="1:4" x14ac:dyDescent="0.25">
      <c r="A6380"/>
      <c r="B6380"/>
      <c r="C6380"/>
      <c r="D6380"/>
    </row>
    <row r="6381" spans="1:4" x14ac:dyDescent="0.25">
      <c r="A6381"/>
      <c r="B6381"/>
      <c r="C6381"/>
      <c r="D6381"/>
    </row>
    <row r="6382" spans="1:4" x14ac:dyDescent="0.25">
      <c r="A6382"/>
      <c r="B6382"/>
      <c r="C6382"/>
      <c r="D6382"/>
    </row>
    <row r="6383" spans="1:4" x14ac:dyDescent="0.25">
      <c r="A6383"/>
      <c r="B6383"/>
      <c r="C6383"/>
      <c r="D6383"/>
    </row>
    <row r="6384" spans="1:4" x14ac:dyDescent="0.25">
      <c r="A6384"/>
      <c r="B6384"/>
      <c r="C6384"/>
      <c r="D6384"/>
    </row>
    <row r="6385" spans="1:4" x14ac:dyDescent="0.25">
      <c r="A6385"/>
      <c r="B6385"/>
      <c r="C6385"/>
      <c r="D6385"/>
    </row>
    <row r="6386" spans="1:4" x14ac:dyDescent="0.25">
      <c r="A6386"/>
      <c r="B6386"/>
      <c r="C6386"/>
      <c r="D6386"/>
    </row>
    <row r="6387" spans="1:4" x14ac:dyDescent="0.25">
      <c r="A6387"/>
      <c r="B6387"/>
      <c r="C6387"/>
      <c r="D6387"/>
    </row>
    <row r="6388" spans="1:4" x14ac:dyDescent="0.25">
      <c r="A6388"/>
      <c r="B6388"/>
      <c r="C6388"/>
      <c r="D6388"/>
    </row>
    <row r="6389" spans="1:4" x14ac:dyDescent="0.25">
      <c r="A6389"/>
      <c r="B6389"/>
      <c r="C6389"/>
      <c r="D6389"/>
    </row>
    <row r="6390" spans="1:4" x14ac:dyDescent="0.25">
      <c r="A6390"/>
      <c r="B6390"/>
      <c r="C6390"/>
      <c r="D6390"/>
    </row>
    <row r="6391" spans="1:4" x14ac:dyDescent="0.25">
      <c r="A6391"/>
      <c r="B6391"/>
      <c r="C6391"/>
      <c r="D6391"/>
    </row>
    <row r="6392" spans="1:4" x14ac:dyDescent="0.25">
      <c r="A6392"/>
      <c r="B6392"/>
      <c r="C6392"/>
      <c r="D6392"/>
    </row>
    <row r="6393" spans="1:4" x14ac:dyDescent="0.25">
      <c r="A6393"/>
      <c r="B6393"/>
      <c r="C6393"/>
      <c r="D6393"/>
    </row>
    <row r="6394" spans="1:4" x14ac:dyDescent="0.25">
      <c r="A6394"/>
      <c r="B6394"/>
      <c r="C6394"/>
      <c r="D6394"/>
    </row>
    <row r="6395" spans="1:4" x14ac:dyDescent="0.25">
      <c r="A6395"/>
      <c r="B6395"/>
      <c r="C6395"/>
      <c r="D6395"/>
    </row>
    <row r="6396" spans="1:4" x14ac:dyDescent="0.25">
      <c r="A6396"/>
      <c r="B6396"/>
      <c r="C6396"/>
      <c r="D6396"/>
    </row>
    <row r="6397" spans="1:4" x14ac:dyDescent="0.25">
      <c r="A6397"/>
      <c r="B6397"/>
      <c r="C6397"/>
      <c r="D6397"/>
    </row>
    <row r="6398" spans="1:4" x14ac:dyDescent="0.25">
      <c r="A6398"/>
      <c r="B6398"/>
      <c r="C6398"/>
      <c r="D6398"/>
    </row>
    <row r="6399" spans="1:4" x14ac:dyDescent="0.25">
      <c r="A6399"/>
      <c r="B6399"/>
      <c r="C6399"/>
      <c r="D6399"/>
    </row>
    <row r="6400" spans="1:4" x14ac:dyDescent="0.25">
      <c r="A6400"/>
      <c r="B6400"/>
      <c r="C6400"/>
      <c r="D6400"/>
    </row>
    <row r="6401" spans="1:4" x14ac:dyDescent="0.25">
      <c r="A6401"/>
      <c r="B6401"/>
      <c r="C6401"/>
      <c r="D6401"/>
    </row>
    <row r="6402" spans="1:4" x14ac:dyDescent="0.25">
      <c r="A6402"/>
      <c r="B6402"/>
      <c r="C6402"/>
      <c r="D6402"/>
    </row>
    <row r="6403" spans="1:4" x14ac:dyDescent="0.25">
      <c r="A6403"/>
      <c r="B6403"/>
      <c r="C6403"/>
      <c r="D6403"/>
    </row>
    <row r="6404" spans="1:4" x14ac:dyDescent="0.25">
      <c r="A6404"/>
      <c r="B6404"/>
      <c r="C6404"/>
      <c r="D6404"/>
    </row>
    <row r="6405" spans="1:4" x14ac:dyDescent="0.25">
      <c r="A6405"/>
      <c r="B6405"/>
      <c r="C6405"/>
      <c r="D6405"/>
    </row>
    <row r="6406" spans="1:4" x14ac:dyDescent="0.25">
      <c r="A6406"/>
      <c r="B6406"/>
      <c r="C6406"/>
      <c r="D6406"/>
    </row>
    <row r="6407" spans="1:4" x14ac:dyDescent="0.25">
      <c r="A6407"/>
      <c r="B6407"/>
      <c r="C6407"/>
      <c r="D6407"/>
    </row>
    <row r="6408" spans="1:4" x14ac:dyDescent="0.25">
      <c r="A6408"/>
      <c r="B6408"/>
      <c r="C6408"/>
      <c r="D6408"/>
    </row>
    <row r="6409" spans="1:4" x14ac:dyDescent="0.25">
      <c r="A6409"/>
      <c r="B6409"/>
      <c r="C6409"/>
      <c r="D6409"/>
    </row>
    <row r="6410" spans="1:4" x14ac:dyDescent="0.25">
      <c r="A6410"/>
      <c r="B6410"/>
      <c r="C6410"/>
      <c r="D6410"/>
    </row>
    <row r="6411" spans="1:4" x14ac:dyDescent="0.25">
      <c r="A6411"/>
      <c r="B6411"/>
      <c r="C6411"/>
      <c r="D6411"/>
    </row>
    <row r="6412" spans="1:4" x14ac:dyDescent="0.25">
      <c r="A6412"/>
      <c r="B6412"/>
      <c r="C6412"/>
      <c r="D6412"/>
    </row>
    <row r="6413" spans="1:4" x14ac:dyDescent="0.25">
      <c r="A6413"/>
      <c r="B6413"/>
      <c r="C6413"/>
      <c r="D6413"/>
    </row>
    <row r="6414" spans="1:4" x14ac:dyDescent="0.25">
      <c r="A6414"/>
      <c r="B6414"/>
      <c r="C6414"/>
      <c r="D6414"/>
    </row>
    <row r="6415" spans="1:4" x14ac:dyDescent="0.25">
      <c r="A6415"/>
      <c r="B6415"/>
      <c r="C6415"/>
      <c r="D6415"/>
    </row>
    <row r="6416" spans="1:4" x14ac:dyDescent="0.25">
      <c r="A6416"/>
      <c r="B6416"/>
      <c r="C6416"/>
      <c r="D6416"/>
    </row>
    <row r="6417" spans="1:4" x14ac:dyDescent="0.25">
      <c r="A6417"/>
      <c r="B6417"/>
      <c r="C6417"/>
      <c r="D6417"/>
    </row>
    <row r="6418" spans="1:4" x14ac:dyDescent="0.25">
      <c r="A6418"/>
      <c r="B6418"/>
      <c r="C6418"/>
      <c r="D6418"/>
    </row>
    <row r="6419" spans="1:4" x14ac:dyDescent="0.25">
      <c r="A6419"/>
      <c r="B6419"/>
      <c r="C6419"/>
      <c r="D6419"/>
    </row>
    <row r="6420" spans="1:4" x14ac:dyDescent="0.25">
      <c r="A6420"/>
      <c r="B6420"/>
      <c r="C6420"/>
      <c r="D6420"/>
    </row>
    <row r="6421" spans="1:4" x14ac:dyDescent="0.25">
      <c r="A6421"/>
      <c r="B6421"/>
      <c r="C6421"/>
      <c r="D6421"/>
    </row>
    <row r="6422" spans="1:4" x14ac:dyDescent="0.25">
      <c r="A6422"/>
      <c r="B6422"/>
      <c r="C6422"/>
      <c r="D6422"/>
    </row>
    <row r="6423" spans="1:4" x14ac:dyDescent="0.25">
      <c r="A6423"/>
      <c r="B6423"/>
      <c r="C6423"/>
      <c r="D6423"/>
    </row>
    <row r="6424" spans="1:4" x14ac:dyDescent="0.25">
      <c r="A6424"/>
      <c r="B6424"/>
      <c r="C6424"/>
      <c r="D6424"/>
    </row>
    <row r="6425" spans="1:4" x14ac:dyDescent="0.25">
      <c r="A6425"/>
      <c r="B6425"/>
      <c r="C6425"/>
      <c r="D6425"/>
    </row>
    <row r="6426" spans="1:4" x14ac:dyDescent="0.25">
      <c r="A6426"/>
      <c r="B6426"/>
      <c r="C6426"/>
      <c r="D6426"/>
    </row>
    <row r="6427" spans="1:4" x14ac:dyDescent="0.25">
      <c r="A6427"/>
      <c r="B6427"/>
      <c r="C6427"/>
      <c r="D6427"/>
    </row>
    <row r="6428" spans="1:4" x14ac:dyDescent="0.25">
      <c r="A6428"/>
      <c r="B6428"/>
      <c r="C6428"/>
      <c r="D6428"/>
    </row>
    <row r="6429" spans="1:4" x14ac:dyDescent="0.25">
      <c r="A6429"/>
      <c r="B6429"/>
      <c r="C6429"/>
      <c r="D6429"/>
    </row>
    <row r="6430" spans="1:4" x14ac:dyDescent="0.25">
      <c r="A6430"/>
      <c r="B6430"/>
      <c r="C6430"/>
      <c r="D6430"/>
    </row>
    <row r="6431" spans="1:4" x14ac:dyDescent="0.25">
      <c r="A6431"/>
      <c r="B6431"/>
      <c r="C6431"/>
      <c r="D6431"/>
    </row>
    <row r="6432" spans="1:4" x14ac:dyDescent="0.25">
      <c r="A6432"/>
      <c r="B6432"/>
      <c r="C6432"/>
      <c r="D6432"/>
    </row>
    <row r="6433" spans="1:4" x14ac:dyDescent="0.25">
      <c r="A6433"/>
      <c r="B6433"/>
      <c r="C6433"/>
      <c r="D6433"/>
    </row>
    <row r="6434" spans="1:4" x14ac:dyDescent="0.25">
      <c r="A6434"/>
      <c r="B6434"/>
      <c r="C6434"/>
      <c r="D6434"/>
    </row>
    <row r="6435" spans="1:4" x14ac:dyDescent="0.25">
      <c r="A6435"/>
      <c r="B6435"/>
      <c r="C6435"/>
      <c r="D6435"/>
    </row>
    <row r="6436" spans="1:4" x14ac:dyDescent="0.25">
      <c r="A6436"/>
      <c r="B6436"/>
      <c r="C6436"/>
      <c r="D6436"/>
    </row>
    <row r="6437" spans="1:4" x14ac:dyDescent="0.25">
      <c r="A6437"/>
      <c r="B6437"/>
      <c r="C6437"/>
      <c r="D6437"/>
    </row>
    <row r="6438" spans="1:4" x14ac:dyDescent="0.25">
      <c r="A6438"/>
      <c r="B6438"/>
      <c r="C6438"/>
      <c r="D6438"/>
    </row>
    <row r="6439" spans="1:4" x14ac:dyDescent="0.25">
      <c r="A6439"/>
      <c r="B6439"/>
      <c r="C6439"/>
      <c r="D6439"/>
    </row>
    <row r="6440" spans="1:4" x14ac:dyDescent="0.25">
      <c r="A6440"/>
      <c r="B6440"/>
      <c r="C6440"/>
      <c r="D6440"/>
    </row>
    <row r="6441" spans="1:4" x14ac:dyDescent="0.25">
      <c r="A6441"/>
      <c r="B6441"/>
      <c r="C6441"/>
      <c r="D6441"/>
    </row>
    <row r="6442" spans="1:4" x14ac:dyDescent="0.25">
      <c r="A6442"/>
      <c r="B6442"/>
      <c r="C6442"/>
      <c r="D6442"/>
    </row>
    <row r="6443" spans="1:4" x14ac:dyDescent="0.25">
      <c r="A6443"/>
      <c r="B6443"/>
      <c r="C6443"/>
      <c r="D6443"/>
    </row>
    <row r="6444" spans="1:4" x14ac:dyDescent="0.25">
      <c r="A6444"/>
      <c r="B6444"/>
      <c r="C6444"/>
      <c r="D6444"/>
    </row>
    <row r="6445" spans="1:4" x14ac:dyDescent="0.25">
      <c r="A6445"/>
      <c r="B6445"/>
      <c r="C6445"/>
      <c r="D6445"/>
    </row>
    <row r="6446" spans="1:4" x14ac:dyDescent="0.25">
      <c r="A6446"/>
      <c r="B6446"/>
      <c r="C6446"/>
      <c r="D6446"/>
    </row>
    <row r="6447" spans="1:4" x14ac:dyDescent="0.25">
      <c r="A6447"/>
      <c r="B6447"/>
      <c r="C6447"/>
      <c r="D6447"/>
    </row>
    <row r="6448" spans="1:4" x14ac:dyDescent="0.25">
      <c r="A6448"/>
      <c r="B6448"/>
      <c r="C6448"/>
      <c r="D6448"/>
    </row>
    <row r="6449" spans="1:4" x14ac:dyDescent="0.25">
      <c r="A6449"/>
      <c r="B6449"/>
      <c r="C6449"/>
      <c r="D6449"/>
    </row>
    <row r="6450" spans="1:4" x14ac:dyDescent="0.25">
      <c r="A6450"/>
      <c r="B6450"/>
      <c r="C6450"/>
      <c r="D6450"/>
    </row>
    <row r="6451" spans="1:4" x14ac:dyDescent="0.25">
      <c r="A6451"/>
      <c r="B6451"/>
      <c r="C6451"/>
      <c r="D6451"/>
    </row>
    <row r="6452" spans="1:4" x14ac:dyDescent="0.25">
      <c r="A6452"/>
      <c r="B6452"/>
      <c r="C6452"/>
      <c r="D6452"/>
    </row>
    <row r="6453" spans="1:4" x14ac:dyDescent="0.25">
      <c r="A6453"/>
      <c r="B6453"/>
      <c r="C6453"/>
      <c r="D6453"/>
    </row>
    <row r="6454" spans="1:4" x14ac:dyDescent="0.25">
      <c r="A6454"/>
      <c r="B6454"/>
      <c r="C6454"/>
      <c r="D6454"/>
    </row>
    <row r="6455" spans="1:4" x14ac:dyDescent="0.25">
      <c r="A6455"/>
      <c r="B6455"/>
      <c r="C6455"/>
      <c r="D6455"/>
    </row>
    <row r="6456" spans="1:4" x14ac:dyDescent="0.25">
      <c r="A6456"/>
      <c r="B6456"/>
      <c r="C6456"/>
      <c r="D6456"/>
    </row>
    <row r="6457" spans="1:4" x14ac:dyDescent="0.25">
      <c r="A6457"/>
      <c r="B6457"/>
      <c r="C6457"/>
      <c r="D6457"/>
    </row>
    <row r="6458" spans="1:4" x14ac:dyDescent="0.25">
      <c r="A6458"/>
      <c r="B6458"/>
      <c r="C6458"/>
      <c r="D6458"/>
    </row>
    <row r="6459" spans="1:4" x14ac:dyDescent="0.25">
      <c r="A6459"/>
      <c r="B6459"/>
      <c r="C6459"/>
      <c r="D6459"/>
    </row>
    <row r="6460" spans="1:4" x14ac:dyDescent="0.25">
      <c r="A6460"/>
      <c r="B6460"/>
      <c r="C6460"/>
      <c r="D6460"/>
    </row>
    <row r="6461" spans="1:4" x14ac:dyDescent="0.25">
      <c r="A6461"/>
      <c r="B6461"/>
      <c r="C6461"/>
      <c r="D6461"/>
    </row>
    <row r="6462" spans="1:4" x14ac:dyDescent="0.25">
      <c r="A6462"/>
      <c r="B6462"/>
      <c r="C6462"/>
      <c r="D6462"/>
    </row>
    <row r="6463" spans="1:4" x14ac:dyDescent="0.25">
      <c r="A6463"/>
      <c r="B6463"/>
      <c r="C6463"/>
      <c r="D6463"/>
    </row>
    <row r="6464" spans="1:4" x14ac:dyDescent="0.25">
      <c r="A6464"/>
      <c r="B6464"/>
      <c r="C6464"/>
      <c r="D6464"/>
    </row>
    <row r="6465" spans="1:4" x14ac:dyDescent="0.25">
      <c r="A6465"/>
      <c r="B6465"/>
      <c r="C6465"/>
      <c r="D6465"/>
    </row>
    <row r="6466" spans="1:4" x14ac:dyDescent="0.25">
      <c r="A6466"/>
      <c r="B6466"/>
      <c r="C6466"/>
      <c r="D6466"/>
    </row>
    <row r="6467" spans="1:4" x14ac:dyDescent="0.25">
      <c r="A6467"/>
      <c r="B6467"/>
      <c r="C6467"/>
      <c r="D6467"/>
    </row>
    <row r="6468" spans="1:4" x14ac:dyDescent="0.25">
      <c r="A6468"/>
      <c r="B6468"/>
      <c r="C6468"/>
      <c r="D6468"/>
    </row>
    <row r="6469" spans="1:4" x14ac:dyDescent="0.25">
      <c r="A6469"/>
      <c r="B6469"/>
      <c r="C6469"/>
      <c r="D6469"/>
    </row>
    <row r="6470" spans="1:4" x14ac:dyDescent="0.25">
      <c r="A6470"/>
      <c r="B6470"/>
      <c r="C6470"/>
      <c r="D6470"/>
    </row>
    <row r="6471" spans="1:4" x14ac:dyDescent="0.25">
      <c r="A6471"/>
      <c r="B6471"/>
      <c r="C6471"/>
      <c r="D6471"/>
    </row>
    <row r="6472" spans="1:4" x14ac:dyDescent="0.25">
      <c r="A6472"/>
      <c r="B6472"/>
      <c r="C6472"/>
      <c r="D6472"/>
    </row>
    <row r="6473" spans="1:4" x14ac:dyDescent="0.25">
      <c r="A6473"/>
      <c r="B6473"/>
      <c r="C6473"/>
      <c r="D6473"/>
    </row>
    <row r="6474" spans="1:4" x14ac:dyDescent="0.25">
      <c r="A6474"/>
      <c r="B6474"/>
      <c r="C6474"/>
      <c r="D6474"/>
    </row>
    <row r="6475" spans="1:4" x14ac:dyDescent="0.25">
      <c r="A6475"/>
      <c r="B6475"/>
      <c r="C6475"/>
      <c r="D6475"/>
    </row>
    <row r="6476" spans="1:4" x14ac:dyDescent="0.25">
      <c r="A6476"/>
      <c r="B6476"/>
      <c r="C6476"/>
      <c r="D6476"/>
    </row>
    <row r="6477" spans="1:4" x14ac:dyDescent="0.25">
      <c r="A6477"/>
      <c r="B6477"/>
      <c r="C6477"/>
      <c r="D6477"/>
    </row>
    <row r="6478" spans="1:4" x14ac:dyDescent="0.25">
      <c r="A6478"/>
      <c r="B6478"/>
      <c r="C6478"/>
      <c r="D6478"/>
    </row>
    <row r="6479" spans="1:4" x14ac:dyDescent="0.25">
      <c r="A6479"/>
      <c r="B6479"/>
      <c r="C6479"/>
      <c r="D6479"/>
    </row>
    <row r="6480" spans="1:4" x14ac:dyDescent="0.25">
      <c r="A6480"/>
      <c r="B6480"/>
      <c r="C6480"/>
      <c r="D6480"/>
    </row>
    <row r="6481" spans="1:4" x14ac:dyDescent="0.25">
      <c r="A6481"/>
      <c r="B6481"/>
      <c r="C6481"/>
      <c r="D6481"/>
    </row>
    <row r="6482" spans="1:4" x14ac:dyDescent="0.25">
      <c r="A6482"/>
      <c r="B6482"/>
      <c r="C6482"/>
      <c r="D6482"/>
    </row>
    <row r="6483" spans="1:4" x14ac:dyDescent="0.25">
      <c r="A6483"/>
      <c r="B6483"/>
      <c r="C6483"/>
      <c r="D6483"/>
    </row>
    <row r="6484" spans="1:4" x14ac:dyDescent="0.25">
      <c r="A6484"/>
      <c r="B6484"/>
      <c r="C6484"/>
      <c r="D6484"/>
    </row>
    <row r="6485" spans="1:4" x14ac:dyDescent="0.25">
      <c r="A6485"/>
      <c r="B6485"/>
      <c r="C6485"/>
      <c r="D6485"/>
    </row>
    <row r="6486" spans="1:4" x14ac:dyDescent="0.25">
      <c r="A6486"/>
      <c r="B6486"/>
      <c r="C6486"/>
      <c r="D6486"/>
    </row>
    <row r="6487" spans="1:4" x14ac:dyDescent="0.25">
      <c r="A6487"/>
      <c r="B6487"/>
      <c r="C6487"/>
      <c r="D6487"/>
    </row>
    <row r="6488" spans="1:4" x14ac:dyDescent="0.25">
      <c r="A6488"/>
      <c r="B6488"/>
      <c r="C6488"/>
      <c r="D6488"/>
    </row>
    <row r="6489" spans="1:4" x14ac:dyDescent="0.25">
      <c r="A6489"/>
      <c r="B6489"/>
      <c r="C6489"/>
      <c r="D6489"/>
    </row>
    <row r="6490" spans="1:4" x14ac:dyDescent="0.25">
      <c r="A6490"/>
      <c r="B6490"/>
      <c r="C6490"/>
      <c r="D6490"/>
    </row>
    <row r="6491" spans="1:4" x14ac:dyDescent="0.25">
      <c r="A6491"/>
      <c r="B6491"/>
      <c r="C6491"/>
      <c r="D6491"/>
    </row>
    <row r="6492" spans="1:4" x14ac:dyDescent="0.25">
      <c r="A6492"/>
      <c r="B6492"/>
      <c r="C6492"/>
      <c r="D6492"/>
    </row>
    <row r="6493" spans="1:4" x14ac:dyDescent="0.25">
      <c r="A6493"/>
      <c r="B6493"/>
      <c r="C6493"/>
      <c r="D6493"/>
    </row>
    <row r="6494" spans="1:4" x14ac:dyDescent="0.25">
      <c r="A6494"/>
      <c r="B6494"/>
      <c r="C6494"/>
      <c r="D6494"/>
    </row>
    <row r="6495" spans="1:4" x14ac:dyDescent="0.25">
      <c r="A6495"/>
      <c r="B6495"/>
      <c r="C6495"/>
      <c r="D6495"/>
    </row>
    <row r="6496" spans="1:4" x14ac:dyDescent="0.25">
      <c r="A6496"/>
      <c r="B6496"/>
      <c r="C6496"/>
      <c r="D6496"/>
    </row>
    <row r="6497" spans="1:4" x14ac:dyDescent="0.25">
      <c r="A6497"/>
      <c r="B6497"/>
      <c r="C6497"/>
      <c r="D6497"/>
    </row>
    <row r="6498" spans="1:4" x14ac:dyDescent="0.25">
      <c r="A6498"/>
      <c r="B6498"/>
      <c r="C6498"/>
      <c r="D6498"/>
    </row>
    <row r="6499" spans="1:4" x14ac:dyDescent="0.25">
      <c r="A6499"/>
      <c r="B6499"/>
      <c r="C6499"/>
      <c r="D6499"/>
    </row>
    <row r="6500" spans="1:4" x14ac:dyDescent="0.25">
      <c r="A6500"/>
      <c r="B6500"/>
      <c r="C6500"/>
      <c r="D6500"/>
    </row>
    <row r="6501" spans="1:4" x14ac:dyDescent="0.25">
      <c r="A6501"/>
      <c r="B6501"/>
      <c r="C6501"/>
      <c r="D6501"/>
    </row>
    <row r="6502" spans="1:4" x14ac:dyDescent="0.25">
      <c r="A6502"/>
      <c r="B6502"/>
      <c r="C6502"/>
      <c r="D6502"/>
    </row>
    <row r="6503" spans="1:4" x14ac:dyDescent="0.25">
      <c r="A6503"/>
      <c r="B6503"/>
      <c r="C6503"/>
      <c r="D6503"/>
    </row>
    <row r="6504" spans="1:4" x14ac:dyDescent="0.25">
      <c r="A6504"/>
      <c r="B6504"/>
      <c r="C6504"/>
      <c r="D6504"/>
    </row>
    <row r="6505" spans="1:4" x14ac:dyDescent="0.25">
      <c r="A6505"/>
      <c r="B6505"/>
      <c r="C6505"/>
      <c r="D6505"/>
    </row>
    <row r="6506" spans="1:4" x14ac:dyDescent="0.25">
      <c r="A6506"/>
      <c r="B6506"/>
      <c r="C6506"/>
      <c r="D6506"/>
    </row>
    <row r="6507" spans="1:4" x14ac:dyDescent="0.25">
      <c r="A6507"/>
      <c r="B6507"/>
      <c r="C6507"/>
      <c r="D6507"/>
    </row>
    <row r="6508" spans="1:4" x14ac:dyDescent="0.25">
      <c r="A6508"/>
      <c r="B6508"/>
      <c r="C6508"/>
      <c r="D6508"/>
    </row>
    <row r="6509" spans="1:4" x14ac:dyDescent="0.25">
      <c r="A6509"/>
      <c r="B6509"/>
      <c r="C6509"/>
      <c r="D6509"/>
    </row>
    <row r="6510" spans="1:4" x14ac:dyDescent="0.25">
      <c r="A6510"/>
      <c r="B6510"/>
      <c r="C6510"/>
      <c r="D6510"/>
    </row>
    <row r="6511" spans="1:4" x14ac:dyDescent="0.25">
      <c r="A6511"/>
      <c r="B6511"/>
      <c r="C6511"/>
      <c r="D6511"/>
    </row>
    <row r="6512" spans="1:4" x14ac:dyDescent="0.25">
      <c r="A6512"/>
      <c r="B6512"/>
      <c r="C6512"/>
      <c r="D6512"/>
    </row>
    <row r="6513" spans="1:4" x14ac:dyDescent="0.25">
      <c r="A6513"/>
      <c r="B6513"/>
      <c r="C6513"/>
      <c r="D6513"/>
    </row>
    <row r="6514" spans="1:4" x14ac:dyDescent="0.25">
      <c r="A6514"/>
      <c r="B6514"/>
      <c r="C6514"/>
      <c r="D6514"/>
    </row>
    <row r="6515" spans="1:4" x14ac:dyDescent="0.25">
      <c r="A6515"/>
      <c r="B6515"/>
      <c r="C6515"/>
      <c r="D6515"/>
    </row>
    <row r="6516" spans="1:4" x14ac:dyDescent="0.25">
      <c r="A6516"/>
      <c r="B6516"/>
      <c r="C6516"/>
      <c r="D6516"/>
    </row>
    <row r="6517" spans="1:4" x14ac:dyDescent="0.25">
      <c r="A6517"/>
      <c r="B6517"/>
      <c r="C6517"/>
      <c r="D6517"/>
    </row>
    <row r="6518" spans="1:4" x14ac:dyDescent="0.25">
      <c r="A6518"/>
      <c r="B6518"/>
      <c r="C6518"/>
      <c r="D6518"/>
    </row>
    <row r="6519" spans="1:4" x14ac:dyDescent="0.25">
      <c r="A6519"/>
      <c r="B6519"/>
      <c r="C6519"/>
      <c r="D6519"/>
    </row>
    <row r="6520" spans="1:4" x14ac:dyDescent="0.25">
      <c r="A6520"/>
      <c r="B6520"/>
      <c r="C6520"/>
      <c r="D6520"/>
    </row>
    <row r="6521" spans="1:4" x14ac:dyDescent="0.25">
      <c r="A6521"/>
      <c r="B6521"/>
      <c r="C6521"/>
      <c r="D6521"/>
    </row>
    <row r="6522" spans="1:4" x14ac:dyDescent="0.25">
      <c r="A6522"/>
      <c r="B6522"/>
      <c r="C6522"/>
      <c r="D6522"/>
    </row>
    <row r="6523" spans="1:4" x14ac:dyDescent="0.25">
      <c r="A6523"/>
      <c r="B6523"/>
      <c r="C6523"/>
      <c r="D6523"/>
    </row>
    <row r="6524" spans="1:4" x14ac:dyDescent="0.25">
      <c r="A6524"/>
      <c r="B6524"/>
      <c r="C6524"/>
      <c r="D6524"/>
    </row>
    <row r="6525" spans="1:4" x14ac:dyDescent="0.25">
      <c r="A6525"/>
      <c r="B6525"/>
      <c r="C6525"/>
      <c r="D6525"/>
    </row>
    <row r="6526" spans="1:4" x14ac:dyDescent="0.25">
      <c r="A6526"/>
      <c r="B6526"/>
      <c r="C6526"/>
      <c r="D6526"/>
    </row>
    <row r="6527" spans="1:4" x14ac:dyDescent="0.25">
      <c r="A6527"/>
      <c r="B6527"/>
      <c r="C6527"/>
      <c r="D6527"/>
    </row>
    <row r="6528" spans="1:4" x14ac:dyDescent="0.25">
      <c r="A6528"/>
      <c r="B6528"/>
      <c r="C6528"/>
      <c r="D6528"/>
    </row>
    <row r="6529" spans="1:4" x14ac:dyDescent="0.25">
      <c r="A6529"/>
      <c r="B6529"/>
      <c r="C6529"/>
      <c r="D6529"/>
    </row>
    <row r="6530" spans="1:4" x14ac:dyDescent="0.25">
      <c r="A6530"/>
      <c r="B6530"/>
      <c r="C6530"/>
      <c r="D6530"/>
    </row>
    <row r="6531" spans="1:4" x14ac:dyDescent="0.25">
      <c r="A6531"/>
      <c r="B6531"/>
      <c r="C6531"/>
      <c r="D6531"/>
    </row>
    <row r="6532" spans="1:4" x14ac:dyDescent="0.25">
      <c r="A6532"/>
      <c r="B6532"/>
      <c r="C6532"/>
      <c r="D6532"/>
    </row>
    <row r="6533" spans="1:4" x14ac:dyDescent="0.25">
      <c r="A6533"/>
      <c r="B6533"/>
      <c r="C6533"/>
      <c r="D6533"/>
    </row>
    <row r="6534" spans="1:4" x14ac:dyDescent="0.25">
      <c r="A6534"/>
      <c r="B6534"/>
      <c r="C6534"/>
      <c r="D6534"/>
    </row>
    <row r="6535" spans="1:4" x14ac:dyDescent="0.25">
      <c r="A6535"/>
      <c r="B6535"/>
      <c r="C6535"/>
      <c r="D6535"/>
    </row>
    <row r="6536" spans="1:4" x14ac:dyDescent="0.25">
      <c r="A6536"/>
      <c r="B6536"/>
      <c r="C6536"/>
      <c r="D6536"/>
    </row>
    <row r="6537" spans="1:4" x14ac:dyDescent="0.25">
      <c r="A6537"/>
      <c r="B6537"/>
      <c r="C6537"/>
      <c r="D6537"/>
    </row>
    <row r="6538" spans="1:4" x14ac:dyDescent="0.25">
      <c r="A6538"/>
      <c r="B6538"/>
      <c r="C6538"/>
      <c r="D6538"/>
    </row>
    <row r="6539" spans="1:4" x14ac:dyDescent="0.25">
      <c r="A6539"/>
      <c r="B6539"/>
      <c r="C6539"/>
      <c r="D6539"/>
    </row>
    <row r="6540" spans="1:4" x14ac:dyDescent="0.25">
      <c r="A6540"/>
      <c r="B6540"/>
      <c r="C6540"/>
      <c r="D6540"/>
    </row>
    <row r="6541" spans="1:4" x14ac:dyDescent="0.25">
      <c r="A6541"/>
      <c r="B6541"/>
      <c r="C6541"/>
      <c r="D6541"/>
    </row>
    <row r="6542" spans="1:4" x14ac:dyDescent="0.25">
      <c r="A6542"/>
      <c r="B6542"/>
      <c r="C6542"/>
      <c r="D6542"/>
    </row>
    <row r="6543" spans="1:4" x14ac:dyDescent="0.25">
      <c r="A6543"/>
      <c r="B6543"/>
      <c r="C6543"/>
      <c r="D6543"/>
    </row>
    <row r="6544" spans="1:4" x14ac:dyDescent="0.25">
      <c r="A6544"/>
      <c r="B6544"/>
      <c r="C6544"/>
      <c r="D6544"/>
    </row>
    <row r="6545" spans="1:4" x14ac:dyDescent="0.25">
      <c r="A6545"/>
      <c r="B6545"/>
      <c r="C6545"/>
      <c r="D6545"/>
    </row>
    <row r="6546" spans="1:4" x14ac:dyDescent="0.25">
      <c r="A6546"/>
      <c r="B6546"/>
      <c r="C6546"/>
      <c r="D6546"/>
    </row>
    <row r="6547" spans="1:4" x14ac:dyDescent="0.25">
      <c r="A6547"/>
      <c r="B6547"/>
      <c r="C6547"/>
      <c r="D6547"/>
    </row>
    <row r="6548" spans="1:4" x14ac:dyDescent="0.25">
      <c r="A6548"/>
      <c r="B6548"/>
      <c r="C6548"/>
      <c r="D6548"/>
    </row>
    <row r="6549" spans="1:4" x14ac:dyDescent="0.25">
      <c r="A6549"/>
      <c r="B6549"/>
      <c r="C6549"/>
      <c r="D6549"/>
    </row>
    <row r="6550" spans="1:4" x14ac:dyDescent="0.25">
      <c r="A6550"/>
      <c r="B6550"/>
      <c r="C6550"/>
      <c r="D6550"/>
    </row>
    <row r="6551" spans="1:4" x14ac:dyDescent="0.25">
      <c r="A6551"/>
      <c r="B6551"/>
      <c r="C6551"/>
      <c r="D6551"/>
    </row>
    <row r="6552" spans="1:4" x14ac:dyDescent="0.25">
      <c r="A6552"/>
      <c r="B6552"/>
      <c r="C6552"/>
      <c r="D6552"/>
    </row>
    <row r="6553" spans="1:4" x14ac:dyDescent="0.25">
      <c r="A6553"/>
      <c r="B6553"/>
      <c r="C6553"/>
      <c r="D6553"/>
    </row>
    <row r="6554" spans="1:4" x14ac:dyDescent="0.25">
      <c r="A6554"/>
      <c r="B6554"/>
      <c r="C6554"/>
      <c r="D6554"/>
    </row>
    <row r="6555" spans="1:4" x14ac:dyDescent="0.25">
      <c r="A6555"/>
      <c r="B6555"/>
      <c r="C6555"/>
      <c r="D6555"/>
    </row>
    <row r="6556" spans="1:4" x14ac:dyDescent="0.25">
      <c r="A6556"/>
      <c r="B6556"/>
      <c r="C6556"/>
      <c r="D6556"/>
    </row>
    <row r="6557" spans="1:4" x14ac:dyDescent="0.25">
      <c r="A6557"/>
      <c r="B6557"/>
      <c r="C6557"/>
      <c r="D6557"/>
    </row>
    <row r="6558" spans="1:4" x14ac:dyDescent="0.25">
      <c r="A6558"/>
      <c r="B6558"/>
      <c r="C6558"/>
      <c r="D6558"/>
    </row>
    <row r="6559" spans="1:4" x14ac:dyDescent="0.25">
      <c r="A6559"/>
      <c r="B6559"/>
      <c r="C6559"/>
      <c r="D6559"/>
    </row>
    <row r="6560" spans="1:4" x14ac:dyDescent="0.25">
      <c r="A6560"/>
      <c r="B6560"/>
      <c r="C6560"/>
      <c r="D6560"/>
    </row>
    <row r="6561" spans="1:4" x14ac:dyDescent="0.25">
      <c r="A6561"/>
      <c r="B6561"/>
      <c r="C6561"/>
      <c r="D6561"/>
    </row>
    <row r="6562" spans="1:4" x14ac:dyDescent="0.25">
      <c r="A6562"/>
      <c r="B6562"/>
      <c r="C6562"/>
      <c r="D6562"/>
    </row>
    <row r="6563" spans="1:4" x14ac:dyDescent="0.25">
      <c r="A6563"/>
      <c r="B6563"/>
      <c r="C6563"/>
      <c r="D6563"/>
    </row>
    <row r="6564" spans="1:4" x14ac:dyDescent="0.25">
      <c r="A6564"/>
      <c r="B6564"/>
      <c r="C6564"/>
      <c r="D6564"/>
    </row>
    <row r="6565" spans="1:4" x14ac:dyDescent="0.25">
      <c r="A6565"/>
      <c r="B6565"/>
      <c r="C6565"/>
      <c r="D6565"/>
    </row>
    <row r="6566" spans="1:4" x14ac:dyDescent="0.25">
      <c r="A6566"/>
      <c r="B6566"/>
      <c r="C6566"/>
      <c r="D6566"/>
    </row>
    <row r="6567" spans="1:4" x14ac:dyDescent="0.25">
      <c r="A6567"/>
      <c r="B6567"/>
      <c r="C6567"/>
      <c r="D6567"/>
    </row>
    <row r="6568" spans="1:4" x14ac:dyDescent="0.25">
      <c r="A6568"/>
      <c r="B6568"/>
      <c r="C6568"/>
      <c r="D6568"/>
    </row>
    <row r="6569" spans="1:4" x14ac:dyDescent="0.25">
      <c r="A6569"/>
      <c r="B6569"/>
      <c r="C6569"/>
      <c r="D6569"/>
    </row>
    <row r="6570" spans="1:4" x14ac:dyDescent="0.25">
      <c r="A6570"/>
      <c r="B6570"/>
      <c r="C6570"/>
      <c r="D6570"/>
    </row>
    <row r="6571" spans="1:4" x14ac:dyDescent="0.25">
      <c r="A6571"/>
      <c r="B6571"/>
      <c r="C6571"/>
      <c r="D6571"/>
    </row>
    <row r="6572" spans="1:4" x14ac:dyDescent="0.25">
      <c r="A6572"/>
      <c r="B6572"/>
      <c r="C6572"/>
      <c r="D6572"/>
    </row>
    <row r="6573" spans="1:4" x14ac:dyDescent="0.25">
      <c r="A6573"/>
      <c r="B6573"/>
      <c r="C6573"/>
      <c r="D6573"/>
    </row>
    <row r="6574" spans="1:4" x14ac:dyDescent="0.25">
      <c r="A6574"/>
      <c r="B6574"/>
      <c r="C6574"/>
      <c r="D6574"/>
    </row>
    <row r="6575" spans="1:4" x14ac:dyDescent="0.25">
      <c r="A6575"/>
      <c r="B6575"/>
      <c r="C6575"/>
      <c r="D6575"/>
    </row>
    <row r="6576" spans="1:4" x14ac:dyDescent="0.25">
      <c r="A6576"/>
      <c r="B6576"/>
      <c r="C6576"/>
      <c r="D6576"/>
    </row>
    <row r="6577" spans="1:4" x14ac:dyDescent="0.25">
      <c r="A6577"/>
      <c r="B6577"/>
      <c r="C6577"/>
      <c r="D6577"/>
    </row>
    <row r="6578" spans="1:4" x14ac:dyDescent="0.25">
      <c r="A6578"/>
      <c r="B6578"/>
      <c r="C6578"/>
      <c r="D6578"/>
    </row>
    <row r="6579" spans="1:4" x14ac:dyDescent="0.25">
      <c r="A6579"/>
      <c r="B6579"/>
      <c r="C6579"/>
      <c r="D6579"/>
    </row>
    <row r="6580" spans="1:4" x14ac:dyDescent="0.25">
      <c r="A6580"/>
      <c r="B6580"/>
      <c r="C6580"/>
      <c r="D6580"/>
    </row>
    <row r="6581" spans="1:4" x14ac:dyDescent="0.25">
      <c r="A6581"/>
      <c r="B6581"/>
      <c r="C6581"/>
      <c r="D6581"/>
    </row>
    <row r="6582" spans="1:4" x14ac:dyDescent="0.25">
      <c r="A6582"/>
      <c r="B6582"/>
      <c r="C6582"/>
      <c r="D6582"/>
    </row>
    <row r="6583" spans="1:4" x14ac:dyDescent="0.25">
      <c r="A6583"/>
      <c r="B6583"/>
      <c r="C6583"/>
      <c r="D6583"/>
    </row>
    <row r="6584" spans="1:4" x14ac:dyDescent="0.25">
      <c r="A6584"/>
      <c r="B6584"/>
      <c r="C6584"/>
      <c r="D6584"/>
    </row>
    <row r="6585" spans="1:4" x14ac:dyDescent="0.25">
      <c r="A6585"/>
      <c r="B6585"/>
      <c r="C6585"/>
      <c r="D6585"/>
    </row>
    <row r="6586" spans="1:4" x14ac:dyDescent="0.25">
      <c r="A6586"/>
      <c r="B6586"/>
      <c r="C6586"/>
      <c r="D6586"/>
    </row>
    <row r="6587" spans="1:4" x14ac:dyDescent="0.25">
      <c r="A6587"/>
      <c r="B6587"/>
      <c r="C6587"/>
      <c r="D6587"/>
    </row>
    <row r="6588" spans="1:4" x14ac:dyDescent="0.25">
      <c r="A6588"/>
      <c r="B6588"/>
      <c r="C6588"/>
      <c r="D6588"/>
    </row>
    <row r="6589" spans="1:4" x14ac:dyDescent="0.25">
      <c r="A6589"/>
      <c r="B6589"/>
      <c r="C6589"/>
      <c r="D6589"/>
    </row>
    <row r="6590" spans="1:4" x14ac:dyDescent="0.25">
      <c r="A6590"/>
      <c r="B6590"/>
      <c r="C6590"/>
      <c r="D6590"/>
    </row>
    <row r="6591" spans="1:4" x14ac:dyDescent="0.25">
      <c r="A6591"/>
      <c r="B6591"/>
      <c r="C6591"/>
      <c r="D6591"/>
    </row>
    <row r="6592" spans="1:4" x14ac:dyDescent="0.25">
      <c r="A6592"/>
      <c r="B6592"/>
      <c r="C6592"/>
      <c r="D6592"/>
    </row>
    <row r="6593" spans="1:4" x14ac:dyDescent="0.25">
      <c r="A6593"/>
      <c r="B6593"/>
      <c r="C6593"/>
      <c r="D6593"/>
    </row>
    <row r="6594" spans="1:4" x14ac:dyDescent="0.25">
      <c r="A6594"/>
      <c r="B6594"/>
      <c r="C6594"/>
      <c r="D6594"/>
    </row>
    <row r="6595" spans="1:4" x14ac:dyDescent="0.25">
      <c r="A6595"/>
      <c r="B6595"/>
      <c r="C6595"/>
      <c r="D6595"/>
    </row>
    <row r="6596" spans="1:4" x14ac:dyDescent="0.25">
      <c r="A6596"/>
      <c r="B6596"/>
      <c r="C6596"/>
      <c r="D6596"/>
    </row>
    <row r="6597" spans="1:4" x14ac:dyDescent="0.25">
      <c r="A6597"/>
      <c r="B6597"/>
      <c r="C6597"/>
      <c r="D6597"/>
    </row>
    <row r="6598" spans="1:4" x14ac:dyDescent="0.25">
      <c r="A6598"/>
      <c r="B6598"/>
      <c r="C6598"/>
      <c r="D6598"/>
    </row>
    <row r="6599" spans="1:4" x14ac:dyDescent="0.25">
      <c r="A6599"/>
      <c r="B6599"/>
      <c r="C6599"/>
      <c r="D6599"/>
    </row>
    <row r="6600" spans="1:4" x14ac:dyDescent="0.25">
      <c r="A6600"/>
      <c r="B6600"/>
      <c r="C6600"/>
      <c r="D6600"/>
    </row>
    <row r="6601" spans="1:4" x14ac:dyDescent="0.25">
      <c r="A6601"/>
      <c r="B6601"/>
      <c r="C6601"/>
      <c r="D6601"/>
    </row>
    <row r="6602" spans="1:4" x14ac:dyDescent="0.25">
      <c r="A6602"/>
      <c r="B6602"/>
      <c r="C6602"/>
      <c r="D6602"/>
    </row>
    <row r="6603" spans="1:4" x14ac:dyDescent="0.25">
      <c r="A6603"/>
      <c r="B6603"/>
      <c r="C6603"/>
      <c r="D6603"/>
    </row>
    <row r="6604" spans="1:4" x14ac:dyDescent="0.25">
      <c r="A6604"/>
      <c r="B6604"/>
      <c r="C6604"/>
      <c r="D6604"/>
    </row>
    <row r="6605" spans="1:4" x14ac:dyDescent="0.25">
      <c r="A6605"/>
      <c r="B6605"/>
      <c r="C6605"/>
      <c r="D6605"/>
    </row>
    <row r="6606" spans="1:4" x14ac:dyDescent="0.25">
      <c r="A6606"/>
      <c r="B6606"/>
      <c r="C6606"/>
      <c r="D6606"/>
    </row>
    <row r="6607" spans="1:4" x14ac:dyDescent="0.25">
      <c r="A6607"/>
      <c r="B6607"/>
      <c r="C6607"/>
      <c r="D6607"/>
    </row>
    <row r="6608" spans="1:4" x14ac:dyDescent="0.25">
      <c r="A6608"/>
      <c r="B6608"/>
      <c r="C6608"/>
      <c r="D6608"/>
    </row>
    <row r="6609" spans="1:4" x14ac:dyDescent="0.25">
      <c r="A6609"/>
      <c r="B6609"/>
      <c r="C6609"/>
      <c r="D6609"/>
    </row>
    <row r="6610" spans="1:4" x14ac:dyDescent="0.25">
      <c r="A6610"/>
      <c r="B6610"/>
      <c r="C6610"/>
      <c r="D6610"/>
    </row>
    <row r="6611" spans="1:4" x14ac:dyDescent="0.25">
      <c r="A6611"/>
      <c r="B6611"/>
      <c r="C6611"/>
      <c r="D6611"/>
    </row>
    <row r="6612" spans="1:4" x14ac:dyDescent="0.25">
      <c r="A6612"/>
      <c r="B6612"/>
      <c r="C6612"/>
      <c r="D6612"/>
    </row>
    <row r="6613" spans="1:4" x14ac:dyDescent="0.25">
      <c r="A6613"/>
      <c r="B6613"/>
      <c r="C6613"/>
      <c r="D6613"/>
    </row>
    <row r="6614" spans="1:4" x14ac:dyDescent="0.25">
      <c r="A6614"/>
      <c r="B6614"/>
      <c r="C6614"/>
      <c r="D6614"/>
    </row>
    <row r="6615" spans="1:4" x14ac:dyDescent="0.25">
      <c r="A6615"/>
      <c r="B6615"/>
      <c r="C6615"/>
      <c r="D6615"/>
    </row>
    <row r="6616" spans="1:4" x14ac:dyDescent="0.25">
      <c r="A6616"/>
      <c r="B6616"/>
      <c r="C6616"/>
      <c r="D6616"/>
    </row>
    <row r="6617" spans="1:4" x14ac:dyDescent="0.25">
      <c r="A6617"/>
      <c r="B6617"/>
      <c r="C6617"/>
      <c r="D6617"/>
    </row>
    <row r="6618" spans="1:4" x14ac:dyDescent="0.25">
      <c r="A6618"/>
      <c r="B6618"/>
      <c r="C6618"/>
      <c r="D6618"/>
    </row>
    <row r="6619" spans="1:4" x14ac:dyDescent="0.25">
      <c r="A6619"/>
      <c r="B6619"/>
      <c r="C6619"/>
      <c r="D6619"/>
    </row>
    <row r="6620" spans="1:4" x14ac:dyDescent="0.25">
      <c r="A6620"/>
      <c r="B6620"/>
      <c r="C6620"/>
      <c r="D6620"/>
    </row>
    <row r="6621" spans="1:4" x14ac:dyDescent="0.25">
      <c r="A6621"/>
      <c r="B6621"/>
      <c r="C6621"/>
      <c r="D6621"/>
    </row>
    <row r="6622" spans="1:4" x14ac:dyDescent="0.25">
      <c r="A6622"/>
      <c r="B6622"/>
      <c r="C6622"/>
      <c r="D6622"/>
    </row>
    <row r="6623" spans="1:4" x14ac:dyDescent="0.25">
      <c r="A6623"/>
      <c r="B6623"/>
      <c r="C6623"/>
      <c r="D6623"/>
    </row>
    <row r="6624" spans="1:4" x14ac:dyDescent="0.25">
      <c r="A6624"/>
      <c r="B6624"/>
      <c r="C6624"/>
      <c r="D6624"/>
    </row>
    <row r="6625" spans="1:4" x14ac:dyDescent="0.25">
      <c r="A6625"/>
      <c r="B6625"/>
      <c r="C6625"/>
      <c r="D6625"/>
    </row>
    <row r="6626" spans="1:4" x14ac:dyDescent="0.25">
      <c r="A6626"/>
      <c r="B6626"/>
      <c r="C6626"/>
      <c r="D6626"/>
    </row>
    <row r="6627" spans="1:4" x14ac:dyDescent="0.25">
      <c r="A6627"/>
      <c r="B6627"/>
      <c r="C6627"/>
      <c r="D6627"/>
    </row>
    <row r="6628" spans="1:4" x14ac:dyDescent="0.25">
      <c r="A6628"/>
      <c r="B6628"/>
      <c r="C6628"/>
      <c r="D6628"/>
    </row>
    <row r="6629" spans="1:4" x14ac:dyDescent="0.25">
      <c r="A6629"/>
      <c r="B6629"/>
      <c r="C6629"/>
      <c r="D6629"/>
    </row>
    <row r="6630" spans="1:4" x14ac:dyDescent="0.25">
      <c r="A6630"/>
      <c r="B6630"/>
      <c r="C6630"/>
      <c r="D6630"/>
    </row>
    <row r="6631" spans="1:4" x14ac:dyDescent="0.25">
      <c r="A6631"/>
      <c r="B6631"/>
      <c r="C6631"/>
      <c r="D6631"/>
    </row>
    <row r="6632" spans="1:4" x14ac:dyDescent="0.25">
      <c r="A6632"/>
      <c r="B6632"/>
      <c r="C6632"/>
      <c r="D6632"/>
    </row>
    <row r="6633" spans="1:4" x14ac:dyDescent="0.25">
      <c r="A6633"/>
      <c r="B6633"/>
      <c r="C6633"/>
      <c r="D6633"/>
    </row>
    <row r="6634" spans="1:4" x14ac:dyDescent="0.25">
      <c r="A6634"/>
      <c r="B6634"/>
      <c r="C6634"/>
      <c r="D6634"/>
    </row>
    <row r="6635" spans="1:4" x14ac:dyDescent="0.25">
      <c r="A6635"/>
      <c r="B6635"/>
      <c r="C6635"/>
      <c r="D6635"/>
    </row>
    <row r="6636" spans="1:4" x14ac:dyDescent="0.25">
      <c r="A6636"/>
      <c r="B6636"/>
      <c r="C6636"/>
      <c r="D6636"/>
    </row>
    <row r="6637" spans="1:4" x14ac:dyDescent="0.25">
      <c r="A6637"/>
      <c r="B6637"/>
      <c r="C6637"/>
      <c r="D6637"/>
    </row>
    <row r="6638" spans="1:4" x14ac:dyDescent="0.25">
      <c r="A6638"/>
      <c r="B6638"/>
      <c r="C6638"/>
      <c r="D6638"/>
    </row>
    <row r="6639" spans="1:4" x14ac:dyDescent="0.25">
      <c r="A6639"/>
      <c r="B6639"/>
      <c r="C6639"/>
      <c r="D6639"/>
    </row>
    <row r="6640" spans="1:4" x14ac:dyDescent="0.25">
      <c r="A6640"/>
      <c r="B6640"/>
      <c r="C6640"/>
      <c r="D6640"/>
    </row>
    <row r="6641" spans="1:4" x14ac:dyDescent="0.25">
      <c r="A6641"/>
      <c r="B6641"/>
      <c r="C6641"/>
      <c r="D6641"/>
    </row>
    <row r="6642" spans="1:4" x14ac:dyDescent="0.25">
      <c r="A6642"/>
      <c r="B6642"/>
      <c r="C6642"/>
      <c r="D6642"/>
    </row>
    <row r="6643" spans="1:4" x14ac:dyDescent="0.25">
      <c r="A6643"/>
      <c r="B6643"/>
      <c r="C6643"/>
      <c r="D6643"/>
    </row>
    <row r="6644" spans="1:4" x14ac:dyDescent="0.25">
      <c r="A6644"/>
      <c r="B6644"/>
      <c r="C6644"/>
      <c r="D6644"/>
    </row>
    <row r="6645" spans="1:4" x14ac:dyDescent="0.25">
      <c r="A6645"/>
      <c r="B6645"/>
      <c r="C6645"/>
      <c r="D6645"/>
    </row>
    <row r="6646" spans="1:4" x14ac:dyDescent="0.25">
      <c r="A6646"/>
      <c r="B6646"/>
      <c r="C6646"/>
      <c r="D6646"/>
    </row>
    <row r="6647" spans="1:4" x14ac:dyDescent="0.25">
      <c r="A6647"/>
      <c r="B6647"/>
      <c r="C6647"/>
      <c r="D6647"/>
    </row>
    <row r="6648" spans="1:4" x14ac:dyDescent="0.25">
      <c r="A6648"/>
      <c r="B6648"/>
      <c r="C6648"/>
      <c r="D6648"/>
    </row>
    <row r="6649" spans="1:4" x14ac:dyDescent="0.25">
      <c r="A6649"/>
      <c r="B6649"/>
      <c r="C6649"/>
      <c r="D6649"/>
    </row>
    <row r="6650" spans="1:4" x14ac:dyDescent="0.25">
      <c r="A6650"/>
      <c r="B6650"/>
      <c r="C6650"/>
      <c r="D6650"/>
    </row>
    <row r="6651" spans="1:4" x14ac:dyDescent="0.25">
      <c r="A6651"/>
      <c r="B6651"/>
      <c r="C6651"/>
      <c r="D6651"/>
    </row>
    <row r="6652" spans="1:4" x14ac:dyDescent="0.25">
      <c r="A6652"/>
      <c r="B6652"/>
      <c r="C6652"/>
      <c r="D6652"/>
    </row>
    <row r="6653" spans="1:4" x14ac:dyDescent="0.25">
      <c r="A6653"/>
      <c r="B6653"/>
      <c r="C6653"/>
      <c r="D6653"/>
    </row>
    <row r="6654" spans="1:4" x14ac:dyDescent="0.25">
      <c r="A6654"/>
      <c r="B6654"/>
      <c r="C6654"/>
      <c r="D6654"/>
    </row>
    <row r="6655" spans="1:4" x14ac:dyDescent="0.25">
      <c r="A6655"/>
      <c r="B6655"/>
      <c r="C6655"/>
      <c r="D6655"/>
    </row>
    <row r="6656" spans="1:4" x14ac:dyDescent="0.25">
      <c r="A6656"/>
      <c r="B6656"/>
      <c r="C6656"/>
      <c r="D6656"/>
    </row>
    <row r="6657" spans="1:4" x14ac:dyDescent="0.25">
      <c r="A6657"/>
      <c r="B6657"/>
      <c r="C6657"/>
      <c r="D6657"/>
    </row>
    <row r="6658" spans="1:4" x14ac:dyDescent="0.25">
      <c r="A6658"/>
      <c r="B6658"/>
      <c r="C6658"/>
      <c r="D6658"/>
    </row>
    <row r="6659" spans="1:4" x14ac:dyDescent="0.25">
      <c r="A6659"/>
      <c r="B6659"/>
      <c r="C6659"/>
      <c r="D6659"/>
    </row>
    <row r="6660" spans="1:4" x14ac:dyDescent="0.25">
      <c r="A6660"/>
      <c r="B6660"/>
      <c r="C6660"/>
      <c r="D6660"/>
    </row>
    <row r="6661" spans="1:4" x14ac:dyDescent="0.25">
      <c r="A6661"/>
      <c r="B6661"/>
      <c r="C6661"/>
      <c r="D6661"/>
    </row>
    <row r="6662" spans="1:4" x14ac:dyDescent="0.25">
      <c r="A6662"/>
      <c r="B6662"/>
      <c r="C6662"/>
      <c r="D6662"/>
    </row>
    <row r="6663" spans="1:4" x14ac:dyDescent="0.25">
      <c r="A6663"/>
      <c r="B6663"/>
      <c r="C6663"/>
      <c r="D6663"/>
    </row>
    <row r="6664" spans="1:4" x14ac:dyDescent="0.25">
      <c r="A6664"/>
      <c r="B6664"/>
      <c r="C6664"/>
      <c r="D6664"/>
    </row>
    <row r="6665" spans="1:4" x14ac:dyDescent="0.25">
      <c r="A6665"/>
      <c r="B6665"/>
      <c r="C6665"/>
      <c r="D6665"/>
    </row>
    <row r="6666" spans="1:4" x14ac:dyDescent="0.25">
      <c r="A6666"/>
      <c r="B6666"/>
      <c r="C6666"/>
      <c r="D6666"/>
    </row>
    <row r="6667" spans="1:4" x14ac:dyDescent="0.25">
      <c r="A6667"/>
      <c r="B6667"/>
      <c r="C6667"/>
      <c r="D6667"/>
    </row>
    <row r="6668" spans="1:4" x14ac:dyDescent="0.25">
      <c r="A6668"/>
      <c r="B6668"/>
      <c r="C6668"/>
      <c r="D6668"/>
    </row>
    <row r="6669" spans="1:4" x14ac:dyDescent="0.25">
      <c r="A6669"/>
      <c r="B6669"/>
      <c r="C6669"/>
      <c r="D6669"/>
    </row>
    <row r="6670" spans="1:4" x14ac:dyDescent="0.25">
      <c r="A6670"/>
      <c r="B6670"/>
      <c r="C6670"/>
      <c r="D6670"/>
    </row>
    <row r="6671" spans="1:4" x14ac:dyDescent="0.25">
      <c r="A6671"/>
      <c r="B6671"/>
      <c r="C6671"/>
      <c r="D6671"/>
    </row>
    <row r="6672" spans="1:4" x14ac:dyDescent="0.25">
      <c r="A6672"/>
      <c r="B6672"/>
      <c r="C6672"/>
      <c r="D6672"/>
    </row>
    <row r="6673" spans="1:4" x14ac:dyDescent="0.25">
      <c r="A6673"/>
      <c r="B6673"/>
      <c r="C6673"/>
      <c r="D6673"/>
    </row>
    <row r="6674" spans="1:4" x14ac:dyDescent="0.25">
      <c r="A6674"/>
      <c r="B6674"/>
      <c r="C6674"/>
      <c r="D6674"/>
    </row>
    <row r="6675" spans="1:4" x14ac:dyDescent="0.25">
      <c r="A6675"/>
      <c r="B6675"/>
      <c r="C6675"/>
      <c r="D6675"/>
    </row>
    <row r="6676" spans="1:4" x14ac:dyDescent="0.25">
      <c r="A6676"/>
      <c r="B6676"/>
      <c r="C6676"/>
      <c r="D6676"/>
    </row>
    <row r="6677" spans="1:4" x14ac:dyDescent="0.25">
      <c r="A6677"/>
      <c r="B6677"/>
      <c r="C6677"/>
      <c r="D6677"/>
    </row>
    <row r="6678" spans="1:4" x14ac:dyDescent="0.25">
      <c r="A6678"/>
      <c r="B6678"/>
      <c r="C6678"/>
      <c r="D6678"/>
    </row>
    <row r="6679" spans="1:4" x14ac:dyDescent="0.25">
      <c r="A6679"/>
      <c r="B6679"/>
      <c r="C6679"/>
      <c r="D6679"/>
    </row>
    <row r="6680" spans="1:4" x14ac:dyDescent="0.25">
      <c r="A6680"/>
      <c r="B6680"/>
      <c r="C6680"/>
      <c r="D6680"/>
    </row>
    <row r="6681" spans="1:4" x14ac:dyDescent="0.25">
      <c r="A6681"/>
      <c r="B6681"/>
      <c r="C6681"/>
      <c r="D6681"/>
    </row>
    <row r="6682" spans="1:4" x14ac:dyDescent="0.25">
      <c r="A6682"/>
      <c r="B6682"/>
      <c r="C6682"/>
      <c r="D6682"/>
    </row>
    <row r="6683" spans="1:4" x14ac:dyDescent="0.25">
      <c r="A6683"/>
      <c r="B6683"/>
      <c r="C6683"/>
      <c r="D6683"/>
    </row>
    <row r="6684" spans="1:4" x14ac:dyDescent="0.25">
      <c r="A6684"/>
      <c r="B6684"/>
      <c r="C6684"/>
      <c r="D6684"/>
    </row>
    <row r="6685" spans="1:4" x14ac:dyDescent="0.25">
      <c r="A6685"/>
      <c r="B6685"/>
      <c r="C6685"/>
      <c r="D6685"/>
    </row>
    <row r="6686" spans="1:4" x14ac:dyDescent="0.25">
      <c r="A6686"/>
      <c r="B6686"/>
      <c r="C6686"/>
      <c r="D6686"/>
    </row>
    <row r="6687" spans="1:4" x14ac:dyDescent="0.25">
      <c r="A6687"/>
      <c r="B6687"/>
      <c r="C6687"/>
      <c r="D6687"/>
    </row>
    <row r="6688" spans="1:4" x14ac:dyDescent="0.25">
      <c r="A6688"/>
      <c r="B6688"/>
      <c r="C6688"/>
      <c r="D6688"/>
    </row>
    <row r="6689" spans="1:4" x14ac:dyDescent="0.25">
      <c r="A6689"/>
      <c r="B6689"/>
      <c r="C6689"/>
      <c r="D6689"/>
    </row>
    <row r="6690" spans="1:4" x14ac:dyDescent="0.25">
      <c r="A6690"/>
      <c r="B6690"/>
      <c r="C6690"/>
      <c r="D6690"/>
    </row>
    <row r="6691" spans="1:4" x14ac:dyDescent="0.25">
      <c r="A6691"/>
      <c r="B6691"/>
      <c r="C6691"/>
      <c r="D6691"/>
    </row>
    <row r="6692" spans="1:4" x14ac:dyDescent="0.25">
      <c r="A6692"/>
      <c r="B6692"/>
      <c r="C6692"/>
      <c r="D6692"/>
    </row>
    <row r="6693" spans="1:4" x14ac:dyDescent="0.25">
      <c r="A6693"/>
      <c r="B6693"/>
      <c r="C6693"/>
      <c r="D6693"/>
    </row>
    <row r="6694" spans="1:4" x14ac:dyDescent="0.25">
      <c r="A6694"/>
      <c r="B6694"/>
      <c r="C6694"/>
      <c r="D6694"/>
    </row>
    <row r="6695" spans="1:4" x14ac:dyDescent="0.25">
      <c r="A6695"/>
      <c r="B6695"/>
      <c r="C6695"/>
      <c r="D6695"/>
    </row>
    <row r="6696" spans="1:4" x14ac:dyDescent="0.25">
      <c r="A6696"/>
      <c r="B6696"/>
      <c r="C6696"/>
      <c r="D6696"/>
    </row>
    <row r="6697" spans="1:4" x14ac:dyDescent="0.25">
      <c r="A6697"/>
      <c r="B6697"/>
      <c r="C6697"/>
      <c r="D6697"/>
    </row>
    <row r="6698" spans="1:4" x14ac:dyDescent="0.25">
      <c r="A6698"/>
      <c r="B6698"/>
      <c r="C6698"/>
      <c r="D6698"/>
    </row>
    <row r="6699" spans="1:4" x14ac:dyDescent="0.25">
      <c r="A6699"/>
      <c r="B6699"/>
      <c r="C6699"/>
      <c r="D6699"/>
    </row>
    <row r="6700" spans="1:4" x14ac:dyDescent="0.25">
      <c r="A6700"/>
      <c r="B6700"/>
      <c r="C6700"/>
      <c r="D6700"/>
    </row>
    <row r="6701" spans="1:4" x14ac:dyDescent="0.25">
      <c r="A6701"/>
      <c r="B6701"/>
      <c r="C6701"/>
      <c r="D6701"/>
    </row>
    <row r="6702" spans="1:4" x14ac:dyDescent="0.25">
      <c r="A6702"/>
      <c r="B6702"/>
      <c r="C6702"/>
      <c r="D6702"/>
    </row>
    <row r="6703" spans="1:4" x14ac:dyDescent="0.25">
      <c r="A6703"/>
      <c r="B6703"/>
      <c r="C6703"/>
      <c r="D6703"/>
    </row>
    <row r="6704" spans="1:4" x14ac:dyDescent="0.25">
      <c r="A6704"/>
      <c r="B6704"/>
      <c r="C6704"/>
      <c r="D6704"/>
    </row>
    <row r="6705" spans="1:4" x14ac:dyDescent="0.25">
      <c r="A6705"/>
      <c r="B6705"/>
      <c r="C6705"/>
      <c r="D6705"/>
    </row>
    <row r="6706" spans="1:4" x14ac:dyDescent="0.25">
      <c r="A6706"/>
      <c r="B6706"/>
      <c r="C6706"/>
      <c r="D6706"/>
    </row>
    <row r="6707" spans="1:4" x14ac:dyDescent="0.25">
      <c r="A6707"/>
      <c r="B6707"/>
      <c r="C6707"/>
      <c r="D6707"/>
    </row>
    <row r="6708" spans="1:4" x14ac:dyDescent="0.25">
      <c r="A6708"/>
      <c r="B6708"/>
      <c r="C6708"/>
      <c r="D6708"/>
    </row>
    <row r="6709" spans="1:4" x14ac:dyDescent="0.25">
      <c r="A6709"/>
      <c r="B6709"/>
      <c r="C6709"/>
      <c r="D6709"/>
    </row>
    <row r="6710" spans="1:4" x14ac:dyDescent="0.25">
      <c r="A6710"/>
      <c r="B6710"/>
      <c r="C6710"/>
      <c r="D6710"/>
    </row>
    <row r="6711" spans="1:4" x14ac:dyDescent="0.25">
      <c r="A6711"/>
      <c r="B6711"/>
      <c r="C6711"/>
      <c r="D6711"/>
    </row>
    <row r="6712" spans="1:4" x14ac:dyDescent="0.25">
      <c r="A6712"/>
      <c r="B6712"/>
      <c r="C6712"/>
      <c r="D6712"/>
    </row>
    <row r="6713" spans="1:4" x14ac:dyDescent="0.25">
      <c r="A6713"/>
      <c r="B6713"/>
      <c r="C6713"/>
      <c r="D6713"/>
    </row>
    <row r="6714" spans="1:4" x14ac:dyDescent="0.25">
      <c r="A6714"/>
      <c r="B6714"/>
      <c r="C6714"/>
      <c r="D6714"/>
    </row>
    <row r="6715" spans="1:4" x14ac:dyDescent="0.25">
      <c r="A6715"/>
      <c r="B6715"/>
      <c r="C6715"/>
      <c r="D6715"/>
    </row>
    <row r="6716" spans="1:4" x14ac:dyDescent="0.25">
      <c r="A6716"/>
      <c r="B6716"/>
      <c r="C6716"/>
      <c r="D6716"/>
    </row>
    <row r="6717" spans="1:4" x14ac:dyDescent="0.25">
      <c r="A6717"/>
      <c r="B6717"/>
      <c r="C6717"/>
      <c r="D6717"/>
    </row>
    <row r="6718" spans="1:4" x14ac:dyDescent="0.25">
      <c r="A6718"/>
      <c r="B6718"/>
      <c r="C6718"/>
      <c r="D6718"/>
    </row>
    <row r="6719" spans="1:4" x14ac:dyDescent="0.25">
      <c r="A6719"/>
      <c r="B6719"/>
      <c r="C6719"/>
      <c r="D6719"/>
    </row>
    <row r="6720" spans="1:4" x14ac:dyDescent="0.25">
      <c r="A6720"/>
      <c r="B6720"/>
      <c r="C6720"/>
      <c r="D6720"/>
    </row>
    <row r="6721" spans="1:4" x14ac:dyDescent="0.25">
      <c r="A6721"/>
      <c r="B6721"/>
      <c r="C6721"/>
      <c r="D6721"/>
    </row>
    <row r="6722" spans="1:4" x14ac:dyDescent="0.25">
      <c r="A6722"/>
      <c r="B6722"/>
      <c r="C6722"/>
      <c r="D6722"/>
    </row>
    <row r="6723" spans="1:4" x14ac:dyDescent="0.25">
      <c r="A6723"/>
      <c r="B6723"/>
      <c r="C6723"/>
      <c r="D6723"/>
    </row>
    <row r="6724" spans="1:4" x14ac:dyDescent="0.25">
      <c r="A6724"/>
      <c r="B6724"/>
      <c r="C6724"/>
      <c r="D6724"/>
    </row>
    <row r="6725" spans="1:4" x14ac:dyDescent="0.25">
      <c r="A6725"/>
      <c r="B6725"/>
      <c r="C6725"/>
      <c r="D6725"/>
    </row>
    <row r="6726" spans="1:4" x14ac:dyDescent="0.25">
      <c r="A6726"/>
      <c r="B6726"/>
      <c r="C6726"/>
      <c r="D6726"/>
    </row>
    <row r="6727" spans="1:4" x14ac:dyDescent="0.25">
      <c r="A6727"/>
      <c r="B6727"/>
      <c r="C6727"/>
      <c r="D6727"/>
    </row>
    <row r="6728" spans="1:4" x14ac:dyDescent="0.25">
      <c r="A6728"/>
      <c r="B6728"/>
      <c r="C6728"/>
      <c r="D6728"/>
    </row>
    <row r="6729" spans="1:4" x14ac:dyDescent="0.25">
      <c r="A6729"/>
      <c r="B6729"/>
      <c r="C6729"/>
      <c r="D6729"/>
    </row>
    <row r="6730" spans="1:4" x14ac:dyDescent="0.25">
      <c r="A6730"/>
      <c r="B6730"/>
      <c r="C6730"/>
      <c r="D6730"/>
    </row>
    <row r="6731" spans="1:4" x14ac:dyDescent="0.25">
      <c r="A6731"/>
      <c r="B6731"/>
      <c r="C6731"/>
      <c r="D6731"/>
    </row>
    <row r="6732" spans="1:4" x14ac:dyDescent="0.25">
      <c r="A6732"/>
      <c r="B6732"/>
      <c r="C6732"/>
      <c r="D6732"/>
    </row>
    <row r="6733" spans="1:4" x14ac:dyDescent="0.25">
      <c r="A6733"/>
      <c r="B6733"/>
      <c r="C6733"/>
      <c r="D6733"/>
    </row>
    <row r="6734" spans="1:4" x14ac:dyDescent="0.25">
      <c r="A6734"/>
      <c r="B6734"/>
      <c r="C6734"/>
      <c r="D6734"/>
    </row>
    <row r="6735" spans="1:4" x14ac:dyDescent="0.25">
      <c r="A6735"/>
      <c r="B6735"/>
      <c r="C6735"/>
      <c r="D6735"/>
    </row>
    <row r="6736" spans="1:4" x14ac:dyDescent="0.25">
      <c r="A6736"/>
      <c r="B6736"/>
      <c r="C6736"/>
      <c r="D6736"/>
    </row>
    <row r="6737" spans="1:4" x14ac:dyDescent="0.25">
      <c r="A6737"/>
      <c r="B6737"/>
      <c r="C6737"/>
      <c r="D6737"/>
    </row>
    <row r="6738" spans="1:4" x14ac:dyDescent="0.25">
      <c r="A6738"/>
      <c r="B6738"/>
      <c r="C6738"/>
      <c r="D6738"/>
    </row>
    <row r="6739" spans="1:4" x14ac:dyDescent="0.25">
      <c r="A6739"/>
      <c r="B6739"/>
      <c r="C6739"/>
      <c r="D6739"/>
    </row>
    <row r="6740" spans="1:4" x14ac:dyDescent="0.25">
      <c r="A6740"/>
      <c r="B6740"/>
      <c r="C6740"/>
      <c r="D6740"/>
    </row>
    <row r="6741" spans="1:4" x14ac:dyDescent="0.25">
      <c r="A6741"/>
      <c r="B6741"/>
      <c r="C6741"/>
      <c r="D6741"/>
    </row>
    <row r="6742" spans="1:4" x14ac:dyDescent="0.25">
      <c r="A6742"/>
      <c r="B6742"/>
      <c r="C6742"/>
      <c r="D6742"/>
    </row>
    <row r="6743" spans="1:4" x14ac:dyDescent="0.25">
      <c r="A6743"/>
      <c r="B6743"/>
      <c r="C6743"/>
      <c r="D6743"/>
    </row>
    <row r="6744" spans="1:4" x14ac:dyDescent="0.25">
      <c r="A6744"/>
      <c r="B6744"/>
      <c r="C6744"/>
      <c r="D6744"/>
    </row>
    <row r="6745" spans="1:4" x14ac:dyDescent="0.25">
      <c r="A6745"/>
      <c r="B6745"/>
      <c r="C6745"/>
      <c r="D6745"/>
    </row>
    <row r="6746" spans="1:4" x14ac:dyDescent="0.25">
      <c r="A6746"/>
      <c r="B6746"/>
      <c r="C6746"/>
      <c r="D6746"/>
    </row>
    <row r="6747" spans="1:4" x14ac:dyDescent="0.25">
      <c r="A6747"/>
      <c r="B6747"/>
      <c r="C6747"/>
      <c r="D6747"/>
    </row>
    <row r="6748" spans="1:4" x14ac:dyDescent="0.25">
      <c r="A6748"/>
      <c r="B6748"/>
      <c r="C6748"/>
      <c r="D6748"/>
    </row>
    <row r="6749" spans="1:4" x14ac:dyDescent="0.25">
      <c r="A6749"/>
      <c r="B6749"/>
      <c r="C6749"/>
      <c r="D6749"/>
    </row>
    <row r="6750" spans="1:4" x14ac:dyDescent="0.25">
      <c r="A6750"/>
      <c r="B6750"/>
      <c r="C6750"/>
      <c r="D6750"/>
    </row>
    <row r="6751" spans="1:4" x14ac:dyDescent="0.25">
      <c r="A6751"/>
      <c r="B6751"/>
      <c r="C6751"/>
      <c r="D6751"/>
    </row>
    <row r="6752" spans="1:4" x14ac:dyDescent="0.25">
      <c r="A6752"/>
      <c r="B6752"/>
      <c r="C6752"/>
      <c r="D6752"/>
    </row>
    <row r="6753" spans="1:4" x14ac:dyDescent="0.25">
      <c r="A6753"/>
      <c r="B6753"/>
      <c r="C6753"/>
      <c r="D6753"/>
    </row>
    <row r="6754" spans="1:4" x14ac:dyDescent="0.25">
      <c r="A6754"/>
      <c r="B6754"/>
      <c r="C6754"/>
      <c r="D6754"/>
    </row>
    <row r="6755" spans="1:4" x14ac:dyDescent="0.25">
      <c r="A6755"/>
      <c r="B6755"/>
      <c r="C6755"/>
      <c r="D6755"/>
    </row>
    <row r="6756" spans="1:4" x14ac:dyDescent="0.25">
      <c r="A6756"/>
      <c r="B6756"/>
      <c r="C6756"/>
      <c r="D6756"/>
    </row>
    <row r="6757" spans="1:4" x14ac:dyDescent="0.25">
      <c r="A6757"/>
      <c r="B6757"/>
      <c r="C6757"/>
      <c r="D6757"/>
    </row>
    <row r="6758" spans="1:4" x14ac:dyDescent="0.25">
      <c r="A6758"/>
      <c r="B6758"/>
      <c r="C6758"/>
      <c r="D6758"/>
    </row>
    <row r="6759" spans="1:4" x14ac:dyDescent="0.25">
      <c r="A6759"/>
      <c r="B6759"/>
      <c r="C6759"/>
      <c r="D6759"/>
    </row>
    <row r="6760" spans="1:4" x14ac:dyDescent="0.25">
      <c r="A6760"/>
      <c r="B6760"/>
      <c r="C6760"/>
      <c r="D6760"/>
    </row>
    <row r="6761" spans="1:4" x14ac:dyDescent="0.25">
      <c r="A6761"/>
      <c r="B6761"/>
      <c r="C6761"/>
      <c r="D6761"/>
    </row>
    <row r="6762" spans="1:4" x14ac:dyDescent="0.25">
      <c r="A6762"/>
      <c r="B6762"/>
      <c r="C6762"/>
      <c r="D6762"/>
    </row>
    <row r="6763" spans="1:4" x14ac:dyDescent="0.25">
      <c r="A6763"/>
      <c r="B6763"/>
      <c r="C6763"/>
      <c r="D6763"/>
    </row>
    <row r="6764" spans="1:4" x14ac:dyDescent="0.25">
      <c r="A6764"/>
      <c r="B6764"/>
      <c r="C6764"/>
      <c r="D6764"/>
    </row>
    <row r="6765" spans="1:4" x14ac:dyDescent="0.25">
      <c r="A6765"/>
      <c r="B6765"/>
      <c r="C6765"/>
      <c r="D6765"/>
    </row>
    <row r="6766" spans="1:4" x14ac:dyDescent="0.25">
      <c r="A6766"/>
      <c r="B6766"/>
      <c r="C6766"/>
      <c r="D6766"/>
    </row>
    <row r="6767" spans="1:4" x14ac:dyDescent="0.25">
      <c r="A6767"/>
      <c r="B6767"/>
      <c r="C6767"/>
      <c r="D6767"/>
    </row>
    <row r="6768" spans="1:4" x14ac:dyDescent="0.25">
      <c r="A6768"/>
      <c r="B6768"/>
      <c r="C6768"/>
      <c r="D6768"/>
    </row>
    <row r="6769" spans="1:4" x14ac:dyDescent="0.25">
      <c r="A6769"/>
      <c r="B6769"/>
      <c r="C6769"/>
      <c r="D6769"/>
    </row>
    <row r="6770" spans="1:4" x14ac:dyDescent="0.25">
      <c r="A6770"/>
      <c r="B6770"/>
      <c r="C6770"/>
      <c r="D6770"/>
    </row>
    <row r="6771" spans="1:4" x14ac:dyDescent="0.25">
      <c r="A6771"/>
      <c r="B6771"/>
      <c r="C6771"/>
      <c r="D6771"/>
    </row>
    <row r="6772" spans="1:4" x14ac:dyDescent="0.25">
      <c r="A6772"/>
      <c r="B6772"/>
      <c r="C6772"/>
      <c r="D6772"/>
    </row>
    <row r="6773" spans="1:4" x14ac:dyDescent="0.25">
      <c r="A6773"/>
      <c r="B6773"/>
      <c r="C6773"/>
      <c r="D6773"/>
    </row>
    <row r="6774" spans="1:4" x14ac:dyDescent="0.25">
      <c r="A6774"/>
      <c r="B6774"/>
      <c r="C6774"/>
      <c r="D6774"/>
    </row>
    <row r="6775" spans="1:4" x14ac:dyDescent="0.25">
      <c r="A6775"/>
      <c r="B6775"/>
      <c r="C6775"/>
      <c r="D6775"/>
    </row>
    <row r="6776" spans="1:4" x14ac:dyDescent="0.25">
      <c r="A6776"/>
      <c r="B6776"/>
      <c r="C6776"/>
      <c r="D6776"/>
    </row>
    <row r="6777" spans="1:4" x14ac:dyDescent="0.25">
      <c r="A6777"/>
      <c r="B6777"/>
      <c r="C6777"/>
      <c r="D6777"/>
    </row>
    <row r="6778" spans="1:4" x14ac:dyDescent="0.25">
      <c r="A6778"/>
      <c r="B6778"/>
      <c r="C6778"/>
      <c r="D6778"/>
    </row>
    <row r="6779" spans="1:4" x14ac:dyDescent="0.25">
      <c r="A6779"/>
      <c r="B6779"/>
      <c r="C6779"/>
      <c r="D6779"/>
    </row>
    <row r="6780" spans="1:4" x14ac:dyDescent="0.25">
      <c r="A6780"/>
      <c r="B6780"/>
      <c r="C6780"/>
      <c r="D6780"/>
    </row>
    <row r="6781" spans="1:4" x14ac:dyDescent="0.25">
      <c r="A6781"/>
      <c r="B6781"/>
      <c r="C6781"/>
      <c r="D6781"/>
    </row>
    <row r="6782" spans="1:4" x14ac:dyDescent="0.25">
      <c r="A6782"/>
      <c r="B6782"/>
      <c r="C6782"/>
      <c r="D6782"/>
    </row>
    <row r="6783" spans="1:4" x14ac:dyDescent="0.25">
      <c r="A6783"/>
      <c r="B6783"/>
      <c r="C6783"/>
      <c r="D6783"/>
    </row>
    <row r="6784" spans="1:4" x14ac:dyDescent="0.25">
      <c r="A6784"/>
      <c r="B6784"/>
      <c r="C6784"/>
      <c r="D6784"/>
    </row>
    <row r="6785" spans="1:4" x14ac:dyDescent="0.25">
      <c r="A6785"/>
      <c r="B6785"/>
      <c r="C6785"/>
      <c r="D6785"/>
    </row>
    <row r="6786" spans="1:4" x14ac:dyDescent="0.25">
      <c r="A6786"/>
      <c r="B6786"/>
      <c r="C6786"/>
      <c r="D6786"/>
    </row>
    <row r="6787" spans="1:4" x14ac:dyDescent="0.25">
      <c r="A6787"/>
      <c r="B6787"/>
      <c r="C6787"/>
      <c r="D6787"/>
    </row>
    <row r="6788" spans="1:4" x14ac:dyDescent="0.25">
      <c r="A6788"/>
      <c r="B6788"/>
      <c r="C6788"/>
      <c r="D6788"/>
    </row>
    <row r="6789" spans="1:4" x14ac:dyDescent="0.25">
      <c r="A6789"/>
      <c r="B6789"/>
      <c r="C6789"/>
      <c r="D6789"/>
    </row>
    <row r="6790" spans="1:4" x14ac:dyDescent="0.25">
      <c r="A6790"/>
      <c r="B6790"/>
      <c r="C6790"/>
      <c r="D6790"/>
    </row>
    <row r="6791" spans="1:4" x14ac:dyDescent="0.25">
      <c r="A6791"/>
      <c r="B6791"/>
      <c r="C6791"/>
      <c r="D6791"/>
    </row>
    <row r="6792" spans="1:4" x14ac:dyDescent="0.25">
      <c r="A6792"/>
      <c r="B6792"/>
      <c r="C6792"/>
      <c r="D6792"/>
    </row>
    <row r="6793" spans="1:4" x14ac:dyDescent="0.25">
      <c r="A6793"/>
      <c r="B6793"/>
      <c r="C6793"/>
      <c r="D6793"/>
    </row>
    <row r="6794" spans="1:4" x14ac:dyDescent="0.25">
      <c r="A6794"/>
      <c r="B6794"/>
      <c r="C6794"/>
      <c r="D6794"/>
    </row>
    <row r="6795" spans="1:4" x14ac:dyDescent="0.25">
      <c r="A6795"/>
      <c r="B6795"/>
      <c r="C6795"/>
      <c r="D6795"/>
    </row>
    <row r="6796" spans="1:4" x14ac:dyDescent="0.25">
      <c r="A6796"/>
      <c r="B6796"/>
      <c r="C6796"/>
      <c r="D6796"/>
    </row>
    <row r="6797" spans="1:4" x14ac:dyDescent="0.25">
      <c r="A6797"/>
      <c r="B6797"/>
      <c r="C6797"/>
      <c r="D6797"/>
    </row>
    <row r="6798" spans="1:4" x14ac:dyDescent="0.25">
      <c r="A6798"/>
      <c r="B6798"/>
      <c r="C6798"/>
      <c r="D6798"/>
    </row>
    <row r="6799" spans="1:4" x14ac:dyDescent="0.25">
      <c r="A6799"/>
      <c r="B6799"/>
      <c r="C6799"/>
      <c r="D6799"/>
    </row>
    <row r="6800" spans="1:4" x14ac:dyDescent="0.25">
      <c r="A6800"/>
      <c r="B6800"/>
      <c r="C6800"/>
      <c r="D6800"/>
    </row>
    <row r="6801" spans="1:4" x14ac:dyDescent="0.25">
      <c r="A6801"/>
      <c r="B6801"/>
      <c r="C6801"/>
      <c r="D6801"/>
    </row>
    <row r="6802" spans="1:4" x14ac:dyDescent="0.25">
      <c r="A6802"/>
      <c r="B6802"/>
      <c r="C6802"/>
      <c r="D6802"/>
    </row>
    <row r="6803" spans="1:4" x14ac:dyDescent="0.25">
      <c r="A6803"/>
      <c r="B6803"/>
      <c r="C6803"/>
      <c r="D6803"/>
    </row>
    <row r="6804" spans="1:4" x14ac:dyDescent="0.25">
      <c r="A6804"/>
      <c r="B6804"/>
      <c r="C6804"/>
      <c r="D6804"/>
    </row>
    <row r="6805" spans="1:4" x14ac:dyDescent="0.25">
      <c r="A6805"/>
      <c r="B6805"/>
      <c r="C6805"/>
      <c r="D6805"/>
    </row>
    <row r="6806" spans="1:4" x14ac:dyDescent="0.25">
      <c r="A6806"/>
      <c r="B6806"/>
      <c r="C6806"/>
      <c r="D6806"/>
    </row>
    <row r="6807" spans="1:4" x14ac:dyDescent="0.25">
      <c r="A6807"/>
      <c r="B6807"/>
      <c r="C6807"/>
      <c r="D6807"/>
    </row>
    <row r="6808" spans="1:4" x14ac:dyDescent="0.25">
      <c r="A6808"/>
      <c r="B6808"/>
      <c r="C6808"/>
      <c r="D6808"/>
    </row>
    <row r="6809" spans="1:4" x14ac:dyDescent="0.25">
      <c r="A6809"/>
      <c r="B6809"/>
      <c r="C6809"/>
      <c r="D6809"/>
    </row>
    <row r="6810" spans="1:4" x14ac:dyDescent="0.25">
      <c r="A6810"/>
      <c r="B6810"/>
      <c r="C6810"/>
      <c r="D6810"/>
    </row>
    <row r="6811" spans="1:4" x14ac:dyDescent="0.25">
      <c r="A6811"/>
      <c r="B6811"/>
      <c r="C6811"/>
      <c r="D6811"/>
    </row>
    <row r="6812" spans="1:4" x14ac:dyDescent="0.25">
      <c r="A6812"/>
      <c r="B6812"/>
      <c r="C6812"/>
      <c r="D6812"/>
    </row>
    <row r="6813" spans="1:4" x14ac:dyDescent="0.25">
      <c r="A6813"/>
      <c r="B6813"/>
      <c r="C6813"/>
      <c r="D6813"/>
    </row>
    <row r="6814" spans="1:4" x14ac:dyDescent="0.25">
      <c r="A6814"/>
      <c r="B6814"/>
      <c r="C6814"/>
      <c r="D6814"/>
    </row>
    <row r="6815" spans="1:4" x14ac:dyDescent="0.25">
      <c r="A6815"/>
      <c r="B6815"/>
      <c r="C6815"/>
      <c r="D6815"/>
    </row>
    <row r="6816" spans="1:4" x14ac:dyDescent="0.25">
      <c r="A6816"/>
      <c r="B6816"/>
      <c r="C6816"/>
      <c r="D6816"/>
    </row>
    <row r="6817" spans="1:4" x14ac:dyDescent="0.25">
      <c r="A6817"/>
      <c r="B6817"/>
      <c r="C6817"/>
      <c r="D6817"/>
    </row>
    <row r="6818" spans="1:4" x14ac:dyDescent="0.25">
      <c r="A6818"/>
      <c r="B6818"/>
      <c r="C6818"/>
      <c r="D6818"/>
    </row>
    <row r="6819" spans="1:4" x14ac:dyDescent="0.25">
      <c r="A6819"/>
      <c r="B6819"/>
      <c r="C6819"/>
      <c r="D6819"/>
    </row>
    <row r="6820" spans="1:4" x14ac:dyDescent="0.25">
      <c r="A6820"/>
      <c r="B6820"/>
      <c r="C6820"/>
      <c r="D6820"/>
    </row>
    <row r="6821" spans="1:4" x14ac:dyDescent="0.25">
      <c r="A6821"/>
      <c r="B6821"/>
      <c r="C6821"/>
      <c r="D6821"/>
    </row>
    <row r="6822" spans="1:4" x14ac:dyDescent="0.25">
      <c r="A6822"/>
      <c r="B6822"/>
      <c r="C6822"/>
      <c r="D6822"/>
    </row>
    <row r="6823" spans="1:4" x14ac:dyDescent="0.25">
      <c r="A6823"/>
      <c r="B6823"/>
      <c r="C6823"/>
      <c r="D6823"/>
    </row>
    <row r="6824" spans="1:4" x14ac:dyDescent="0.25">
      <c r="A6824"/>
      <c r="B6824"/>
      <c r="C6824"/>
      <c r="D6824"/>
    </row>
    <row r="6825" spans="1:4" x14ac:dyDescent="0.25">
      <c r="A6825"/>
      <c r="B6825"/>
      <c r="C6825"/>
      <c r="D6825"/>
    </row>
    <row r="6826" spans="1:4" x14ac:dyDescent="0.25">
      <c r="A6826"/>
      <c r="B6826"/>
      <c r="C6826"/>
      <c r="D6826"/>
    </row>
    <row r="6827" spans="1:4" x14ac:dyDescent="0.25">
      <c r="A6827"/>
      <c r="B6827"/>
      <c r="C6827"/>
      <c r="D6827"/>
    </row>
    <row r="6828" spans="1:4" x14ac:dyDescent="0.25">
      <c r="A6828"/>
      <c r="B6828"/>
      <c r="C6828"/>
      <c r="D6828"/>
    </row>
    <row r="6829" spans="1:4" x14ac:dyDescent="0.25">
      <c r="A6829"/>
      <c r="B6829"/>
      <c r="C6829"/>
      <c r="D6829"/>
    </row>
    <row r="6830" spans="1:4" x14ac:dyDescent="0.25">
      <c r="A6830"/>
      <c r="B6830"/>
      <c r="C6830"/>
      <c r="D6830"/>
    </row>
    <row r="6831" spans="1:4" x14ac:dyDescent="0.25">
      <c r="A6831"/>
      <c r="B6831"/>
      <c r="C6831"/>
      <c r="D6831"/>
    </row>
    <row r="6832" spans="1:4" x14ac:dyDescent="0.25">
      <c r="A6832"/>
      <c r="B6832"/>
      <c r="C6832"/>
      <c r="D6832"/>
    </row>
    <row r="6833" spans="1:4" x14ac:dyDescent="0.25">
      <c r="A6833"/>
      <c r="B6833"/>
      <c r="C6833"/>
      <c r="D6833"/>
    </row>
    <row r="6834" spans="1:4" x14ac:dyDescent="0.25">
      <c r="A6834"/>
      <c r="B6834"/>
      <c r="C6834"/>
      <c r="D6834"/>
    </row>
    <row r="6835" spans="1:4" x14ac:dyDescent="0.25">
      <c r="A6835"/>
      <c r="B6835"/>
      <c r="C6835"/>
      <c r="D6835"/>
    </row>
    <row r="6836" spans="1:4" x14ac:dyDescent="0.25">
      <c r="A6836"/>
      <c r="B6836"/>
      <c r="C6836"/>
      <c r="D6836"/>
    </row>
    <row r="6837" spans="1:4" x14ac:dyDescent="0.25">
      <c r="A6837"/>
      <c r="B6837"/>
      <c r="C6837"/>
      <c r="D6837"/>
    </row>
    <row r="6838" spans="1:4" x14ac:dyDescent="0.25">
      <c r="A6838"/>
      <c r="B6838"/>
      <c r="C6838"/>
      <c r="D6838"/>
    </row>
    <row r="6839" spans="1:4" x14ac:dyDescent="0.25">
      <c r="A6839"/>
      <c r="B6839"/>
      <c r="C6839"/>
      <c r="D6839"/>
    </row>
    <row r="6840" spans="1:4" x14ac:dyDescent="0.25">
      <c r="A6840"/>
      <c r="B6840"/>
      <c r="C6840"/>
      <c r="D6840"/>
    </row>
    <row r="6841" spans="1:4" x14ac:dyDescent="0.25">
      <c r="A6841"/>
      <c r="B6841"/>
      <c r="C6841"/>
      <c r="D6841"/>
    </row>
    <row r="6842" spans="1:4" x14ac:dyDescent="0.25">
      <c r="A6842"/>
      <c r="B6842"/>
      <c r="C6842"/>
      <c r="D6842"/>
    </row>
    <row r="6843" spans="1:4" x14ac:dyDescent="0.25">
      <c r="A6843"/>
      <c r="B6843"/>
      <c r="C6843"/>
      <c r="D6843"/>
    </row>
    <row r="6844" spans="1:4" x14ac:dyDescent="0.25">
      <c r="A6844"/>
      <c r="B6844"/>
      <c r="C6844"/>
      <c r="D6844"/>
    </row>
    <row r="6845" spans="1:4" x14ac:dyDescent="0.25">
      <c r="A6845"/>
      <c r="B6845"/>
      <c r="C6845"/>
      <c r="D6845"/>
    </row>
    <row r="6846" spans="1:4" x14ac:dyDescent="0.25">
      <c r="A6846"/>
      <c r="B6846"/>
      <c r="C6846"/>
      <c r="D6846"/>
    </row>
    <row r="6847" spans="1:4" x14ac:dyDescent="0.25">
      <c r="A6847"/>
      <c r="B6847"/>
      <c r="C6847"/>
      <c r="D6847"/>
    </row>
    <row r="6848" spans="1:4" x14ac:dyDescent="0.25">
      <c r="A6848"/>
      <c r="B6848"/>
      <c r="C6848"/>
      <c r="D6848"/>
    </row>
    <row r="6849" spans="1:4" x14ac:dyDescent="0.25">
      <c r="A6849"/>
      <c r="B6849"/>
      <c r="C6849"/>
      <c r="D6849"/>
    </row>
    <row r="6850" spans="1:4" x14ac:dyDescent="0.25">
      <c r="A6850"/>
      <c r="B6850"/>
      <c r="C6850"/>
      <c r="D6850"/>
    </row>
    <row r="6851" spans="1:4" x14ac:dyDescent="0.25">
      <c r="A6851"/>
      <c r="B6851"/>
      <c r="C6851"/>
      <c r="D6851"/>
    </row>
    <row r="6852" spans="1:4" x14ac:dyDescent="0.25">
      <c r="A6852"/>
      <c r="B6852"/>
      <c r="C6852"/>
      <c r="D6852"/>
    </row>
    <row r="6853" spans="1:4" x14ac:dyDescent="0.25">
      <c r="A6853"/>
      <c r="B6853"/>
      <c r="C6853"/>
      <c r="D6853"/>
    </row>
    <row r="6854" spans="1:4" x14ac:dyDescent="0.25">
      <c r="A6854"/>
      <c r="B6854"/>
      <c r="C6854"/>
      <c r="D6854"/>
    </row>
    <row r="6855" spans="1:4" x14ac:dyDescent="0.25">
      <c r="A6855"/>
      <c r="B6855"/>
      <c r="C6855"/>
      <c r="D6855"/>
    </row>
    <row r="6856" spans="1:4" x14ac:dyDescent="0.25">
      <c r="A6856"/>
      <c r="B6856"/>
      <c r="C6856"/>
      <c r="D6856"/>
    </row>
    <row r="6857" spans="1:4" x14ac:dyDescent="0.25">
      <c r="A6857"/>
      <c r="B6857"/>
      <c r="C6857"/>
      <c r="D6857"/>
    </row>
    <row r="6858" spans="1:4" x14ac:dyDescent="0.25">
      <c r="A6858"/>
      <c r="B6858"/>
      <c r="C6858"/>
      <c r="D6858"/>
    </row>
    <row r="6859" spans="1:4" x14ac:dyDescent="0.25">
      <c r="A6859"/>
      <c r="B6859"/>
      <c r="C6859"/>
      <c r="D6859"/>
    </row>
    <row r="6860" spans="1:4" x14ac:dyDescent="0.25">
      <c r="A6860"/>
      <c r="B6860"/>
      <c r="C6860"/>
      <c r="D6860"/>
    </row>
    <row r="6861" spans="1:4" x14ac:dyDescent="0.25">
      <c r="A6861"/>
      <c r="B6861"/>
      <c r="C6861"/>
      <c r="D6861"/>
    </row>
    <row r="6862" spans="1:4" x14ac:dyDescent="0.25">
      <c r="A6862"/>
      <c r="B6862"/>
      <c r="C6862"/>
      <c r="D6862"/>
    </row>
    <row r="6863" spans="1:4" x14ac:dyDescent="0.25">
      <c r="A6863"/>
      <c r="B6863"/>
      <c r="C6863"/>
      <c r="D6863"/>
    </row>
    <row r="6864" spans="1:4" x14ac:dyDescent="0.25">
      <c r="A6864"/>
      <c r="B6864"/>
      <c r="C6864"/>
      <c r="D6864"/>
    </row>
    <row r="6865" spans="1:4" x14ac:dyDescent="0.25">
      <c r="A6865"/>
      <c r="B6865"/>
      <c r="C6865"/>
      <c r="D6865"/>
    </row>
    <row r="6866" spans="1:4" x14ac:dyDescent="0.25">
      <c r="A6866"/>
      <c r="B6866"/>
      <c r="C6866"/>
      <c r="D6866"/>
    </row>
    <row r="6867" spans="1:4" x14ac:dyDescent="0.25">
      <c r="A6867"/>
      <c r="B6867"/>
      <c r="C6867"/>
      <c r="D6867"/>
    </row>
    <row r="6868" spans="1:4" x14ac:dyDescent="0.25">
      <c r="A6868"/>
      <c r="B6868"/>
      <c r="C6868"/>
      <c r="D6868"/>
    </row>
    <row r="6869" spans="1:4" x14ac:dyDescent="0.25">
      <c r="A6869"/>
      <c r="B6869"/>
      <c r="C6869"/>
      <c r="D6869"/>
    </row>
    <row r="6870" spans="1:4" x14ac:dyDescent="0.25">
      <c r="A6870"/>
      <c r="B6870"/>
      <c r="C6870"/>
      <c r="D6870"/>
    </row>
    <row r="6871" spans="1:4" x14ac:dyDescent="0.25">
      <c r="A6871"/>
      <c r="B6871"/>
      <c r="C6871"/>
      <c r="D6871"/>
    </row>
    <row r="6872" spans="1:4" x14ac:dyDescent="0.25">
      <c r="A6872"/>
      <c r="B6872"/>
      <c r="C6872"/>
      <c r="D6872"/>
    </row>
    <row r="6873" spans="1:4" x14ac:dyDescent="0.25">
      <c r="A6873"/>
      <c r="B6873"/>
      <c r="C6873"/>
      <c r="D6873"/>
    </row>
    <row r="6874" spans="1:4" x14ac:dyDescent="0.25">
      <c r="A6874"/>
      <c r="B6874"/>
      <c r="C6874"/>
      <c r="D6874"/>
    </row>
    <row r="6875" spans="1:4" x14ac:dyDescent="0.25">
      <c r="A6875"/>
      <c r="B6875"/>
      <c r="C6875"/>
      <c r="D6875"/>
    </row>
    <row r="6876" spans="1:4" x14ac:dyDescent="0.25">
      <c r="A6876"/>
      <c r="B6876"/>
      <c r="C6876"/>
      <c r="D6876"/>
    </row>
    <row r="6877" spans="1:4" x14ac:dyDescent="0.25">
      <c r="A6877"/>
      <c r="B6877"/>
      <c r="C6877"/>
      <c r="D6877"/>
    </row>
    <row r="6878" spans="1:4" x14ac:dyDescent="0.25">
      <c r="A6878"/>
      <c r="B6878"/>
      <c r="C6878"/>
      <c r="D6878"/>
    </row>
    <row r="6879" spans="1:4" x14ac:dyDescent="0.25">
      <c r="A6879"/>
      <c r="B6879"/>
      <c r="C6879"/>
      <c r="D6879"/>
    </row>
    <row r="6880" spans="1:4" x14ac:dyDescent="0.25">
      <c r="A6880"/>
      <c r="B6880"/>
      <c r="C6880"/>
      <c r="D6880"/>
    </row>
    <row r="6881" spans="1:4" x14ac:dyDescent="0.25">
      <c r="A6881"/>
      <c r="B6881"/>
      <c r="C6881"/>
      <c r="D6881"/>
    </row>
    <row r="6882" spans="1:4" x14ac:dyDescent="0.25">
      <c r="A6882"/>
      <c r="B6882"/>
      <c r="C6882"/>
      <c r="D6882"/>
    </row>
    <row r="6883" spans="1:4" x14ac:dyDescent="0.25">
      <c r="A6883"/>
      <c r="B6883"/>
      <c r="C6883"/>
      <c r="D6883"/>
    </row>
    <row r="6884" spans="1:4" x14ac:dyDescent="0.25">
      <c r="A6884"/>
      <c r="B6884"/>
      <c r="C6884"/>
      <c r="D6884"/>
    </row>
    <row r="6885" spans="1:4" x14ac:dyDescent="0.25">
      <c r="A6885"/>
      <c r="B6885"/>
      <c r="C6885"/>
      <c r="D6885"/>
    </row>
    <row r="6886" spans="1:4" x14ac:dyDescent="0.25">
      <c r="A6886"/>
      <c r="B6886"/>
      <c r="C6886"/>
      <c r="D6886"/>
    </row>
    <row r="6887" spans="1:4" x14ac:dyDescent="0.25">
      <c r="A6887"/>
      <c r="B6887"/>
      <c r="C6887"/>
      <c r="D6887"/>
    </row>
    <row r="6888" spans="1:4" x14ac:dyDescent="0.25">
      <c r="A6888"/>
      <c r="B6888"/>
      <c r="C6888"/>
      <c r="D6888"/>
    </row>
    <row r="6889" spans="1:4" x14ac:dyDescent="0.25">
      <c r="A6889"/>
      <c r="B6889"/>
      <c r="C6889"/>
      <c r="D6889"/>
    </row>
    <row r="6890" spans="1:4" x14ac:dyDescent="0.25">
      <c r="A6890"/>
      <c r="B6890"/>
      <c r="C6890"/>
      <c r="D6890"/>
    </row>
    <row r="6891" spans="1:4" x14ac:dyDescent="0.25">
      <c r="A6891"/>
      <c r="B6891"/>
      <c r="C6891"/>
      <c r="D6891"/>
    </row>
    <row r="6892" spans="1:4" x14ac:dyDescent="0.25">
      <c r="A6892"/>
      <c r="B6892"/>
      <c r="C6892"/>
      <c r="D6892"/>
    </row>
    <row r="6893" spans="1:4" x14ac:dyDescent="0.25">
      <c r="A6893"/>
      <c r="B6893"/>
      <c r="C6893"/>
      <c r="D6893"/>
    </row>
    <row r="6894" spans="1:4" x14ac:dyDescent="0.25">
      <c r="A6894"/>
      <c r="B6894"/>
      <c r="C6894"/>
      <c r="D6894"/>
    </row>
    <row r="6895" spans="1:4" x14ac:dyDescent="0.25">
      <c r="A6895"/>
      <c r="B6895"/>
      <c r="C6895"/>
      <c r="D6895"/>
    </row>
    <row r="6896" spans="1:4" x14ac:dyDescent="0.25">
      <c r="A6896"/>
      <c r="B6896"/>
      <c r="C6896"/>
      <c r="D6896"/>
    </row>
    <row r="6897" spans="1:4" x14ac:dyDescent="0.25">
      <c r="A6897"/>
      <c r="B6897"/>
      <c r="C6897"/>
      <c r="D6897"/>
    </row>
    <row r="6898" spans="1:4" x14ac:dyDescent="0.25">
      <c r="A6898"/>
      <c r="B6898"/>
      <c r="C6898"/>
      <c r="D6898"/>
    </row>
    <row r="6899" spans="1:4" x14ac:dyDescent="0.25">
      <c r="A6899"/>
      <c r="B6899"/>
      <c r="C6899"/>
      <c r="D6899"/>
    </row>
    <row r="6900" spans="1:4" x14ac:dyDescent="0.25">
      <c r="A6900"/>
      <c r="B6900"/>
      <c r="C6900"/>
      <c r="D6900"/>
    </row>
    <row r="6901" spans="1:4" x14ac:dyDescent="0.25">
      <c r="A6901"/>
      <c r="B6901"/>
      <c r="C6901"/>
      <c r="D6901"/>
    </row>
    <row r="6902" spans="1:4" x14ac:dyDescent="0.25">
      <c r="A6902"/>
      <c r="B6902"/>
      <c r="C6902"/>
      <c r="D6902"/>
    </row>
    <row r="6903" spans="1:4" x14ac:dyDescent="0.25">
      <c r="A6903"/>
      <c r="B6903"/>
      <c r="C6903"/>
      <c r="D6903"/>
    </row>
    <row r="6904" spans="1:4" x14ac:dyDescent="0.25">
      <c r="A6904"/>
      <c r="B6904"/>
      <c r="C6904"/>
      <c r="D6904"/>
    </row>
    <row r="6905" spans="1:4" x14ac:dyDescent="0.25">
      <c r="A6905"/>
      <c r="B6905"/>
      <c r="C6905"/>
      <c r="D6905"/>
    </row>
    <row r="6906" spans="1:4" x14ac:dyDescent="0.25">
      <c r="A6906"/>
      <c r="B6906"/>
      <c r="C6906"/>
      <c r="D6906"/>
    </row>
    <row r="6907" spans="1:4" x14ac:dyDescent="0.25">
      <c r="A6907"/>
      <c r="B6907"/>
      <c r="C6907"/>
      <c r="D6907"/>
    </row>
    <row r="6908" spans="1:4" x14ac:dyDescent="0.25">
      <c r="A6908"/>
      <c r="B6908"/>
      <c r="C6908"/>
      <c r="D6908"/>
    </row>
    <row r="6909" spans="1:4" x14ac:dyDescent="0.25">
      <c r="A6909"/>
      <c r="B6909"/>
      <c r="C6909"/>
      <c r="D6909"/>
    </row>
    <row r="6910" spans="1:4" x14ac:dyDescent="0.25">
      <c r="A6910"/>
      <c r="B6910"/>
      <c r="C6910"/>
      <c r="D6910"/>
    </row>
    <row r="6911" spans="1:4" x14ac:dyDescent="0.25">
      <c r="A6911"/>
      <c r="B6911"/>
      <c r="C6911"/>
      <c r="D6911"/>
    </row>
    <row r="6912" spans="1:4" x14ac:dyDescent="0.25">
      <c r="A6912"/>
      <c r="B6912"/>
      <c r="C6912"/>
      <c r="D6912"/>
    </row>
    <row r="6913" spans="1:4" x14ac:dyDescent="0.25">
      <c r="A6913"/>
      <c r="B6913"/>
      <c r="C6913"/>
      <c r="D6913"/>
    </row>
    <row r="6914" spans="1:4" x14ac:dyDescent="0.25">
      <c r="A6914"/>
      <c r="B6914"/>
      <c r="C6914"/>
      <c r="D6914"/>
    </row>
    <row r="6915" spans="1:4" x14ac:dyDescent="0.25">
      <c r="A6915"/>
      <c r="B6915"/>
      <c r="C6915"/>
      <c r="D6915"/>
    </row>
    <row r="6916" spans="1:4" x14ac:dyDescent="0.25">
      <c r="A6916"/>
      <c r="B6916"/>
      <c r="C6916"/>
      <c r="D6916"/>
    </row>
    <row r="6917" spans="1:4" x14ac:dyDescent="0.25">
      <c r="A6917"/>
      <c r="B6917"/>
      <c r="C6917"/>
      <c r="D6917"/>
    </row>
    <row r="6918" spans="1:4" x14ac:dyDescent="0.25">
      <c r="A6918"/>
      <c r="B6918"/>
      <c r="C6918"/>
      <c r="D6918"/>
    </row>
    <row r="6919" spans="1:4" x14ac:dyDescent="0.25">
      <c r="A6919"/>
      <c r="B6919"/>
      <c r="C6919"/>
      <c r="D6919"/>
    </row>
    <row r="6920" spans="1:4" x14ac:dyDescent="0.25">
      <c r="A6920"/>
      <c r="B6920"/>
      <c r="C6920"/>
      <c r="D6920"/>
    </row>
    <row r="6921" spans="1:4" x14ac:dyDescent="0.25">
      <c r="A6921"/>
      <c r="B6921"/>
      <c r="C6921"/>
      <c r="D6921"/>
    </row>
    <row r="6922" spans="1:4" x14ac:dyDescent="0.25">
      <c r="A6922"/>
      <c r="B6922"/>
      <c r="C6922"/>
      <c r="D6922"/>
    </row>
    <row r="6923" spans="1:4" x14ac:dyDescent="0.25">
      <c r="A6923"/>
      <c r="B6923"/>
      <c r="C6923"/>
      <c r="D6923"/>
    </row>
    <row r="6924" spans="1:4" x14ac:dyDescent="0.25">
      <c r="A6924"/>
      <c r="B6924"/>
      <c r="C6924"/>
      <c r="D6924"/>
    </row>
    <row r="6925" spans="1:4" x14ac:dyDescent="0.25">
      <c r="A6925"/>
      <c r="B6925"/>
      <c r="C6925"/>
      <c r="D6925"/>
    </row>
    <row r="6926" spans="1:4" x14ac:dyDescent="0.25">
      <c r="A6926"/>
      <c r="B6926"/>
      <c r="C6926"/>
      <c r="D6926"/>
    </row>
    <row r="6927" spans="1:4" x14ac:dyDescent="0.25">
      <c r="A6927"/>
      <c r="B6927"/>
      <c r="C6927"/>
      <c r="D6927"/>
    </row>
    <row r="6928" spans="1:4" x14ac:dyDescent="0.25">
      <c r="A6928"/>
      <c r="B6928"/>
      <c r="C6928"/>
      <c r="D6928"/>
    </row>
    <row r="6929" spans="1:4" x14ac:dyDescent="0.25">
      <c r="A6929"/>
      <c r="B6929"/>
      <c r="C6929"/>
      <c r="D6929"/>
    </row>
    <row r="6930" spans="1:4" x14ac:dyDescent="0.25">
      <c r="A6930"/>
      <c r="B6930"/>
      <c r="C6930"/>
      <c r="D6930"/>
    </row>
    <row r="6931" spans="1:4" x14ac:dyDescent="0.25">
      <c r="A6931"/>
      <c r="B6931"/>
      <c r="C6931"/>
      <c r="D6931"/>
    </row>
    <row r="6932" spans="1:4" x14ac:dyDescent="0.25">
      <c r="A6932"/>
      <c r="B6932"/>
      <c r="C6932"/>
      <c r="D6932"/>
    </row>
    <row r="6933" spans="1:4" x14ac:dyDescent="0.25">
      <c r="A6933"/>
      <c r="B6933"/>
      <c r="C6933"/>
      <c r="D6933"/>
    </row>
    <row r="6934" spans="1:4" x14ac:dyDescent="0.25">
      <c r="A6934"/>
      <c r="B6934"/>
      <c r="C6934"/>
      <c r="D6934"/>
    </row>
    <row r="6935" spans="1:4" x14ac:dyDescent="0.25">
      <c r="A6935"/>
      <c r="B6935"/>
      <c r="C6935"/>
      <c r="D6935"/>
    </row>
    <row r="6936" spans="1:4" x14ac:dyDescent="0.25">
      <c r="A6936"/>
      <c r="B6936"/>
      <c r="C6936"/>
      <c r="D6936"/>
    </row>
    <row r="6937" spans="1:4" x14ac:dyDescent="0.25">
      <c r="A6937"/>
      <c r="B6937"/>
      <c r="C6937"/>
      <c r="D6937"/>
    </row>
    <row r="6938" spans="1:4" x14ac:dyDescent="0.25">
      <c r="A6938"/>
      <c r="B6938"/>
      <c r="C6938"/>
      <c r="D6938"/>
    </row>
    <row r="6939" spans="1:4" x14ac:dyDescent="0.25">
      <c r="A6939"/>
      <c r="B6939"/>
      <c r="C6939"/>
      <c r="D6939"/>
    </row>
    <row r="6940" spans="1:4" x14ac:dyDescent="0.25">
      <c r="A6940"/>
      <c r="B6940"/>
      <c r="C6940"/>
      <c r="D6940"/>
    </row>
    <row r="6941" spans="1:4" x14ac:dyDescent="0.25">
      <c r="A6941"/>
      <c r="B6941"/>
      <c r="C6941"/>
      <c r="D6941"/>
    </row>
    <row r="6942" spans="1:4" x14ac:dyDescent="0.25">
      <c r="A6942"/>
      <c r="B6942"/>
      <c r="C6942"/>
      <c r="D6942"/>
    </row>
    <row r="6943" spans="1:4" x14ac:dyDescent="0.25">
      <c r="A6943"/>
      <c r="B6943"/>
      <c r="C6943"/>
      <c r="D6943"/>
    </row>
    <row r="6944" spans="1:4" x14ac:dyDescent="0.25">
      <c r="A6944"/>
      <c r="B6944"/>
      <c r="C6944"/>
      <c r="D6944"/>
    </row>
    <row r="6945" spans="1:4" x14ac:dyDescent="0.25">
      <c r="A6945"/>
      <c r="B6945"/>
      <c r="C6945"/>
      <c r="D6945"/>
    </row>
    <row r="6946" spans="1:4" x14ac:dyDescent="0.25">
      <c r="A6946"/>
      <c r="B6946"/>
      <c r="C6946"/>
      <c r="D6946"/>
    </row>
    <row r="6947" spans="1:4" x14ac:dyDescent="0.25">
      <c r="A6947"/>
      <c r="B6947"/>
      <c r="C6947"/>
      <c r="D6947"/>
    </row>
    <row r="6948" spans="1:4" x14ac:dyDescent="0.25">
      <c r="A6948"/>
      <c r="B6948"/>
      <c r="C6948"/>
      <c r="D6948"/>
    </row>
    <row r="6949" spans="1:4" x14ac:dyDescent="0.25">
      <c r="A6949"/>
      <c r="B6949"/>
      <c r="C6949"/>
      <c r="D6949"/>
    </row>
    <row r="6950" spans="1:4" x14ac:dyDescent="0.25">
      <c r="A6950"/>
      <c r="B6950"/>
      <c r="C6950"/>
      <c r="D6950"/>
    </row>
    <row r="6951" spans="1:4" x14ac:dyDescent="0.25">
      <c r="A6951"/>
      <c r="B6951"/>
      <c r="C6951"/>
      <c r="D6951"/>
    </row>
    <row r="6952" spans="1:4" x14ac:dyDescent="0.25">
      <c r="A6952"/>
      <c r="B6952"/>
      <c r="C6952"/>
      <c r="D6952"/>
    </row>
    <row r="6953" spans="1:4" x14ac:dyDescent="0.25">
      <c r="A6953"/>
      <c r="B6953"/>
      <c r="C6953"/>
      <c r="D6953"/>
    </row>
    <row r="6954" spans="1:4" x14ac:dyDescent="0.25">
      <c r="A6954"/>
      <c r="B6954"/>
      <c r="C6954"/>
      <c r="D6954"/>
    </row>
    <row r="6955" spans="1:4" x14ac:dyDescent="0.25">
      <c r="A6955"/>
      <c r="B6955"/>
      <c r="C6955"/>
      <c r="D6955"/>
    </row>
    <row r="6956" spans="1:4" x14ac:dyDescent="0.25">
      <c r="A6956"/>
      <c r="B6956"/>
      <c r="C6956"/>
      <c r="D6956"/>
    </row>
    <row r="6957" spans="1:4" x14ac:dyDescent="0.25">
      <c r="A6957"/>
      <c r="B6957"/>
      <c r="C6957"/>
      <c r="D6957"/>
    </row>
    <row r="6958" spans="1:4" x14ac:dyDescent="0.25">
      <c r="A6958"/>
      <c r="B6958"/>
      <c r="C6958"/>
      <c r="D6958"/>
    </row>
    <row r="6959" spans="1:4" x14ac:dyDescent="0.25">
      <c r="A6959"/>
      <c r="B6959"/>
      <c r="C6959"/>
      <c r="D6959"/>
    </row>
    <row r="6960" spans="1:4" x14ac:dyDescent="0.25">
      <c r="A6960"/>
      <c r="B6960"/>
      <c r="C6960"/>
      <c r="D6960"/>
    </row>
    <row r="6961" spans="1:4" x14ac:dyDescent="0.25">
      <c r="A6961"/>
      <c r="B6961"/>
      <c r="C6961"/>
      <c r="D6961"/>
    </row>
    <row r="6962" spans="1:4" x14ac:dyDescent="0.25">
      <c r="A6962"/>
      <c r="B6962"/>
      <c r="C6962"/>
      <c r="D6962"/>
    </row>
    <row r="6963" spans="1:4" x14ac:dyDescent="0.25">
      <c r="A6963"/>
      <c r="B6963"/>
      <c r="C6963"/>
      <c r="D6963"/>
    </row>
    <row r="6964" spans="1:4" x14ac:dyDescent="0.25">
      <c r="A6964"/>
      <c r="B6964"/>
      <c r="C6964"/>
      <c r="D6964"/>
    </row>
    <row r="6965" spans="1:4" x14ac:dyDescent="0.25">
      <c r="A6965"/>
      <c r="B6965"/>
      <c r="C6965"/>
      <c r="D6965"/>
    </row>
    <row r="6966" spans="1:4" x14ac:dyDescent="0.25">
      <c r="A6966"/>
      <c r="B6966"/>
      <c r="C6966"/>
      <c r="D6966"/>
    </row>
    <row r="6967" spans="1:4" x14ac:dyDescent="0.25">
      <c r="A6967"/>
      <c r="B6967"/>
      <c r="C6967"/>
      <c r="D6967"/>
    </row>
    <row r="6968" spans="1:4" x14ac:dyDescent="0.25">
      <c r="A6968"/>
      <c r="B6968"/>
      <c r="C6968"/>
      <c r="D6968"/>
    </row>
    <row r="6969" spans="1:4" x14ac:dyDescent="0.25">
      <c r="A6969"/>
      <c r="B6969"/>
      <c r="C6969"/>
      <c r="D6969"/>
    </row>
    <row r="6970" spans="1:4" x14ac:dyDescent="0.25">
      <c r="A6970"/>
      <c r="B6970"/>
      <c r="C6970"/>
      <c r="D6970"/>
    </row>
    <row r="6971" spans="1:4" x14ac:dyDescent="0.25">
      <c r="A6971"/>
      <c r="B6971"/>
      <c r="C6971"/>
      <c r="D6971"/>
    </row>
    <row r="6972" spans="1:4" x14ac:dyDescent="0.25">
      <c r="A6972"/>
      <c r="B6972"/>
      <c r="C6972"/>
      <c r="D6972"/>
    </row>
    <row r="6973" spans="1:4" x14ac:dyDescent="0.25">
      <c r="A6973"/>
      <c r="B6973"/>
      <c r="C6973"/>
      <c r="D6973"/>
    </row>
    <row r="6974" spans="1:4" x14ac:dyDescent="0.25">
      <c r="A6974"/>
      <c r="B6974"/>
      <c r="C6974"/>
      <c r="D6974"/>
    </row>
    <row r="6975" spans="1:4" x14ac:dyDescent="0.25">
      <c r="A6975"/>
      <c r="B6975"/>
      <c r="C6975"/>
      <c r="D6975"/>
    </row>
    <row r="6976" spans="1:4" x14ac:dyDescent="0.25">
      <c r="A6976"/>
      <c r="B6976"/>
      <c r="C6976"/>
      <c r="D6976"/>
    </row>
    <row r="6977" spans="1:4" x14ac:dyDescent="0.25">
      <c r="A6977"/>
      <c r="B6977"/>
      <c r="C6977"/>
      <c r="D6977"/>
    </row>
    <row r="6978" spans="1:4" x14ac:dyDescent="0.25">
      <c r="A6978"/>
      <c r="B6978"/>
      <c r="C6978"/>
      <c r="D6978"/>
    </row>
    <row r="6979" spans="1:4" x14ac:dyDescent="0.25">
      <c r="A6979"/>
      <c r="B6979"/>
      <c r="C6979"/>
      <c r="D6979"/>
    </row>
    <row r="6980" spans="1:4" x14ac:dyDescent="0.25">
      <c r="A6980"/>
      <c r="B6980"/>
      <c r="C6980"/>
      <c r="D6980"/>
    </row>
    <row r="6981" spans="1:4" x14ac:dyDescent="0.25">
      <c r="A6981"/>
      <c r="B6981"/>
      <c r="C6981"/>
      <c r="D6981"/>
    </row>
    <row r="6982" spans="1:4" x14ac:dyDescent="0.25">
      <c r="A6982"/>
      <c r="B6982"/>
      <c r="C6982"/>
      <c r="D6982"/>
    </row>
    <row r="6983" spans="1:4" x14ac:dyDescent="0.25">
      <c r="A6983"/>
      <c r="B6983"/>
      <c r="C6983"/>
      <c r="D6983"/>
    </row>
    <row r="6984" spans="1:4" x14ac:dyDescent="0.25">
      <c r="A6984"/>
      <c r="B6984"/>
      <c r="C6984"/>
      <c r="D6984"/>
    </row>
    <row r="6985" spans="1:4" x14ac:dyDescent="0.25">
      <c r="A6985"/>
      <c r="B6985"/>
      <c r="C6985"/>
      <c r="D6985"/>
    </row>
    <row r="6986" spans="1:4" x14ac:dyDescent="0.25">
      <c r="A6986"/>
      <c r="B6986"/>
      <c r="C6986"/>
      <c r="D6986"/>
    </row>
    <row r="6987" spans="1:4" x14ac:dyDescent="0.25">
      <c r="A6987"/>
      <c r="B6987"/>
      <c r="C6987"/>
      <c r="D6987"/>
    </row>
    <row r="6988" spans="1:4" x14ac:dyDescent="0.25">
      <c r="A6988"/>
      <c r="B6988"/>
      <c r="C6988"/>
      <c r="D6988"/>
    </row>
    <row r="6989" spans="1:4" x14ac:dyDescent="0.25">
      <c r="A6989"/>
      <c r="B6989"/>
      <c r="C6989"/>
      <c r="D6989"/>
    </row>
    <row r="6990" spans="1:4" x14ac:dyDescent="0.25">
      <c r="A6990"/>
      <c r="B6990"/>
      <c r="C6990"/>
      <c r="D6990"/>
    </row>
    <row r="6991" spans="1:4" x14ac:dyDescent="0.25">
      <c r="A6991"/>
      <c r="B6991"/>
      <c r="C6991"/>
      <c r="D6991"/>
    </row>
    <row r="6992" spans="1:4" x14ac:dyDescent="0.25">
      <c r="A6992"/>
      <c r="B6992"/>
      <c r="C6992"/>
      <c r="D6992"/>
    </row>
    <row r="6993" spans="1:4" x14ac:dyDescent="0.25">
      <c r="A6993"/>
      <c r="B6993"/>
      <c r="C6993"/>
      <c r="D6993"/>
    </row>
    <row r="6994" spans="1:4" x14ac:dyDescent="0.25">
      <c r="A6994"/>
      <c r="B6994"/>
      <c r="C6994"/>
      <c r="D6994"/>
    </row>
    <row r="6995" spans="1:4" x14ac:dyDescent="0.25">
      <c r="A6995"/>
      <c r="B6995"/>
      <c r="C6995"/>
      <c r="D6995"/>
    </row>
    <row r="6996" spans="1:4" x14ac:dyDescent="0.25">
      <c r="A6996"/>
      <c r="B6996"/>
      <c r="C6996"/>
      <c r="D6996"/>
    </row>
    <row r="6997" spans="1:4" x14ac:dyDescent="0.25">
      <c r="A6997"/>
      <c r="B6997"/>
      <c r="C6997"/>
      <c r="D6997"/>
    </row>
    <row r="6998" spans="1:4" x14ac:dyDescent="0.25">
      <c r="A6998"/>
      <c r="B6998"/>
      <c r="C6998"/>
      <c r="D6998"/>
    </row>
    <row r="6999" spans="1:4" x14ac:dyDescent="0.25">
      <c r="A6999"/>
      <c r="B6999"/>
      <c r="C6999"/>
      <c r="D6999"/>
    </row>
    <row r="7000" spans="1:4" x14ac:dyDescent="0.25">
      <c r="A7000"/>
      <c r="B7000"/>
      <c r="C7000"/>
      <c r="D7000"/>
    </row>
    <row r="7001" spans="1:4" x14ac:dyDescent="0.25">
      <c r="A7001"/>
      <c r="B7001"/>
      <c r="C7001"/>
      <c r="D7001"/>
    </row>
    <row r="7002" spans="1:4" x14ac:dyDescent="0.25">
      <c r="A7002"/>
      <c r="B7002"/>
      <c r="C7002"/>
      <c r="D7002"/>
    </row>
    <row r="7003" spans="1:4" x14ac:dyDescent="0.25">
      <c r="A7003"/>
      <c r="B7003"/>
      <c r="C7003"/>
      <c r="D7003"/>
    </row>
    <row r="7004" spans="1:4" x14ac:dyDescent="0.25">
      <c r="A7004"/>
      <c r="B7004"/>
      <c r="C7004"/>
      <c r="D7004"/>
    </row>
    <row r="7005" spans="1:4" x14ac:dyDescent="0.25">
      <c r="A7005"/>
      <c r="B7005"/>
      <c r="C7005"/>
      <c r="D7005"/>
    </row>
    <row r="7006" spans="1:4" x14ac:dyDescent="0.25">
      <c r="A7006"/>
      <c r="B7006"/>
      <c r="C7006"/>
      <c r="D7006"/>
    </row>
    <row r="7007" spans="1:4" x14ac:dyDescent="0.25">
      <c r="A7007"/>
      <c r="B7007"/>
      <c r="C7007"/>
      <c r="D7007"/>
    </row>
    <row r="7008" spans="1:4" x14ac:dyDescent="0.25">
      <c r="A7008"/>
      <c r="B7008"/>
      <c r="C7008"/>
      <c r="D7008"/>
    </row>
    <row r="7009" spans="1:4" x14ac:dyDescent="0.25">
      <c r="A7009"/>
      <c r="B7009"/>
      <c r="C7009"/>
      <c r="D7009"/>
    </row>
    <row r="7010" spans="1:4" x14ac:dyDescent="0.25">
      <c r="A7010"/>
      <c r="B7010"/>
      <c r="C7010"/>
      <c r="D7010"/>
    </row>
    <row r="7011" spans="1:4" x14ac:dyDescent="0.25">
      <c r="A7011"/>
      <c r="B7011"/>
      <c r="C7011"/>
      <c r="D7011"/>
    </row>
    <row r="7012" spans="1:4" x14ac:dyDescent="0.25">
      <c r="A7012"/>
      <c r="B7012"/>
      <c r="C7012"/>
      <c r="D7012"/>
    </row>
    <row r="7013" spans="1:4" x14ac:dyDescent="0.25">
      <c r="A7013"/>
      <c r="B7013"/>
      <c r="C7013"/>
      <c r="D7013"/>
    </row>
    <row r="7014" spans="1:4" x14ac:dyDescent="0.25">
      <c r="A7014"/>
      <c r="B7014"/>
      <c r="C7014"/>
      <c r="D7014"/>
    </row>
    <row r="7015" spans="1:4" x14ac:dyDescent="0.25">
      <c r="A7015"/>
      <c r="B7015"/>
      <c r="C7015"/>
      <c r="D7015"/>
    </row>
    <row r="7016" spans="1:4" x14ac:dyDescent="0.25">
      <c r="A7016"/>
      <c r="B7016"/>
      <c r="C7016"/>
      <c r="D7016"/>
    </row>
    <row r="7017" spans="1:4" x14ac:dyDescent="0.25">
      <c r="A7017"/>
      <c r="B7017"/>
      <c r="C7017"/>
      <c r="D7017"/>
    </row>
    <row r="7018" spans="1:4" x14ac:dyDescent="0.25">
      <c r="A7018"/>
      <c r="B7018"/>
      <c r="C7018"/>
      <c r="D7018"/>
    </row>
    <row r="7019" spans="1:4" x14ac:dyDescent="0.25">
      <c r="A7019"/>
      <c r="B7019"/>
      <c r="C7019"/>
      <c r="D7019"/>
    </row>
    <row r="7020" spans="1:4" x14ac:dyDescent="0.25">
      <c r="A7020"/>
      <c r="B7020"/>
      <c r="C7020"/>
      <c r="D7020"/>
    </row>
    <row r="7021" spans="1:4" x14ac:dyDescent="0.25">
      <c r="A7021"/>
      <c r="B7021"/>
      <c r="C7021"/>
      <c r="D7021"/>
    </row>
    <row r="7022" spans="1:4" x14ac:dyDescent="0.25">
      <c r="A7022"/>
      <c r="B7022"/>
      <c r="C7022"/>
      <c r="D7022"/>
    </row>
    <row r="7023" spans="1:4" x14ac:dyDescent="0.25">
      <c r="A7023"/>
      <c r="B7023"/>
      <c r="C7023"/>
      <c r="D7023"/>
    </row>
    <row r="7024" spans="1:4" x14ac:dyDescent="0.25">
      <c r="A7024"/>
      <c r="B7024"/>
      <c r="C7024"/>
      <c r="D7024"/>
    </row>
    <row r="7025" spans="1:4" x14ac:dyDescent="0.25">
      <c r="A7025"/>
      <c r="B7025"/>
      <c r="C7025"/>
      <c r="D7025"/>
    </row>
    <row r="7026" spans="1:4" x14ac:dyDescent="0.25">
      <c r="A7026"/>
      <c r="B7026"/>
      <c r="C7026"/>
      <c r="D7026"/>
    </row>
    <row r="7027" spans="1:4" x14ac:dyDescent="0.25">
      <c r="A7027"/>
      <c r="B7027"/>
      <c r="C7027"/>
      <c r="D7027"/>
    </row>
    <row r="7028" spans="1:4" x14ac:dyDescent="0.25">
      <c r="A7028"/>
      <c r="B7028"/>
      <c r="C7028"/>
      <c r="D7028"/>
    </row>
    <row r="7029" spans="1:4" x14ac:dyDescent="0.25">
      <c r="A7029"/>
      <c r="B7029"/>
      <c r="C7029"/>
      <c r="D7029"/>
    </row>
    <row r="7030" spans="1:4" x14ac:dyDescent="0.25">
      <c r="A7030"/>
      <c r="B7030"/>
      <c r="C7030"/>
      <c r="D7030"/>
    </row>
    <row r="7031" spans="1:4" x14ac:dyDescent="0.25">
      <c r="A7031"/>
      <c r="B7031"/>
      <c r="C7031"/>
      <c r="D7031"/>
    </row>
    <row r="7032" spans="1:4" x14ac:dyDescent="0.25">
      <c r="A7032"/>
      <c r="B7032"/>
      <c r="C7032"/>
      <c r="D7032"/>
    </row>
    <row r="7033" spans="1:4" x14ac:dyDescent="0.25">
      <c r="A7033"/>
      <c r="B7033"/>
      <c r="C7033"/>
      <c r="D7033"/>
    </row>
    <row r="7034" spans="1:4" x14ac:dyDescent="0.25">
      <c r="A7034"/>
      <c r="B7034"/>
      <c r="C7034"/>
      <c r="D7034"/>
    </row>
    <row r="7035" spans="1:4" x14ac:dyDescent="0.25">
      <c r="A7035"/>
      <c r="B7035"/>
      <c r="C7035"/>
      <c r="D7035"/>
    </row>
    <row r="7036" spans="1:4" x14ac:dyDescent="0.25">
      <c r="A7036"/>
      <c r="B7036"/>
      <c r="C7036"/>
      <c r="D7036"/>
    </row>
    <row r="7037" spans="1:4" x14ac:dyDescent="0.25">
      <c r="A7037"/>
      <c r="B7037"/>
      <c r="C7037"/>
      <c r="D7037"/>
    </row>
    <row r="7038" spans="1:4" x14ac:dyDescent="0.25">
      <c r="A7038"/>
      <c r="B7038"/>
      <c r="C7038"/>
      <c r="D7038"/>
    </row>
    <row r="7039" spans="1:4" x14ac:dyDescent="0.25">
      <c r="A7039"/>
      <c r="B7039"/>
      <c r="C7039"/>
      <c r="D7039"/>
    </row>
    <row r="7040" spans="1:4" x14ac:dyDescent="0.25">
      <c r="A7040"/>
      <c r="B7040"/>
      <c r="C7040"/>
      <c r="D7040"/>
    </row>
    <row r="7041" spans="1:4" x14ac:dyDescent="0.25">
      <c r="A7041"/>
      <c r="B7041"/>
      <c r="C7041"/>
      <c r="D7041"/>
    </row>
    <row r="7042" spans="1:4" x14ac:dyDescent="0.25">
      <c r="A7042"/>
      <c r="B7042"/>
      <c r="C7042"/>
      <c r="D7042"/>
    </row>
    <row r="7043" spans="1:4" x14ac:dyDescent="0.25">
      <c r="A7043"/>
      <c r="B7043"/>
      <c r="C7043"/>
      <c r="D7043"/>
    </row>
    <row r="7044" spans="1:4" x14ac:dyDescent="0.25">
      <c r="A7044"/>
      <c r="B7044"/>
      <c r="C7044"/>
      <c r="D7044"/>
    </row>
    <row r="7045" spans="1:4" x14ac:dyDescent="0.25">
      <c r="A7045"/>
      <c r="B7045"/>
      <c r="C7045"/>
      <c r="D7045"/>
    </row>
    <row r="7046" spans="1:4" x14ac:dyDescent="0.25">
      <c r="A7046"/>
      <c r="B7046"/>
      <c r="C7046"/>
      <c r="D7046"/>
    </row>
    <row r="7047" spans="1:4" x14ac:dyDescent="0.25">
      <c r="A7047"/>
      <c r="B7047"/>
      <c r="C7047"/>
      <c r="D7047"/>
    </row>
    <row r="7048" spans="1:4" x14ac:dyDescent="0.25">
      <c r="A7048"/>
      <c r="B7048"/>
      <c r="C7048"/>
      <c r="D7048"/>
    </row>
    <row r="7049" spans="1:4" x14ac:dyDescent="0.25">
      <c r="A7049"/>
      <c r="B7049"/>
      <c r="C7049"/>
      <c r="D7049"/>
    </row>
    <row r="7050" spans="1:4" x14ac:dyDescent="0.25">
      <c r="A7050"/>
      <c r="B7050"/>
      <c r="C7050"/>
      <c r="D7050"/>
    </row>
    <row r="7051" spans="1:4" x14ac:dyDescent="0.25">
      <c r="A7051"/>
      <c r="B7051"/>
      <c r="C7051"/>
      <c r="D7051"/>
    </row>
    <row r="7052" spans="1:4" x14ac:dyDescent="0.25">
      <c r="A7052"/>
      <c r="B7052"/>
      <c r="C7052"/>
      <c r="D7052"/>
    </row>
    <row r="7053" spans="1:4" x14ac:dyDescent="0.25">
      <c r="A7053"/>
      <c r="B7053"/>
      <c r="C7053"/>
      <c r="D7053"/>
    </row>
    <row r="7054" spans="1:4" x14ac:dyDescent="0.25">
      <c r="A7054"/>
      <c r="B7054"/>
      <c r="C7054"/>
      <c r="D7054"/>
    </row>
    <row r="7055" spans="1:4" x14ac:dyDescent="0.25">
      <c r="A7055"/>
      <c r="B7055"/>
      <c r="C7055"/>
      <c r="D7055"/>
    </row>
    <row r="7056" spans="1:4" x14ac:dyDescent="0.25">
      <c r="A7056"/>
      <c r="B7056"/>
      <c r="C7056"/>
      <c r="D7056"/>
    </row>
    <row r="7057" spans="1:4" x14ac:dyDescent="0.25">
      <c r="A7057"/>
      <c r="B7057"/>
      <c r="C7057"/>
      <c r="D7057"/>
    </row>
    <row r="7058" spans="1:4" x14ac:dyDescent="0.25">
      <c r="A7058"/>
      <c r="B7058"/>
      <c r="C7058"/>
      <c r="D7058"/>
    </row>
    <row r="7059" spans="1:4" x14ac:dyDescent="0.25">
      <c r="A7059"/>
      <c r="B7059"/>
      <c r="C7059"/>
      <c r="D7059"/>
    </row>
    <row r="7060" spans="1:4" x14ac:dyDescent="0.25">
      <c r="A7060"/>
      <c r="B7060"/>
      <c r="C7060"/>
      <c r="D7060"/>
    </row>
    <row r="7061" spans="1:4" x14ac:dyDescent="0.25">
      <c r="A7061"/>
      <c r="B7061"/>
      <c r="C7061"/>
      <c r="D7061"/>
    </row>
    <row r="7062" spans="1:4" x14ac:dyDescent="0.25">
      <c r="A7062"/>
      <c r="B7062"/>
      <c r="C7062"/>
      <c r="D7062"/>
    </row>
    <row r="7063" spans="1:4" x14ac:dyDescent="0.25">
      <c r="A7063"/>
      <c r="B7063"/>
      <c r="C7063"/>
      <c r="D7063"/>
    </row>
    <row r="7064" spans="1:4" x14ac:dyDescent="0.25">
      <c r="A7064"/>
      <c r="B7064"/>
      <c r="C7064"/>
      <c r="D7064"/>
    </row>
    <row r="7065" spans="1:4" x14ac:dyDescent="0.25">
      <c r="A7065"/>
      <c r="B7065"/>
      <c r="C7065"/>
      <c r="D7065"/>
    </row>
    <row r="7066" spans="1:4" x14ac:dyDescent="0.25">
      <c r="A7066"/>
      <c r="B7066"/>
      <c r="C7066"/>
      <c r="D7066"/>
    </row>
    <row r="7067" spans="1:4" x14ac:dyDescent="0.25">
      <c r="A7067"/>
      <c r="B7067"/>
      <c r="C7067"/>
      <c r="D7067"/>
    </row>
    <row r="7068" spans="1:4" x14ac:dyDescent="0.25">
      <c r="A7068"/>
      <c r="B7068"/>
      <c r="C7068"/>
      <c r="D7068"/>
    </row>
    <row r="7069" spans="1:4" x14ac:dyDescent="0.25">
      <c r="A7069"/>
      <c r="B7069"/>
      <c r="C7069"/>
      <c r="D7069"/>
    </row>
    <row r="7070" spans="1:4" x14ac:dyDescent="0.25">
      <c r="A7070"/>
      <c r="B7070"/>
      <c r="C7070"/>
      <c r="D7070"/>
    </row>
    <row r="7071" spans="1:4" x14ac:dyDescent="0.25">
      <c r="A7071"/>
      <c r="B7071"/>
      <c r="C7071"/>
      <c r="D7071"/>
    </row>
    <row r="7072" spans="1:4" x14ac:dyDescent="0.25">
      <c r="A7072"/>
      <c r="B7072"/>
      <c r="C7072"/>
      <c r="D7072"/>
    </row>
    <row r="7073" spans="1:4" x14ac:dyDescent="0.25">
      <c r="A7073"/>
      <c r="B7073"/>
      <c r="C7073"/>
      <c r="D7073"/>
    </row>
    <row r="7074" spans="1:4" x14ac:dyDescent="0.25">
      <c r="A7074"/>
      <c r="B7074"/>
      <c r="C7074"/>
      <c r="D7074"/>
    </row>
    <row r="7075" spans="1:4" x14ac:dyDescent="0.25">
      <c r="A7075"/>
      <c r="B7075"/>
      <c r="C7075"/>
      <c r="D7075"/>
    </row>
    <row r="7076" spans="1:4" x14ac:dyDescent="0.25">
      <c r="A7076"/>
      <c r="B7076"/>
      <c r="C7076"/>
      <c r="D7076"/>
    </row>
    <row r="7077" spans="1:4" x14ac:dyDescent="0.25">
      <c r="A7077"/>
      <c r="B7077"/>
      <c r="C7077"/>
      <c r="D7077"/>
    </row>
    <row r="7078" spans="1:4" x14ac:dyDescent="0.25">
      <c r="A7078"/>
      <c r="B7078"/>
      <c r="C7078"/>
      <c r="D7078"/>
    </row>
    <row r="7079" spans="1:4" x14ac:dyDescent="0.25">
      <c r="A7079"/>
      <c r="B7079"/>
      <c r="C7079"/>
      <c r="D7079"/>
    </row>
    <row r="7080" spans="1:4" x14ac:dyDescent="0.25">
      <c r="A7080"/>
      <c r="B7080"/>
      <c r="C7080"/>
      <c r="D7080"/>
    </row>
    <row r="7081" spans="1:4" x14ac:dyDescent="0.25">
      <c r="A7081"/>
      <c r="B7081"/>
      <c r="C7081"/>
      <c r="D7081"/>
    </row>
    <row r="7082" spans="1:4" x14ac:dyDescent="0.25">
      <c r="A7082"/>
      <c r="B7082"/>
      <c r="C7082"/>
      <c r="D7082"/>
    </row>
    <row r="7083" spans="1:4" x14ac:dyDescent="0.25">
      <c r="A7083"/>
      <c r="B7083"/>
      <c r="C7083"/>
      <c r="D7083"/>
    </row>
    <row r="7084" spans="1:4" x14ac:dyDescent="0.25">
      <c r="A7084"/>
      <c r="B7084"/>
      <c r="C7084"/>
      <c r="D7084"/>
    </row>
    <row r="7085" spans="1:4" x14ac:dyDescent="0.25">
      <c r="A7085"/>
      <c r="B7085"/>
      <c r="C7085"/>
      <c r="D7085"/>
    </row>
    <row r="7086" spans="1:4" x14ac:dyDescent="0.25">
      <c r="A7086"/>
      <c r="B7086"/>
      <c r="C7086"/>
      <c r="D7086"/>
    </row>
    <row r="7087" spans="1:4" x14ac:dyDescent="0.25">
      <c r="A7087"/>
      <c r="B7087"/>
      <c r="C7087"/>
      <c r="D7087"/>
    </row>
    <row r="7088" spans="1:4" x14ac:dyDescent="0.25">
      <c r="A7088"/>
      <c r="B7088"/>
      <c r="C7088"/>
      <c r="D7088"/>
    </row>
    <row r="7089" spans="1:4" x14ac:dyDescent="0.25">
      <c r="A7089"/>
      <c r="B7089"/>
      <c r="C7089"/>
      <c r="D7089"/>
    </row>
    <row r="7090" spans="1:4" x14ac:dyDescent="0.25">
      <c r="A7090"/>
      <c r="B7090"/>
      <c r="C7090"/>
      <c r="D7090"/>
    </row>
    <row r="7091" spans="1:4" x14ac:dyDescent="0.25">
      <c r="A7091"/>
      <c r="B7091"/>
      <c r="C7091"/>
      <c r="D7091"/>
    </row>
    <row r="7092" spans="1:4" x14ac:dyDescent="0.25">
      <c r="A7092"/>
      <c r="B7092"/>
      <c r="C7092"/>
      <c r="D7092"/>
    </row>
    <row r="7093" spans="1:4" x14ac:dyDescent="0.25">
      <c r="A7093"/>
      <c r="B7093"/>
      <c r="C7093"/>
      <c r="D7093"/>
    </row>
    <row r="7094" spans="1:4" x14ac:dyDescent="0.25">
      <c r="A7094"/>
      <c r="B7094"/>
      <c r="C7094"/>
      <c r="D7094"/>
    </row>
    <row r="7095" spans="1:4" x14ac:dyDescent="0.25">
      <c r="A7095"/>
      <c r="B7095"/>
      <c r="C7095"/>
      <c r="D7095"/>
    </row>
    <row r="7096" spans="1:4" x14ac:dyDescent="0.25">
      <c r="A7096"/>
      <c r="B7096"/>
      <c r="C7096"/>
      <c r="D7096"/>
    </row>
    <row r="7097" spans="1:4" x14ac:dyDescent="0.25">
      <c r="A7097"/>
      <c r="B7097"/>
      <c r="C7097"/>
      <c r="D7097"/>
    </row>
    <row r="7098" spans="1:4" x14ac:dyDescent="0.25">
      <c r="A7098"/>
      <c r="B7098"/>
      <c r="C7098"/>
      <c r="D7098"/>
    </row>
    <row r="7099" spans="1:4" x14ac:dyDescent="0.25">
      <c r="A7099"/>
      <c r="B7099"/>
      <c r="C7099"/>
      <c r="D7099"/>
    </row>
    <row r="7100" spans="1:4" x14ac:dyDescent="0.25">
      <c r="A7100"/>
      <c r="B7100"/>
      <c r="C7100"/>
      <c r="D7100"/>
    </row>
    <row r="7101" spans="1:4" x14ac:dyDescent="0.25">
      <c r="A7101"/>
      <c r="B7101"/>
      <c r="C7101"/>
      <c r="D7101"/>
    </row>
    <row r="7102" spans="1:4" x14ac:dyDescent="0.25">
      <c r="A7102"/>
      <c r="B7102"/>
      <c r="C7102"/>
      <c r="D7102"/>
    </row>
    <row r="7103" spans="1:4" x14ac:dyDescent="0.25">
      <c r="A7103"/>
      <c r="B7103"/>
      <c r="C7103"/>
      <c r="D7103"/>
    </row>
    <row r="7104" spans="1:4" x14ac:dyDescent="0.25">
      <c r="A7104"/>
      <c r="B7104"/>
      <c r="C7104"/>
      <c r="D7104"/>
    </row>
    <row r="7105" spans="1:4" x14ac:dyDescent="0.25">
      <c r="A7105"/>
      <c r="B7105"/>
      <c r="C7105"/>
      <c r="D7105"/>
    </row>
    <row r="7106" spans="1:4" x14ac:dyDescent="0.25">
      <c r="A7106"/>
      <c r="B7106"/>
      <c r="C7106"/>
      <c r="D7106"/>
    </row>
    <row r="7107" spans="1:4" x14ac:dyDescent="0.25">
      <c r="A7107"/>
      <c r="B7107"/>
      <c r="C7107"/>
      <c r="D7107"/>
    </row>
    <row r="7108" spans="1:4" x14ac:dyDescent="0.25">
      <c r="A7108"/>
      <c r="B7108"/>
      <c r="C7108"/>
      <c r="D7108"/>
    </row>
    <row r="7109" spans="1:4" x14ac:dyDescent="0.25">
      <c r="A7109"/>
      <c r="B7109"/>
      <c r="C7109"/>
      <c r="D7109"/>
    </row>
    <row r="7110" spans="1:4" x14ac:dyDescent="0.25">
      <c r="A7110"/>
      <c r="B7110"/>
      <c r="C7110"/>
      <c r="D7110"/>
    </row>
    <row r="7111" spans="1:4" x14ac:dyDescent="0.25">
      <c r="A7111"/>
      <c r="B7111"/>
      <c r="C7111"/>
      <c r="D7111"/>
    </row>
    <row r="7112" spans="1:4" x14ac:dyDescent="0.25">
      <c r="A7112"/>
      <c r="B7112"/>
      <c r="C7112"/>
      <c r="D7112"/>
    </row>
    <row r="7113" spans="1:4" x14ac:dyDescent="0.25">
      <c r="A7113"/>
      <c r="B7113"/>
      <c r="C7113"/>
      <c r="D7113"/>
    </row>
    <row r="7114" spans="1:4" x14ac:dyDescent="0.25">
      <c r="A7114"/>
      <c r="B7114"/>
      <c r="C7114"/>
      <c r="D7114"/>
    </row>
    <row r="7115" spans="1:4" x14ac:dyDescent="0.25">
      <c r="A7115"/>
      <c r="B7115"/>
      <c r="C7115"/>
      <c r="D7115"/>
    </row>
    <row r="7116" spans="1:4" x14ac:dyDescent="0.25">
      <c r="A7116"/>
      <c r="B7116"/>
      <c r="C7116"/>
      <c r="D7116"/>
    </row>
    <row r="7117" spans="1:4" x14ac:dyDescent="0.25">
      <c r="A7117"/>
      <c r="B7117"/>
      <c r="C7117"/>
      <c r="D7117"/>
    </row>
    <row r="7118" spans="1:4" x14ac:dyDescent="0.25">
      <c r="A7118"/>
      <c r="B7118"/>
      <c r="C7118"/>
      <c r="D7118"/>
    </row>
    <row r="7119" spans="1:4" x14ac:dyDescent="0.25">
      <c r="A7119"/>
      <c r="B7119"/>
      <c r="C7119"/>
      <c r="D7119"/>
    </row>
    <row r="7120" spans="1:4" x14ac:dyDescent="0.25">
      <c r="A7120"/>
      <c r="B7120"/>
      <c r="C7120"/>
      <c r="D7120"/>
    </row>
    <row r="7121" spans="1:4" x14ac:dyDescent="0.25">
      <c r="A7121"/>
      <c r="B7121"/>
      <c r="C7121"/>
      <c r="D7121"/>
    </row>
    <row r="7122" spans="1:4" x14ac:dyDescent="0.25">
      <c r="A7122"/>
      <c r="B7122"/>
      <c r="C7122"/>
      <c r="D7122"/>
    </row>
    <row r="7123" spans="1:4" x14ac:dyDescent="0.25">
      <c r="A7123"/>
      <c r="B7123"/>
      <c r="C7123"/>
      <c r="D7123"/>
    </row>
    <row r="7124" spans="1:4" x14ac:dyDescent="0.25">
      <c r="A7124"/>
      <c r="B7124"/>
      <c r="C7124"/>
      <c r="D7124"/>
    </row>
    <row r="7125" spans="1:4" x14ac:dyDescent="0.25">
      <c r="A7125"/>
      <c r="B7125"/>
      <c r="C7125"/>
      <c r="D7125"/>
    </row>
    <row r="7126" spans="1:4" x14ac:dyDescent="0.25">
      <c r="A7126"/>
      <c r="B7126"/>
      <c r="C7126"/>
      <c r="D7126"/>
    </row>
    <row r="7127" spans="1:4" x14ac:dyDescent="0.25">
      <c r="A7127"/>
      <c r="B7127"/>
      <c r="C7127"/>
      <c r="D7127"/>
    </row>
    <row r="7128" spans="1:4" x14ac:dyDescent="0.25">
      <c r="A7128"/>
      <c r="B7128"/>
      <c r="C7128"/>
      <c r="D7128"/>
    </row>
    <row r="7129" spans="1:4" x14ac:dyDescent="0.25">
      <c r="A7129"/>
      <c r="B7129"/>
      <c r="C7129"/>
      <c r="D7129"/>
    </row>
    <row r="7130" spans="1:4" x14ac:dyDescent="0.25">
      <c r="A7130"/>
      <c r="B7130"/>
      <c r="C7130"/>
      <c r="D7130"/>
    </row>
    <row r="7131" spans="1:4" x14ac:dyDescent="0.25">
      <c r="A7131"/>
      <c r="B7131"/>
      <c r="C7131"/>
      <c r="D7131"/>
    </row>
    <row r="7132" spans="1:4" x14ac:dyDescent="0.25">
      <c r="A7132"/>
      <c r="B7132"/>
      <c r="C7132"/>
      <c r="D7132"/>
    </row>
    <row r="7133" spans="1:4" x14ac:dyDescent="0.25">
      <c r="A7133"/>
      <c r="B7133"/>
      <c r="C7133"/>
      <c r="D7133"/>
    </row>
    <row r="7134" spans="1:4" x14ac:dyDescent="0.25">
      <c r="A7134"/>
      <c r="B7134"/>
      <c r="C7134"/>
      <c r="D7134"/>
    </row>
    <row r="7135" spans="1:4" x14ac:dyDescent="0.25">
      <c r="A7135"/>
      <c r="B7135"/>
      <c r="C7135"/>
      <c r="D7135"/>
    </row>
    <row r="7136" spans="1:4" x14ac:dyDescent="0.25">
      <c r="A7136"/>
      <c r="B7136"/>
      <c r="C7136"/>
      <c r="D7136"/>
    </row>
    <row r="7137" spans="1:4" x14ac:dyDescent="0.25">
      <c r="A7137"/>
      <c r="B7137"/>
      <c r="C7137"/>
      <c r="D7137"/>
    </row>
    <row r="7138" spans="1:4" x14ac:dyDescent="0.25">
      <c r="A7138"/>
      <c r="B7138"/>
      <c r="C7138"/>
      <c r="D7138"/>
    </row>
    <row r="7139" spans="1:4" x14ac:dyDescent="0.25">
      <c r="A7139"/>
      <c r="B7139"/>
      <c r="C7139"/>
      <c r="D7139"/>
    </row>
    <row r="7140" spans="1:4" x14ac:dyDescent="0.25">
      <c r="A7140"/>
      <c r="B7140"/>
      <c r="C7140"/>
      <c r="D7140"/>
    </row>
    <row r="7141" spans="1:4" x14ac:dyDescent="0.25">
      <c r="A7141"/>
      <c r="B7141"/>
      <c r="C7141"/>
      <c r="D7141"/>
    </row>
    <row r="7142" spans="1:4" x14ac:dyDescent="0.25">
      <c r="A7142"/>
      <c r="B7142"/>
      <c r="C7142"/>
      <c r="D7142"/>
    </row>
    <row r="7143" spans="1:4" x14ac:dyDescent="0.25">
      <c r="A7143"/>
      <c r="B7143"/>
      <c r="C7143"/>
      <c r="D7143"/>
    </row>
    <row r="7144" spans="1:4" x14ac:dyDescent="0.25">
      <c r="A7144"/>
      <c r="B7144"/>
      <c r="C7144"/>
      <c r="D7144"/>
    </row>
    <row r="7145" spans="1:4" x14ac:dyDescent="0.25">
      <c r="A7145"/>
      <c r="B7145"/>
      <c r="C7145"/>
      <c r="D7145"/>
    </row>
    <row r="7146" spans="1:4" x14ac:dyDescent="0.25">
      <c r="A7146"/>
      <c r="B7146"/>
      <c r="C7146"/>
      <c r="D7146"/>
    </row>
    <row r="7147" spans="1:4" x14ac:dyDescent="0.25">
      <c r="A7147"/>
      <c r="B7147"/>
      <c r="C7147"/>
      <c r="D7147"/>
    </row>
    <row r="7148" spans="1:4" x14ac:dyDescent="0.25">
      <c r="A7148"/>
      <c r="B7148"/>
      <c r="C7148"/>
      <c r="D7148"/>
    </row>
    <row r="7149" spans="1:4" x14ac:dyDescent="0.25">
      <c r="A7149"/>
      <c r="B7149"/>
      <c r="C7149"/>
      <c r="D7149"/>
    </row>
    <row r="7150" spans="1:4" x14ac:dyDescent="0.25">
      <c r="A7150"/>
      <c r="B7150"/>
      <c r="C7150"/>
      <c r="D7150"/>
    </row>
    <row r="7151" spans="1:4" x14ac:dyDescent="0.25">
      <c r="A7151"/>
      <c r="B7151"/>
      <c r="C7151"/>
      <c r="D7151"/>
    </row>
    <row r="7152" spans="1:4" x14ac:dyDescent="0.25">
      <c r="A7152"/>
      <c r="B7152"/>
      <c r="C7152"/>
      <c r="D7152"/>
    </row>
    <row r="7153" spans="1:4" x14ac:dyDescent="0.25">
      <c r="A7153"/>
      <c r="B7153"/>
      <c r="C7153"/>
      <c r="D7153"/>
    </row>
    <row r="7154" spans="1:4" x14ac:dyDescent="0.25">
      <c r="A7154"/>
      <c r="B7154"/>
      <c r="C7154"/>
      <c r="D7154"/>
    </row>
    <row r="7155" spans="1:4" x14ac:dyDescent="0.25">
      <c r="A7155"/>
      <c r="B7155"/>
      <c r="C7155"/>
      <c r="D7155"/>
    </row>
    <row r="7156" spans="1:4" x14ac:dyDescent="0.25">
      <c r="A7156"/>
      <c r="B7156"/>
      <c r="C7156"/>
      <c r="D7156"/>
    </row>
    <row r="7157" spans="1:4" x14ac:dyDescent="0.25">
      <c r="A7157"/>
      <c r="B7157"/>
      <c r="C7157"/>
      <c r="D7157"/>
    </row>
    <row r="7158" spans="1:4" x14ac:dyDescent="0.25">
      <c r="A7158"/>
      <c r="B7158"/>
      <c r="C7158"/>
      <c r="D7158"/>
    </row>
    <row r="7159" spans="1:4" x14ac:dyDescent="0.25">
      <c r="A7159"/>
      <c r="B7159"/>
      <c r="C7159"/>
      <c r="D7159"/>
    </row>
    <row r="7160" spans="1:4" x14ac:dyDescent="0.25">
      <c r="A7160"/>
      <c r="B7160"/>
      <c r="C7160"/>
      <c r="D7160"/>
    </row>
    <row r="7161" spans="1:4" x14ac:dyDescent="0.25">
      <c r="A7161"/>
      <c r="B7161"/>
      <c r="C7161"/>
      <c r="D7161"/>
    </row>
    <row r="7162" spans="1:4" x14ac:dyDescent="0.25">
      <c r="A7162"/>
      <c r="B7162"/>
      <c r="C7162"/>
      <c r="D7162"/>
    </row>
    <row r="7163" spans="1:4" x14ac:dyDescent="0.25">
      <c r="A7163"/>
      <c r="B7163"/>
      <c r="C7163"/>
      <c r="D7163"/>
    </row>
    <row r="7164" spans="1:4" x14ac:dyDescent="0.25">
      <c r="A7164"/>
      <c r="B7164"/>
      <c r="C7164"/>
      <c r="D7164"/>
    </row>
    <row r="7165" spans="1:4" x14ac:dyDescent="0.25">
      <c r="A7165"/>
      <c r="B7165"/>
      <c r="C7165"/>
      <c r="D7165"/>
    </row>
    <row r="7166" spans="1:4" x14ac:dyDescent="0.25">
      <c r="A7166"/>
      <c r="B7166"/>
      <c r="C7166"/>
      <c r="D7166"/>
    </row>
    <row r="7167" spans="1:4" x14ac:dyDescent="0.25">
      <c r="A7167"/>
      <c r="B7167"/>
      <c r="C7167"/>
      <c r="D7167"/>
    </row>
    <row r="7168" spans="1:4" x14ac:dyDescent="0.25">
      <c r="A7168"/>
      <c r="B7168"/>
      <c r="C7168"/>
      <c r="D7168"/>
    </row>
    <row r="7169" spans="1:4" x14ac:dyDescent="0.25">
      <c r="A7169"/>
      <c r="B7169"/>
      <c r="C7169"/>
      <c r="D7169"/>
    </row>
    <row r="7170" spans="1:4" x14ac:dyDescent="0.25">
      <c r="A7170"/>
      <c r="B7170"/>
      <c r="C7170"/>
      <c r="D7170"/>
    </row>
    <row r="7171" spans="1:4" x14ac:dyDescent="0.25">
      <c r="A7171"/>
      <c r="B7171"/>
      <c r="C7171"/>
      <c r="D7171"/>
    </row>
    <row r="7172" spans="1:4" x14ac:dyDescent="0.25">
      <c r="A7172"/>
      <c r="B7172"/>
      <c r="C7172"/>
      <c r="D7172"/>
    </row>
    <row r="7173" spans="1:4" x14ac:dyDescent="0.25">
      <c r="A7173"/>
      <c r="B7173"/>
      <c r="C7173"/>
      <c r="D7173"/>
    </row>
    <row r="7174" spans="1:4" x14ac:dyDescent="0.25">
      <c r="A7174"/>
      <c r="B7174"/>
      <c r="C7174"/>
      <c r="D7174"/>
    </row>
    <row r="7175" spans="1:4" x14ac:dyDescent="0.25">
      <c r="A7175"/>
      <c r="B7175"/>
      <c r="C7175"/>
      <c r="D7175"/>
    </row>
    <row r="7176" spans="1:4" x14ac:dyDescent="0.25">
      <c r="A7176"/>
      <c r="B7176"/>
      <c r="C7176"/>
      <c r="D7176"/>
    </row>
    <row r="7177" spans="1:4" x14ac:dyDescent="0.25">
      <c r="A7177"/>
      <c r="B7177"/>
      <c r="C7177"/>
      <c r="D7177"/>
    </row>
    <row r="7178" spans="1:4" x14ac:dyDescent="0.25">
      <c r="A7178"/>
      <c r="B7178"/>
      <c r="C7178"/>
      <c r="D7178"/>
    </row>
    <row r="7179" spans="1:4" x14ac:dyDescent="0.25">
      <c r="A7179"/>
      <c r="B7179"/>
      <c r="C7179"/>
      <c r="D7179"/>
    </row>
    <row r="7180" spans="1:4" x14ac:dyDescent="0.25">
      <c r="A7180"/>
      <c r="B7180"/>
      <c r="C7180"/>
      <c r="D7180"/>
    </row>
    <row r="7181" spans="1:4" x14ac:dyDescent="0.25">
      <c r="A7181"/>
      <c r="B7181"/>
      <c r="C7181"/>
      <c r="D7181"/>
    </row>
    <row r="7182" spans="1:4" x14ac:dyDescent="0.25">
      <c r="A7182"/>
      <c r="B7182"/>
      <c r="C7182"/>
      <c r="D7182"/>
    </row>
    <row r="7183" spans="1:4" x14ac:dyDescent="0.25">
      <c r="A7183"/>
      <c r="B7183"/>
      <c r="C7183"/>
      <c r="D7183"/>
    </row>
    <row r="7184" spans="1:4" x14ac:dyDescent="0.25">
      <c r="A7184"/>
      <c r="B7184"/>
      <c r="C7184"/>
      <c r="D7184"/>
    </row>
    <row r="7185" spans="1:4" x14ac:dyDescent="0.25">
      <c r="A7185"/>
      <c r="B7185"/>
      <c r="C7185"/>
      <c r="D7185"/>
    </row>
    <row r="7186" spans="1:4" x14ac:dyDescent="0.25">
      <c r="A7186"/>
      <c r="B7186"/>
      <c r="C7186"/>
      <c r="D7186"/>
    </row>
    <row r="7187" spans="1:4" x14ac:dyDescent="0.25">
      <c r="A7187"/>
      <c r="B7187"/>
      <c r="C7187"/>
      <c r="D7187"/>
    </row>
    <row r="7188" spans="1:4" x14ac:dyDescent="0.25">
      <c r="A7188"/>
      <c r="B7188"/>
      <c r="C7188"/>
      <c r="D7188"/>
    </row>
    <row r="7189" spans="1:4" x14ac:dyDescent="0.25">
      <c r="A7189"/>
      <c r="B7189"/>
      <c r="C7189"/>
      <c r="D7189"/>
    </row>
    <row r="7190" spans="1:4" x14ac:dyDescent="0.25">
      <c r="A7190"/>
      <c r="B7190"/>
      <c r="C7190"/>
      <c r="D7190"/>
    </row>
    <row r="7191" spans="1:4" x14ac:dyDescent="0.25">
      <c r="A7191"/>
      <c r="B7191"/>
      <c r="C7191"/>
      <c r="D7191"/>
    </row>
    <row r="7192" spans="1:4" x14ac:dyDescent="0.25">
      <c r="A7192"/>
      <c r="B7192"/>
      <c r="C7192"/>
      <c r="D7192"/>
    </row>
    <row r="7193" spans="1:4" x14ac:dyDescent="0.25">
      <c r="A7193"/>
      <c r="B7193"/>
      <c r="C7193"/>
      <c r="D7193"/>
    </row>
    <row r="7194" spans="1:4" x14ac:dyDescent="0.25">
      <c r="A7194"/>
      <c r="B7194"/>
      <c r="C7194"/>
      <c r="D7194"/>
    </row>
    <row r="7195" spans="1:4" x14ac:dyDescent="0.25">
      <c r="A7195"/>
      <c r="B7195"/>
      <c r="C7195"/>
      <c r="D7195"/>
    </row>
    <row r="7196" spans="1:4" x14ac:dyDescent="0.25">
      <c r="A7196"/>
      <c r="B7196"/>
      <c r="C7196"/>
      <c r="D7196"/>
    </row>
    <row r="7197" spans="1:4" x14ac:dyDescent="0.25">
      <c r="A7197"/>
      <c r="B7197"/>
      <c r="C7197"/>
      <c r="D7197"/>
    </row>
    <row r="7198" spans="1:4" x14ac:dyDescent="0.25">
      <c r="A7198"/>
      <c r="B7198"/>
      <c r="C7198"/>
      <c r="D7198"/>
    </row>
    <row r="7199" spans="1:4" x14ac:dyDescent="0.25">
      <c r="A7199"/>
      <c r="B7199"/>
      <c r="C7199"/>
      <c r="D7199"/>
    </row>
    <row r="7200" spans="1:4" x14ac:dyDescent="0.25">
      <c r="A7200"/>
      <c r="B7200"/>
      <c r="C7200"/>
      <c r="D7200"/>
    </row>
    <row r="7201" spans="1:4" x14ac:dyDescent="0.25">
      <c r="A7201"/>
      <c r="B7201"/>
      <c r="C7201"/>
      <c r="D7201"/>
    </row>
    <row r="7202" spans="1:4" x14ac:dyDescent="0.25">
      <c r="A7202"/>
      <c r="B7202"/>
      <c r="C7202"/>
      <c r="D7202"/>
    </row>
    <row r="7203" spans="1:4" x14ac:dyDescent="0.25">
      <c r="A7203"/>
      <c r="B7203"/>
      <c r="C7203"/>
      <c r="D7203"/>
    </row>
    <row r="7204" spans="1:4" x14ac:dyDescent="0.25">
      <c r="A7204"/>
      <c r="B7204"/>
      <c r="C7204"/>
      <c r="D7204"/>
    </row>
    <row r="7205" spans="1:4" x14ac:dyDescent="0.25">
      <c r="A7205"/>
      <c r="B7205"/>
      <c r="C7205"/>
      <c r="D7205"/>
    </row>
    <row r="7206" spans="1:4" x14ac:dyDescent="0.25">
      <c r="A7206"/>
      <c r="B7206"/>
      <c r="C7206"/>
      <c r="D7206"/>
    </row>
    <row r="7207" spans="1:4" x14ac:dyDescent="0.25">
      <c r="A7207"/>
      <c r="B7207"/>
      <c r="C7207"/>
      <c r="D7207"/>
    </row>
    <row r="7208" spans="1:4" x14ac:dyDescent="0.25">
      <c r="A7208"/>
      <c r="B7208"/>
      <c r="C7208"/>
      <c r="D7208"/>
    </row>
    <row r="7209" spans="1:4" x14ac:dyDescent="0.25">
      <c r="A7209"/>
      <c r="B7209"/>
      <c r="C7209"/>
      <c r="D7209"/>
    </row>
    <row r="7210" spans="1:4" x14ac:dyDescent="0.25">
      <c r="A7210"/>
      <c r="B7210"/>
      <c r="C7210"/>
      <c r="D7210"/>
    </row>
    <row r="7211" spans="1:4" x14ac:dyDescent="0.25">
      <c r="A7211"/>
      <c r="B7211"/>
      <c r="C7211"/>
      <c r="D7211"/>
    </row>
    <row r="7212" spans="1:4" x14ac:dyDescent="0.25">
      <c r="A7212"/>
      <c r="B7212"/>
      <c r="C7212"/>
      <c r="D7212"/>
    </row>
    <row r="7213" spans="1:4" x14ac:dyDescent="0.25">
      <c r="A7213"/>
      <c r="B7213"/>
      <c r="C7213"/>
      <c r="D7213"/>
    </row>
    <row r="7214" spans="1:4" x14ac:dyDescent="0.25">
      <c r="A7214"/>
      <c r="B7214"/>
      <c r="C7214"/>
      <c r="D7214"/>
    </row>
    <row r="7215" spans="1:4" x14ac:dyDescent="0.25">
      <c r="A7215"/>
      <c r="B7215"/>
      <c r="C7215"/>
      <c r="D7215"/>
    </row>
    <row r="7216" spans="1:4" x14ac:dyDescent="0.25">
      <c r="A7216"/>
      <c r="B7216"/>
      <c r="C7216"/>
      <c r="D7216"/>
    </row>
    <row r="7217" spans="1:4" x14ac:dyDescent="0.25">
      <c r="A7217"/>
      <c r="B7217"/>
      <c r="C7217"/>
      <c r="D7217"/>
    </row>
    <row r="7218" spans="1:4" x14ac:dyDescent="0.25">
      <c r="A7218"/>
      <c r="B7218"/>
      <c r="C7218"/>
      <c r="D7218"/>
    </row>
    <row r="7219" spans="1:4" x14ac:dyDescent="0.25">
      <c r="A7219"/>
      <c r="B7219"/>
      <c r="C7219"/>
      <c r="D7219"/>
    </row>
    <row r="7220" spans="1:4" x14ac:dyDescent="0.25">
      <c r="A7220"/>
      <c r="B7220"/>
      <c r="C7220"/>
      <c r="D7220"/>
    </row>
    <row r="7221" spans="1:4" x14ac:dyDescent="0.25">
      <c r="A7221"/>
      <c r="B7221"/>
      <c r="C7221"/>
      <c r="D7221"/>
    </row>
    <row r="7222" spans="1:4" x14ac:dyDescent="0.25">
      <c r="A7222"/>
      <c r="B7222"/>
      <c r="C7222"/>
      <c r="D7222"/>
    </row>
    <row r="7223" spans="1:4" x14ac:dyDescent="0.25">
      <c r="A7223"/>
      <c r="B7223"/>
      <c r="C7223"/>
      <c r="D7223"/>
    </row>
    <row r="7224" spans="1:4" x14ac:dyDescent="0.25">
      <c r="A7224"/>
      <c r="B7224"/>
      <c r="C7224"/>
      <c r="D7224"/>
    </row>
    <row r="7225" spans="1:4" x14ac:dyDescent="0.25">
      <c r="A7225"/>
      <c r="B7225"/>
      <c r="C7225"/>
      <c r="D7225"/>
    </row>
    <row r="7226" spans="1:4" x14ac:dyDescent="0.25">
      <c r="A7226"/>
      <c r="B7226"/>
      <c r="C7226"/>
      <c r="D7226"/>
    </row>
    <row r="7227" spans="1:4" x14ac:dyDescent="0.25">
      <c r="A7227"/>
      <c r="B7227"/>
      <c r="C7227"/>
      <c r="D7227"/>
    </row>
    <row r="7228" spans="1:4" x14ac:dyDescent="0.25">
      <c r="A7228"/>
      <c r="B7228"/>
      <c r="C7228"/>
      <c r="D7228"/>
    </row>
    <row r="7229" spans="1:4" x14ac:dyDescent="0.25">
      <c r="A7229"/>
      <c r="B7229"/>
      <c r="C7229"/>
      <c r="D7229"/>
    </row>
    <row r="7230" spans="1:4" x14ac:dyDescent="0.25">
      <c r="A7230"/>
      <c r="B7230"/>
      <c r="C7230"/>
      <c r="D7230"/>
    </row>
    <row r="7231" spans="1:4" x14ac:dyDescent="0.25">
      <c r="A7231"/>
      <c r="B7231"/>
      <c r="C7231"/>
      <c r="D7231"/>
    </row>
    <row r="7232" spans="1:4" x14ac:dyDescent="0.25">
      <c r="A7232"/>
      <c r="B7232"/>
      <c r="C7232"/>
      <c r="D7232"/>
    </row>
    <row r="7233" spans="1:4" x14ac:dyDescent="0.25">
      <c r="A7233"/>
      <c r="B7233"/>
      <c r="C7233"/>
      <c r="D7233"/>
    </row>
    <row r="7234" spans="1:4" x14ac:dyDescent="0.25">
      <c r="A7234"/>
      <c r="B7234"/>
      <c r="C7234"/>
      <c r="D7234"/>
    </row>
    <row r="7235" spans="1:4" x14ac:dyDescent="0.25">
      <c r="A7235"/>
      <c r="B7235"/>
      <c r="C7235"/>
      <c r="D7235"/>
    </row>
    <row r="7236" spans="1:4" x14ac:dyDescent="0.25">
      <c r="A7236"/>
      <c r="B7236"/>
      <c r="C7236"/>
      <c r="D7236"/>
    </row>
    <row r="7237" spans="1:4" x14ac:dyDescent="0.25">
      <c r="A7237"/>
      <c r="B7237"/>
      <c r="C7237"/>
      <c r="D7237"/>
    </row>
    <row r="7238" spans="1:4" x14ac:dyDescent="0.25">
      <c r="A7238"/>
      <c r="B7238"/>
      <c r="C7238"/>
      <c r="D7238"/>
    </row>
    <row r="7239" spans="1:4" x14ac:dyDescent="0.25">
      <c r="A7239"/>
      <c r="B7239"/>
      <c r="C7239"/>
      <c r="D7239"/>
    </row>
    <row r="7240" spans="1:4" x14ac:dyDescent="0.25">
      <c r="A7240"/>
      <c r="B7240"/>
      <c r="C7240"/>
      <c r="D7240"/>
    </row>
    <row r="7241" spans="1:4" x14ac:dyDescent="0.25">
      <c r="A7241"/>
      <c r="B7241"/>
      <c r="C7241"/>
      <c r="D7241"/>
    </row>
    <row r="7242" spans="1:4" x14ac:dyDescent="0.25">
      <c r="A7242"/>
      <c r="B7242"/>
      <c r="C7242"/>
      <c r="D7242"/>
    </row>
    <row r="7243" spans="1:4" x14ac:dyDescent="0.25">
      <c r="A7243"/>
      <c r="B7243"/>
      <c r="C7243"/>
      <c r="D7243"/>
    </row>
    <row r="7244" spans="1:4" x14ac:dyDescent="0.25">
      <c r="A7244"/>
      <c r="B7244"/>
      <c r="C7244"/>
      <c r="D7244"/>
    </row>
    <row r="7245" spans="1:4" x14ac:dyDescent="0.25">
      <c r="A7245"/>
      <c r="B7245"/>
      <c r="C7245"/>
      <c r="D7245"/>
    </row>
    <row r="7246" spans="1:4" x14ac:dyDescent="0.25">
      <c r="A7246"/>
      <c r="B7246"/>
      <c r="C7246"/>
      <c r="D7246"/>
    </row>
    <row r="7247" spans="1:4" x14ac:dyDescent="0.25">
      <c r="A7247"/>
      <c r="B7247"/>
      <c r="C7247"/>
      <c r="D7247"/>
    </row>
    <row r="7248" spans="1:4" x14ac:dyDescent="0.25">
      <c r="A7248"/>
      <c r="B7248"/>
      <c r="C7248"/>
      <c r="D7248"/>
    </row>
    <row r="7249" spans="1:4" x14ac:dyDescent="0.25">
      <c r="A7249"/>
      <c r="B7249"/>
      <c r="C7249"/>
      <c r="D7249"/>
    </row>
    <row r="7250" spans="1:4" x14ac:dyDescent="0.25">
      <c r="A7250"/>
      <c r="B7250"/>
      <c r="C7250"/>
      <c r="D7250"/>
    </row>
    <row r="7251" spans="1:4" x14ac:dyDescent="0.25">
      <c r="A7251"/>
      <c r="B7251"/>
      <c r="C7251"/>
      <c r="D7251"/>
    </row>
    <row r="7252" spans="1:4" x14ac:dyDescent="0.25">
      <c r="A7252"/>
      <c r="B7252"/>
      <c r="C7252"/>
      <c r="D7252"/>
    </row>
    <row r="7253" spans="1:4" x14ac:dyDescent="0.25">
      <c r="A7253"/>
      <c r="B7253"/>
      <c r="C7253"/>
      <c r="D7253"/>
    </row>
    <row r="7254" spans="1:4" x14ac:dyDescent="0.25">
      <c r="A7254"/>
      <c r="B7254"/>
      <c r="C7254"/>
      <c r="D7254"/>
    </row>
    <row r="7255" spans="1:4" x14ac:dyDescent="0.25">
      <c r="A7255"/>
      <c r="B7255"/>
      <c r="C7255"/>
      <c r="D7255"/>
    </row>
    <row r="7256" spans="1:4" x14ac:dyDescent="0.25">
      <c r="A7256"/>
      <c r="B7256"/>
      <c r="C7256"/>
      <c r="D7256"/>
    </row>
    <row r="7257" spans="1:4" x14ac:dyDescent="0.25">
      <c r="A7257"/>
      <c r="B7257"/>
      <c r="C7257"/>
      <c r="D7257"/>
    </row>
    <row r="7258" spans="1:4" x14ac:dyDescent="0.25">
      <c r="A7258"/>
      <c r="B7258"/>
      <c r="C7258"/>
      <c r="D7258"/>
    </row>
    <row r="7259" spans="1:4" x14ac:dyDescent="0.25">
      <c r="A7259"/>
      <c r="B7259"/>
      <c r="C7259"/>
      <c r="D7259"/>
    </row>
    <row r="7260" spans="1:4" x14ac:dyDescent="0.25">
      <c r="A7260"/>
      <c r="B7260"/>
      <c r="C7260"/>
      <c r="D7260"/>
    </row>
    <row r="7261" spans="1:4" x14ac:dyDescent="0.25">
      <c r="A7261"/>
      <c r="B7261"/>
      <c r="C7261"/>
      <c r="D7261"/>
    </row>
    <row r="7262" spans="1:4" x14ac:dyDescent="0.25">
      <c r="A7262"/>
      <c r="B7262"/>
      <c r="C7262"/>
      <c r="D7262"/>
    </row>
    <row r="7263" spans="1:4" x14ac:dyDescent="0.25">
      <c r="A7263"/>
      <c r="B7263"/>
      <c r="C7263"/>
      <c r="D7263"/>
    </row>
    <row r="7264" spans="1:4" x14ac:dyDescent="0.25">
      <c r="A7264"/>
      <c r="B7264"/>
      <c r="C7264"/>
      <c r="D7264"/>
    </row>
    <row r="7265" spans="1:4" x14ac:dyDescent="0.25">
      <c r="A7265"/>
      <c r="B7265"/>
      <c r="C7265"/>
      <c r="D7265"/>
    </row>
    <row r="7266" spans="1:4" x14ac:dyDescent="0.25">
      <c r="A7266"/>
      <c r="B7266"/>
      <c r="C7266"/>
      <c r="D7266"/>
    </row>
    <row r="7267" spans="1:4" x14ac:dyDescent="0.25">
      <c r="A7267"/>
      <c r="B7267"/>
      <c r="C7267"/>
      <c r="D7267"/>
    </row>
    <row r="7268" spans="1:4" x14ac:dyDescent="0.25">
      <c r="A7268"/>
      <c r="B7268"/>
      <c r="C7268"/>
      <c r="D7268"/>
    </row>
    <row r="7269" spans="1:4" x14ac:dyDescent="0.25">
      <c r="A7269"/>
      <c r="B7269"/>
      <c r="C7269"/>
      <c r="D7269"/>
    </row>
    <row r="7270" spans="1:4" x14ac:dyDescent="0.25">
      <c r="A7270"/>
      <c r="B7270"/>
      <c r="C7270"/>
      <c r="D7270"/>
    </row>
    <row r="7271" spans="1:4" x14ac:dyDescent="0.25">
      <c r="A7271"/>
      <c r="B7271"/>
      <c r="C7271"/>
      <c r="D7271"/>
    </row>
    <row r="7272" spans="1:4" x14ac:dyDescent="0.25">
      <c r="A7272"/>
      <c r="B7272"/>
      <c r="C7272"/>
      <c r="D7272"/>
    </row>
    <row r="7273" spans="1:4" x14ac:dyDescent="0.25">
      <c r="A7273"/>
      <c r="B7273"/>
      <c r="C7273"/>
      <c r="D7273"/>
    </row>
    <row r="7274" spans="1:4" x14ac:dyDescent="0.25">
      <c r="A7274"/>
      <c r="B7274"/>
      <c r="C7274"/>
      <c r="D7274"/>
    </row>
    <row r="7275" spans="1:4" x14ac:dyDescent="0.25">
      <c r="A7275"/>
      <c r="B7275"/>
      <c r="C7275"/>
      <c r="D7275"/>
    </row>
    <row r="7276" spans="1:4" x14ac:dyDescent="0.25">
      <c r="A7276"/>
      <c r="B7276"/>
      <c r="C7276"/>
      <c r="D7276"/>
    </row>
    <row r="7277" spans="1:4" x14ac:dyDescent="0.25">
      <c r="A7277"/>
      <c r="B7277"/>
      <c r="C7277"/>
      <c r="D7277"/>
    </row>
    <row r="7278" spans="1:4" x14ac:dyDescent="0.25">
      <c r="A7278"/>
      <c r="B7278"/>
      <c r="C7278"/>
      <c r="D7278"/>
    </row>
    <row r="7279" spans="1:4" x14ac:dyDescent="0.25">
      <c r="A7279"/>
      <c r="B7279"/>
      <c r="C7279"/>
      <c r="D7279"/>
    </row>
    <row r="7280" spans="1:4" x14ac:dyDescent="0.25">
      <c r="A7280"/>
      <c r="B7280"/>
      <c r="C7280"/>
      <c r="D7280"/>
    </row>
    <row r="7281" spans="1:4" x14ac:dyDescent="0.25">
      <c r="A7281"/>
      <c r="B7281"/>
      <c r="C7281"/>
      <c r="D7281"/>
    </row>
    <row r="7282" spans="1:4" x14ac:dyDescent="0.25">
      <c r="A7282"/>
      <c r="B7282"/>
      <c r="C7282"/>
      <c r="D7282"/>
    </row>
    <row r="7283" spans="1:4" x14ac:dyDescent="0.25">
      <c r="A7283"/>
      <c r="B7283"/>
      <c r="C7283"/>
      <c r="D7283"/>
    </row>
    <row r="7284" spans="1:4" x14ac:dyDescent="0.25">
      <c r="A7284"/>
      <c r="B7284"/>
      <c r="C7284"/>
      <c r="D7284"/>
    </row>
    <row r="7285" spans="1:4" x14ac:dyDescent="0.25">
      <c r="A7285"/>
      <c r="B7285"/>
      <c r="C7285"/>
      <c r="D7285"/>
    </row>
    <row r="7286" spans="1:4" x14ac:dyDescent="0.25">
      <c r="A7286"/>
      <c r="B7286"/>
      <c r="C7286"/>
      <c r="D7286"/>
    </row>
    <row r="7287" spans="1:4" x14ac:dyDescent="0.25">
      <c r="A7287"/>
      <c r="B7287"/>
      <c r="C7287"/>
      <c r="D7287"/>
    </row>
    <row r="7288" spans="1:4" x14ac:dyDescent="0.25">
      <c r="A7288"/>
      <c r="B7288"/>
      <c r="C7288"/>
      <c r="D7288"/>
    </row>
    <row r="7289" spans="1:4" x14ac:dyDescent="0.25">
      <c r="A7289"/>
      <c r="B7289"/>
      <c r="C7289"/>
      <c r="D7289"/>
    </row>
    <row r="7290" spans="1:4" x14ac:dyDescent="0.25">
      <c r="A7290"/>
      <c r="B7290"/>
      <c r="C7290"/>
      <c r="D7290"/>
    </row>
    <row r="7291" spans="1:4" x14ac:dyDescent="0.25">
      <c r="A7291"/>
      <c r="B7291"/>
      <c r="C7291"/>
      <c r="D7291"/>
    </row>
    <row r="7292" spans="1:4" x14ac:dyDescent="0.25">
      <c r="A7292"/>
      <c r="B7292"/>
      <c r="C7292"/>
      <c r="D7292"/>
    </row>
    <row r="7293" spans="1:4" x14ac:dyDescent="0.25">
      <c r="A7293"/>
      <c r="B7293"/>
      <c r="C7293"/>
      <c r="D7293"/>
    </row>
    <row r="7294" spans="1:4" x14ac:dyDescent="0.25">
      <c r="A7294"/>
      <c r="B7294"/>
      <c r="C7294"/>
      <c r="D7294"/>
    </row>
    <row r="7295" spans="1:4" x14ac:dyDescent="0.25">
      <c r="A7295"/>
      <c r="B7295"/>
      <c r="C7295"/>
      <c r="D7295"/>
    </row>
    <row r="7296" spans="1:4" x14ac:dyDescent="0.25">
      <c r="A7296"/>
      <c r="B7296"/>
      <c r="C7296"/>
      <c r="D7296"/>
    </row>
    <row r="7297" spans="1:4" x14ac:dyDescent="0.25">
      <c r="A7297"/>
      <c r="B7297"/>
      <c r="C7297"/>
      <c r="D7297"/>
    </row>
    <row r="7298" spans="1:4" x14ac:dyDescent="0.25">
      <c r="A7298"/>
      <c r="B7298"/>
      <c r="C7298"/>
      <c r="D7298"/>
    </row>
    <row r="7299" spans="1:4" x14ac:dyDescent="0.25">
      <c r="A7299"/>
      <c r="B7299"/>
      <c r="C7299"/>
      <c r="D7299"/>
    </row>
    <row r="7300" spans="1:4" x14ac:dyDescent="0.25">
      <c r="A7300"/>
      <c r="B7300"/>
      <c r="C7300"/>
      <c r="D7300"/>
    </row>
    <row r="7301" spans="1:4" x14ac:dyDescent="0.25">
      <c r="A7301"/>
      <c r="B7301"/>
      <c r="C7301"/>
      <c r="D7301"/>
    </row>
    <row r="7302" spans="1:4" x14ac:dyDescent="0.25">
      <c r="A7302"/>
      <c r="B7302"/>
      <c r="C7302"/>
      <c r="D7302"/>
    </row>
    <row r="7303" spans="1:4" x14ac:dyDescent="0.25">
      <c r="A7303"/>
      <c r="B7303"/>
      <c r="C7303"/>
      <c r="D7303"/>
    </row>
    <row r="7304" spans="1:4" x14ac:dyDescent="0.25">
      <c r="A7304"/>
      <c r="B7304"/>
      <c r="C7304"/>
      <c r="D7304"/>
    </row>
    <row r="7305" spans="1:4" x14ac:dyDescent="0.25">
      <c r="A7305"/>
      <c r="B7305"/>
      <c r="C7305"/>
      <c r="D7305"/>
    </row>
    <row r="7306" spans="1:4" x14ac:dyDescent="0.25">
      <c r="A7306"/>
      <c r="B7306"/>
      <c r="C7306"/>
      <c r="D7306"/>
    </row>
    <row r="7307" spans="1:4" x14ac:dyDescent="0.25">
      <c r="A7307"/>
      <c r="B7307"/>
      <c r="C7307"/>
      <c r="D7307"/>
    </row>
    <row r="7308" spans="1:4" x14ac:dyDescent="0.25">
      <c r="A7308"/>
      <c r="B7308"/>
      <c r="C7308"/>
      <c r="D7308"/>
    </row>
    <row r="7309" spans="1:4" x14ac:dyDescent="0.25">
      <c r="A7309"/>
      <c r="B7309"/>
      <c r="C7309"/>
      <c r="D7309"/>
    </row>
    <row r="7310" spans="1:4" x14ac:dyDescent="0.25">
      <c r="A7310"/>
      <c r="B7310"/>
      <c r="C7310"/>
      <c r="D7310"/>
    </row>
    <row r="7311" spans="1:4" x14ac:dyDescent="0.25">
      <c r="A7311"/>
      <c r="B7311"/>
      <c r="C7311"/>
      <c r="D7311"/>
    </row>
    <row r="7312" spans="1:4" x14ac:dyDescent="0.25">
      <c r="A7312"/>
      <c r="B7312"/>
      <c r="C7312"/>
      <c r="D7312"/>
    </row>
    <row r="7313" spans="1:4" x14ac:dyDescent="0.25">
      <c r="A7313"/>
      <c r="B7313"/>
      <c r="C7313"/>
      <c r="D7313"/>
    </row>
    <row r="7314" spans="1:4" x14ac:dyDescent="0.25">
      <c r="A7314"/>
      <c r="B7314"/>
      <c r="C7314"/>
      <c r="D7314"/>
    </row>
    <row r="7315" spans="1:4" x14ac:dyDescent="0.25">
      <c r="A7315"/>
      <c r="B7315"/>
      <c r="C7315"/>
      <c r="D7315"/>
    </row>
    <row r="7316" spans="1:4" x14ac:dyDescent="0.25">
      <c r="A7316"/>
      <c r="B7316"/>
      <c r="C7316"/>
      <c r="D7316"/>
    </row>
    <row r="7317" spans="1:4" x14ac:dyDescent="0.25">
      <c r="A7317"/>
      <c r="B7317"/>
      <c r="C7317"/>
      <c r="D7317"/>
    </row>
    <row r="7318" spans="1:4" x14ac:dyDescent="0.25">
      <c r="A7318"/>
      <c r="B7318"/>
      <c r="C7318"/>
      <c r="D7318"/>
    </row>
    <row r="7319" spans="1:4" x14ac:dyDescent="0.25">
      <c r="A7319"/>
      <c r="B7319"/>
      <c r="C7319"/>
      <c r="D7319"/>
    </row>
    <row r="7320" spans="1:4" x14ac:dyDescent="0.25">
      <c r="A7320"/>
      <c r="B7320"/>
      <c r="C7320"/>
      <c r="D7320"/>
    </row>
    <row r="7321" spans="1:4" x14ac:dyDescent="0.25">
      <c r="A7321"/>
      <c r="B7321"/>
      <c r="C7321"/>
      <c r="D7321"/>
    </row>
    <row r="7322" spans="1:4" x14ac:dyDescent="0.25">
      <c r="A7322"/>
      <c r="B7322"/>
      <c r="C7322"/>
      <c r="D7322"/>
    </row>
    <row r="7323" spans="1:4" x14ac:dyDescent="0.25">
      <c r="A7323"/>
      <c r="B7323"/>
      <c r="C7323"/>
      <c r="D7323"/>
    </row>
    <row r="7324" spans="1:4" x14ac:dyDescent="0.25">
      <c r="A7324"/>
      <c r="B7324"/>
      <c r="C7324"/>
      <c r="D7324"/>
    </row>
    <row r="7325" spans="1:4" x14ac:dyDescent="0.25">
      <c r="A7325"/>
      <c r="B7325"/>
      <c r="C7325"/>
      <c r="D7325"/>
    </row>
    <row r="7326" spans="1:4" x14ac:dyDescent="0.25">
      <c r="A7326"/>
      <c r="B7326"/>
      <c r="C7326"/>
      <c r="D7326"/>
    </row>
    <row r="7327" spans="1:4" x14ac:dyDescent="0.25">
      <c r="A7327"/>
      <c r="B7327"/>
      <c r="C7327"/>
      <c r="D7327"/>
    </row>
    <row r="7328" spans="1:4" x14ac:dyDescent="0.25">
      <c r="A7328"/>
      <c r="B7328"/>
      <c r="C7328"/>
      <c r="D7328"/>
    </row>
    <row r="7329" spans="1:4" x14ac:dyDescent="0.25">
      <c r="A7329"/>
      <c r="B7329"/>
      <c r="C7329"/>
      <c r="D7329"/>
    </row>
    <row r="7330" spans="1:4" x14ac:dyDescent="0.25">
      <c r="A7330"/>
      <c r="B7330"/>
      <c r="C7330"/>
      <c r="D7330"/>
    </row>
    <row r="7331" spans="1:4" x14ac:dyDescent="0.25">
      <c r="A7331"/>
      <c r="B7331"/>
      <c r="C7331"/>
      <c r="D7331"/>
    </row>
    <row r="7332" spans="1:4" x14ac:dyDescent="0.25">
      <c r="A7332"/>
      <c r="B7332"/>
      <c r="C7332"/>
      <c r="D7332"/>
    </row>
    <row r="7333" spans="1:4" x14ac:dyDescent="0.25">
      <c r="A7333"/>
      <c r="B7333"/>
      <c r="C7333"/>
      <c r="D7333"/>
    </row>
    <row r="7334" spans="1:4" x14ac:dyDescent="0.25">
      <c r="A7334"/>
      <c r="B7334"/>
      <c r="C7334"/>
      <c r="D7334"/>
    </row>
    <row r="7335" spans="1:4" x14ac:dyDescent="0.25">
      <c r="A7335"/>
      <c r="B7335"/>
      <c r="C7335"/>
      <c r="D7335"/>
    </row>
    <row r="7336" spans="1:4" x14ac:dyDescent="0.25">
      <c r="A7336"/>
      <c r="B7336"/>
      <c r="C7336"/>
      <c r="D7336"/>
    </row>
    <row r="7337" spans="1:4" x14ac:dyDescent="0.25">
      <c r="A7337"/>
      <c r="B7337"/>
      <c r="C7337"/>
      <c r="D7337"/>
    </row>
    <row r="7338" spans="1:4" x14ac:dyDescent="0.25">
      <c r="A7338"/>
      <c r="B7338"/>
      <c r="C7338"/>
      <c r="D7338"/>
    </row>
    <row r="7339" spans="1:4" x14ac:dyDescent="0.25">
      <c r="A7339"/>
      <c r="B7339"/>
      <c r="C7339"/>
      <c r="D7339"/>
    </row>
    <row r="7340" spans="1:4" x14ac:dyDescent="0.25">
      <c r="A7340"/>
      <c r="B7340"/>
      <c r="C7340"/>
      <c r="D7340"/>
    </row>
    <row r="7341" spans="1:4" x14ac:dyDescent="0.25">
      <c r="A7341"/>
      <c r="B7341"/>
      <c r="C7341"/>
      <c r="D7341"/>
    </row>
    <row r="7342" spans="1:4" x14ac:dyDescent="0.25">
      <c r="A7342"/>
      <c r="B7342"/>
      <c r="C7342"/>
      <c r="D7342"/>
    </row>
    <row r="7343" spans="1:4" x14ac:dyDescent="0.25">
      <c r="A7343"/>
      <c r="B7343"/>
      <c r="C7343"/>
      <c r="D7343"/>
    </row>
    <row r="7344" spans="1:4" x14ac:dyDescent="0.25">
      <c r="A7344"/>
      <c r="B7344"/>
      <c r="C7344"/>
      <c r="D7344"/>
    </row>
    <row r="7345" spans="1:4" x14ac:dyDescent="0.25">
      <c r="A7345"/>
      <c r="B7345"/>
      <c r="C7345"/>
      <c r="D7345"/>
    </row>
    <row r="7346" spans="1:4" x14ac:dyDescent="0.25">
      <c r="A7346"/>
      <c r="B7346"/>
      <c r="C7346"/>
      <c r="D7346"/>
    </row>
    <row r="7347" spans="1:4" x14ac:dyDescent="0.25">
      <c r="A7347"/>
      <c r="B7347"/>
      <c r="C7347"/>
      <c r="D7347"/>
    </row>
    <row r="7348" spans="1:4" x14ac:dyDescent="0.25">
      <c r="A7348"/>
      <c r="B7348"/>
      <c r="C7348"/>
      <c r="D7348"/>
    </row>
    <row r="7349" spans="1:4" x14ac:dyDescent="0.25">
      <c r="A7349"/>
      <c r="B7349"/>
      <c r="C7349"/>
      <c r="D7349"/>
    </row>
    <row r="7350" spans="1:4" x14ac:dyDescent="0.25">
      <c r="A7350"/>
      <c r="B7350"/>
      <c r="C7350"/>
      <c r="D7350"/>
    </row>
    <row r="7351" spans="1:4" x14ac:dyDescent="0.25">
      <c r="A7351"/>
      <c r="B7351"/>
      <c r="C7351"/>
      <c r="D7351"/>
    </row>
    <row r="7352" spans="1:4" x14ac:dyDescent="0.25">
      <c r="A7352"/>
      <c r="B7352"/>
      <c r="C7352"/>
      <c r="D7352"/>
    </row>
    <row r="7353" spans="1:4" x14ac:dyDescent="0.25">
      <c r="A7353"/>
      <c r="B7353"/>
      <c r="C7353"/>
      <c r="D7353"/>
    </row>
    <row r="7354" spans="1:4" x14ac:dyDescent="0.25">
      <c r="A7354"/>
      <c r="B7354"/>
      <c r="C7354"/>
      <c r="D7354"/>
    </row>
    <row r="7355" spans="1:4" x14ac:dyDescent="0.25">
      <c r="A7355"/>
      <c r="B7355"/>
      <c r="C7355"/>
      <c r="D7355"/>
    </row>
    <row r="7356" spans="1:4" x14ac:dyDescent="0.25">
      <c r="A7356"/>
      <c r="B7356"/>
      <c r="C7356"/>
      <c r="D7356"/>
    </row>
    <row r="7357" spans="1:4" x14ac:dyDescent="0.25">
      <c r="A7357"/>
      <c r="B7357"/>
      <c r="C7357"/>
      <c r="D7357"/>
    </row>
    <row r="7358" spans="1:4" x14ac:dyDescent="0.25">
      <c r="A7358"/>
      <c r="B7358"/>
      <c r="C7358"/>
      <c r="D7358"/>
    </row>
    <row r="7359" spans="1:4" x14ac:dyDescent="0.25">
      <c r="A7359"/>
      <c r="B7359"/>
      <c r="C7359"/>
      <c r="D7359"/>
    </row>
    <row r="7360" spans="1:4" x14ac:dyDescent="0.25">
      <c r="A7360"/>
      <c r="B7360"/>
      <c r="C7360"/>
      <c r="D7360"/>
    </row>
    <row r="7361" spans="1:4" x14ac:dyDescent="0.25">
      <c r="A7361"/>
      <c r="B7361"/>
      <c r="C7361"/>
      <c r="D7361"/>
    </row>
    <row r="7362" spans="1:4" x14ac:dyDescent="0.25">
      <c r="A7362"/>
      <c r="B7362"/>
      <c r="C7362"/>
      <c r="D7362"/>
    </row>
    <row r="7363" spans="1:4" x14ac:dyDescent="0.25">
      <c r="A7363"/>
      <c r="B7363"/>
      <c r="C7363"/>
      <c r="D7363"/>
    </row>
    <row r="7364" spans="1:4" x14ac:dyDescent="0.25">
      <c r="A7364"/>
      <c r="B7364"/>
      <c r="C7364"/>
      <c r="D7364"/>
    </row>
    <row r="7365" spans="1:4" x14ac:dyDescent="0.25">
      <c r="A7365"/>
      <c r="B7365"/>
      <c r="C7365"/>
      <c r="D7365"/>
    </row>
    <row r="7366" spans="1:4" x14ac:dyDescent="0.25">
      <c r="A7366"/>
      <c r="B7366"/>
      <c r="C7366"/>
      <c r="D7366"/>
    </row>
    <row r="7367" spans="1:4" x14ac:dyDescent="0.25">
      <c r="A7367"/>
      <c r="B7367"/>
      <c r="C7367"/>
      <c r="D7367"/>
    </row>
    <row r="7368" spans="1:4" x14ac:dyDescent="0.25">
      <c r="A7368"/>
      <c r="B7368"/>
      <c r="C7368"/>
      <c r="D7368"/>
    </row>
    <row r="7369" spans="1:4" x14ac:dyDescent="0.25">
      <c r="A7369"/>
      <c r="B7369"/>
      <c r="C7369"/>
      <c r="D7369"/>
    </row>
    <row r="7370" spans="1:4" x14ac:dyDescent="0.25">
      <c r="A7370"/>
      <c r="B7370"/>
      <c r="C7370"/>
      <c r="D7370"/>
    </row>
    <row r="7371" spans="1:4" x14ac:dyDescent="0.25">
      <c r="A7371"/>
      <c r="B7371"/>
      <c r="C7371"/>
      <c r="D7371"/>
    </row>
    <row r="7372" spans="1:4" x14ac:dyDescent="0.25">
      <c r="A7372"/>
      <c r="B7372"/>
      <c r="C7372"/>
      <c r="D7372"/>
    </row>
    <row r="7373" spans="1:4" x14ac:dyDescent="0.25">
      <c r="A7373"/>
      <c r="B7373"/>
      <c r="C7373"/>
      <c r="D7373"/>
    </row>
    <row r="7374" spans="1:4" x14ac:dyDescent="0.25">
      <c r="A7374"/>
      <c r="B7374"/>
      <c r="C7374"/>
      <c r="D7374"/>
    </row>
    <row r="7375" spans="1:4" x14ac:dyDescent="0.25">
      <c r="A7375"/>
      <c r="B7375"/>
      <c r="C7375"/>
      <c r="D7375"/>
    </row>
    <row r="7376" spans="1:4" x14ac:dyDescent="0.25">
      <c r="A7376"/>
      <c r="B7376"/>
      <c r="C7376"/>
      <c r="D7376"/>
    </row>
    <row r="7377" spans="1:4" x14ac:dyDescent="0.25">
      <c r="A7377"/>
      <c r="B7377"/>
      <c r="C7377"/>
      <c r="D7377"/>
    </row>
    <row r="7378" spans="1:4" x14ac:dyDescent="0.25">
      <c r="A7378"/>
      <c r="B7378"/>
      <c r="C7378"/>
      <c r="D7378"/>
    </row>
    <row r="7379" spans="1:4" x14ac:dyDescent="0.25">
      <c r="A7379"/>
      <c r="B7379"/>
      <c r="C7379"/>
      <c r="D7379"/>
    </row>
    <row r="7380" spans="1:4" x14ac:dyDescent="0.25">
      <c r="A7380"/>
      <c r="B7380"/>
      <c r="C7380"/>
      <c r="D7380"/>
    </row>
    <row r="7381" spans="1:4" x14ac:dyDescent="0.25">
      <c r="A7381"/>
      <c r="B7381"/>
      <c r="C7381"/>
      <c r="D7381"/>
    </row>
    <row r="7382" spans="1:4" x14ac:dyDescent="0.25">
      <c r="A7382"/>
      <c r="B7382"/>
      <c r="C7382"/>
      <c r="D7382"/>
    </row>
    <row r="7383" spans="1:4" x14ac:dyDescent="0.25">
      <c r="A7383"/>
      <c r="B7383"/>
      <c r="C7383"/>
      <c r="D7383"/>
    </row>
    <row r="7384" spans="1:4" x14ac:dyDescent="0.25">
      <c r="A7384"/>
      <c r="B7384"/>
      <c r="C7384"/>
      <c r="D7384"/>
    </row>
    <row r="7385" spans="1:4" x14ac:dyDescent="0.25">
      <c r="A7385"/>
      <c r="B7385"/>
      <c r="C7385"/>
      <c r="D7385"/>
    </row>
    <row r="7386" spans="1:4" x14ac:dyDescent="0.25">
      <c r="A7386"/>
      <c r="B7386"/>
      <c r="C7386"/>
      <c r="D7386"/>
    </row>
    <row r="7387" spans="1:4" x14ac:dyDescent="0.25">
      <c r="A7387"/>
      <c r="B7387"/>
      <c r="C7387"/>
      <c r="D7387"/>
    </row>
    <row r="7388" spans="1:4" x14ac:dyDescent="0.25">
      <c r="A7388"/>
      <c r="B7388"/>
      <c r="C7388"/>
      <c r="D7388"/>
    </row>
    <row r="7389" spans="1:4" x14ac:dyDescent="0.25">
      <c r="A7389"/>
      <c r="B7389"/>
      <c r="C7389"/>
      <c r="D7389"/>
    </row>
    <row r="7390" spans="1:4" x14ac:dyDescent="0.25">
      <c r="A7390"/>
      <c r="B7390"/>
      <c r="C7390"/>
      <c r="D7390"/>
    </row>
    <row r="7391" spans="1:4" x14ac:dyDescent="0.25">
      <c r="A7391"/>
      <c r="B7391"/>
      <c r="C7391"/>
      <c r="D7391"/>
    </row>
    <row r="7392" spans="1:4" x14ac:dyDescent="0.25">
      <c r="A7392"/>
      <c r="B7392"/>
      <c r="C7392"/>
      <c r="D7392"/>
    </row>
    <row r="7393" spans="1:4" x14ac:dyDescent="0.25">
      <c r="A7393"/>
      <c r="B7393"/>
      <c r="C7393"/>
      <c r="D7393"/>
    </row>
    <row r="7394" spans="1:4" x14ac:dyDescent="0.25">
      <c r="A7394"/>
      <c r="B7394"/>
      <c r="C7394"/>
      <c r="D7394"/>
    </row>
    <row r="7395" spans="1:4" x14ac:dyDescent="0.25">
      <c r="A7395"/>
      <c r="B7395"/>
      <c r="C7395"/>
      <c r="D7395"/>
    </row>
    <row r="7396" spans="1:4" x14ac:dyDescent="0.25">
      <c r="A7396"/>
      <c r="B7396"/>
      <c r="C7396"/>
      <c r="D7396"/>
    </row>
    <row r="7397" spans="1:4" x14ac:dyDescent="0.25">
      <c r="A7397"/>
      <c r="B7397"/>
      <c r="C7397"/>
      <c r="D7397"/>
    </row>
    <row r="7398" spans="1:4" x14ac:dyDescent="0.25">
      <c r="A7398"/>
      <c r="B7398"/>
      <c r="C7398"/>
      <c r="D7398"/>
    </row>
    <row r="7399" spans="1:4" x14ac:dyDescent="0.25">
      <c r="A7399"/>
      <c r="B7399"/>
      <c r="C7399"/>
      <c r="D7399"/>
    </row>
    <row r="7400" spans="1:4" x14ac:dyDescent="0.25">
      <c r="A7400"/>
      <c r="B7400"/>
      <c r="C7400"/>
      <c r="D7400"/>
    </row>
    <row r="7401" spans="1:4" x14ac:dyDescent="0.25">
      <c r="A7401"/>
      <c r="B7401"/>
      <c r="C7401"/>
      <c r="D7401"/>
    </row>
    <row r="7402" spans="1:4" x14ac:dyDescent="0.25">
      <c r="A7402"/>
      <c r="B7402"/>
      <c r="C7402"/>
      <c r="D7402"/>
    </row>
    <row r="7403" spans="1:4" x14ac:dyDescent="0.25">
      <c r="A7403"/>
      <c r="B7403"/>
      <c r="C7403"/>
      <c r="D7403"/>
    </row>
    <row r="7404" spans="1:4" x14ac:dyDescent="0.25">
      <c r="A7404"/>
      <c r="B7404"/>
      <c r="C7404"/>
      <c r="D7404"/>
    </row>
    <row r="7405" spans="1:4" x14ac:dyDescent="0.25">
      <c r="A7405"/>
      <c r="B7405"/>
      <c r="C7405"/>
      <c r="D7405"/>
    </row>
    <row r="7406" spans="1:4" x14ac:dyDescent="0.25">
      <c r="A7406"/>
      <c r="B7406"/>
      <c r="C7406"/>
      <c r="D7406"/>
    </row>
    <row r="7407" spans="1:4" x14ac:dyDescent="0.25">
      <c r="A7407"/>
      <c r="B7407"/>
      <c r="C7407"/>
      <c r="D7407"/>
    </row>
    <row r="7408" spans="1:4" x14ac:dyDescent="0.25">
      <c r="A7408"/>
      <c r="B7408"/>
      <c r="C7408"/>
      <c r="D7408"/>
    </row>
    <row r="7409" spans="1:4" x14ac:dyDescent="0.25">
      <c r="A7409"/>
      <c r="B7409"/>
      <c r="C7409"/>
      <c r="D7409"/>
    </row>
    <row r="7410" spans="1:4" x14ac:dyDescent="0.25">
      <c r="A7410"/>
      <c r="B7410"/>
      <c r="C7410"/>
      <c r="D7410"/>
    </row>
    <row r="7411" spans="1:4" x14ac:dyDescent="0.25">
      <c r="A7411"/>
      <c r="B7411"/>
      <c r="C7411"/>
      <c r="D7411"/>
    </row>
    <row r="7412" spans="1:4" x14ac:dyDescent="0.25">
      <c r="A7412"/>
      <c r="B7412"/>
      <c r="C7412"/>
      <c r="D7412"/>
    </row>
    <row r="7413" spans="1:4" x14ac:dyDescent="0.25">
      <c r="A7413"/>
      <c r="B7413"/>
      <c r="C7413"/>
      <c r="D7413"/>
    </row>
    <row r="7414" spans="1:4" x14ac:dyDescent="0.25">
      <c r="A7414"/>
      <c r="B7414"/>
      <c r="C7414"/>
      <c r="D7414"/>
    </row>
    <row r="7415" spans="1:4" x14ac:dyDescent="0.25">
      <c r="A7415"/>
      <c r="B7415"/>
      <c r="C7415"/>
      <c r="D7415"/>
    </row>
    <row r="7416" spans="1:4" x14ac:dyDescent="0.25">
      <c r="A7416"/>
      <c r="B7416"/>
      <c r="C7416"/>
      <c r="D7416"/>
    </row>
    <row r="7417" spans="1:4" x14ac:dyDescent="0.25">
      <c r="A7417"/>
      <c r="B7417"/>
      <c r="C7417"/>
      <c r="D7417"/>
    </row>
    <row r="7418" spans="1:4" x14ac:dyDescent="0.25">
      <c r="A7418"/>
      <c r="B7418"/>
      <c r="C7418"/>
      <c r="D7418"/>
    </row>
    <row r="7419" spans="1:4" x14ac:dyDescent="0.25">
      <c r="A7419"/>
      <c r="B7419"/>
      <c r="C7419"/>
      <c r="D7419"/>
    </row>
    <row r="7420" spans="1:4" x14ac:dyDescent="0.25">
      <c r="A7420"/>
      <c r="B7420"/>
      <c r="C7420"/>
      <c r="D7420"/>
    </row>
    <row r="7421" spans="1:4" x14ac:dyDescent="0.25">
      <c r="A7421"/>
      <c r="B7421"/>
      <c r="C7421"/>
      <c r="D7421"/>
    </row>
    <row r="7422" spans="1:4" x14ac:dyDescent="0.25">
      <c r="A7422"/>
      <c r="B7422"/>
      <c r="C7422"/>
      <c r="D7422"/>
    </row>
    <row r="7423" spans="1:4" x14ac:dyDescent="0.25">
      <c r="A7423"/>
      <c r="B7423"/>
      <c r="C7423"/>
      <c r="D7423"/>
    </row>
    <row r="7424" spans="1:4" x14ac:dyDescent="0.25">
      <c r="A7424"/>
      <c r="B7424"/>
      <c r="C7424"/>
      <c r="D7424"/>
    </row>
    <row r="7425" spans="1:4" x14ac:dyDescent="0.25">
      <c r="A7425"/>
      <c r="B7425"/>
      <c r="C7425"/>
      <c r="D7425"/>
    </row>
    <row r="7426" spans="1:4" x14ac:dyDescent="0.25">
      <c r="A7426"/>
      <c r="B7426"/>
      <c r="C7426"/>
      <c r="D7426"/>
    </row>
    <row r="7427" spans="1:4" x14ac:dyDescent="0.25">
      <c r="A7427"/>
      <c r="B7427"/>
      <c r="C7427"/>
      <c r="D7427"/>
    </row>
    <row r="7428" spans="1:4" x14ac:dyDescent="0.25">
      <c r="A7428"/>
      <c r="B7428"/>
      <c r="C7428"/>
      <c r="D7428"/>
    </row>
    <row r="7429" spans="1:4" x14ac:dyDescent="0.25">
      <c r="A7429"/>
      <c r="B7429"/>
      <c r="C7429"/>
      <c r="D7429"/>
    </row>
    <row r="7430" spans="1:4" x14ac:dyDescent="0.25">
      <c r="A7430"/>
      <c r="B7430"/>
      <c r="C7430"/>
      <c r="D7430"/>
    </row>
    <row r="7431" spans="1:4" x14ac:dyDescent="0.25">
      <c r="A7431"/>
      <c r="B7431"/>
      <c r="C7431"/>
      <c r="D7431"/>
    </row>
    <row r="7432" spans="1:4" x14ac:dyDescent="0.25">
      <c r="A7432"/>
      <c r="B7432"/>
      <c r="C7432"/>
      <c r="D7432"/>
    </row>
    <row r="7433" spans="1:4" x14ac:dyDescent="0.25">
      <c r="A7433"/>
      <c r="B7433"/>
      <c r="C7433"/>
      <c r="D7433"/>
    </row>
    <row r="7434" spans="1:4" x14ac:dyDescent="0.25">
      <c r="A7434"/>
      <c r="B7434"/>
      <c r="C7434"/>
      <c r="D7434"/>
    </row>
    <row r="7435" spans="1:4" x14ac:dyDescent="0.25">
      <c r="A7435"/>
      <c r="B7435"/>
      <c r="C7435"/>
      <c r="D7435"/>
    </row>
    <row r="7436" spans="1:4" x14ac:dyDescent="0.25">
      <c r="A7436"/>
      <c r="B7436"/>
      <c r="C7436"/>
      <c r="D7436"/>
    </row>
    <row r="7437" spans="1:4" x14ac:dyDescent="0.25">
      <c r="A7437"/>
      <c r="B7437"/>
      <c r="C7437"/>
      <c r="D7437"/>
    </row>
    <row r="7438" spans="1:4" x14ac:dyDescent="0.25">
      <c r="A7438"/>
      <c r="B7438"/>
      <c r="C7438"/>
      <c r="D7438"/>
    </row>
    <row r="7439" spans="1:4" x14ac:dyDescent="0.25">
      <c r="A7439"/>
      <c r="B7439"/>
      <c r="C7439"/>
      <c r="D7439"/>
    </row>
    <row r="7440" spans="1:4" x14ac:dyDescent="0.25">
      <c r="A7440"/>
      <c r="B7440"/>
      <c r="C7440"/>
      <c r="D7440"/>
    </row>
    <row r="7441" spans="1:4" x14ac:dyDescent="0.25">
      <c r="A7441"/>
      <c r="B7441"/>
      <c r="C7441"/>
      <c r="D7441"/>
    </row>
    <row r="7442" spans="1:4" x14ac:dyDescent="0.25">
      <c r="A7442"/>
      <c r="B7442"/>
      <c r="C7442"/>
      <c r="D7442"/>
    </row>
    <row r="7443" spans="1:4" x14ac:dyDescent="0.25">
      <c r="A7443"/>
      <c r="B7443"/>
      <c r="C7443"/>
      <c r="D7443"/>
    </row>
    <row r="7444" spans="1:4" x14ac:dyDescent="0.25">
      <c r="A7444"/>
      <c r="B7444"/>
      <c r="C7444"/>
      <c r="D7444"/>
    </row>
    <row r="7445" spans="1:4" x14ac:dyDescent="0.25">
      <c r="A7445"/>
      <c r="B7445"/>
      <c r="C7445"/>
      <c r="D7445"/>
    </row>
    <row r="7446" spans="1:4" x14ac:dyDescent="0.25">
      <c r="A7446"/>
      <c r="B7446"/>
      <c r="C7446"/>
      <c r="D7446"/>
    </row>
    <row r="7447" spans="1:4" x14ac:dyDescent="0.25">
      <c r="A7447"/>
      <c r="B7447"/>
      <c r="C7447"/>
      <c r="D7447"/>
    </row>
    <row r="7448" spans="1:4" x14ac:dyDescent="0.25">
      <c r="A7448"/>
      <c r="B7448"/>
      <c r="C7448"/>
      <c r="D7448"/>
    </row>
    <row r="7449" spans="1:4" x14ac:dyDescent="0.25">
      <c r="A7449"/>
      <c r="B7449"/>
      <c r="C7449"/>
      <c r="D7449"/>
    </row>
    <row r="7450" spans="1:4" x14ac:dyDescent="0.25">
      <c r="A7450"/>
      <c r="B7450"/>
      <c r="C7450"/>
      <c r="D7450"/>
    </row>
    <row r="7451" spans="1:4" x14ac:dyDescent="0.25">
      <c r="A7451"/>
      <c r="B7451"/>
      <c r="C7451"/>
      <c r="D7451"/>
    </row>
    <row r="7452" spans="1:4" x14ac:dyDescent="0.25">
      <c r="A7452"/>
      <c r="B7452"/>
      <c r="C7452"/>
      <c r="D7452"/>
    </row>
    <row r="7453" spans="1:4" x14ac:dyDescent="0.25">
      <c r="A7453"/>
      <c r="B7453"/>
      <c r="C7453"/>
      <c r="D7453"/>
    </row>
    <row r="7454" spans="1:4" x14ac:dyDescent="0.25">
      <c r="A7454"/>
      <c r="B7454"/>
      <c r="C7454"/>
      <c r="D7454"/>
    </row>
    <row r="7455" spans="1:4" x14ac:dyDescent="0.25">
      <c r="A7455"/>
      <c r="B7455"/>
      <c r="C7455"/>
      <c r="D7455"/>
    </row>
    <row r="7456" spans="1:4" x14ac:dyDescent="0.25">
      <c r="A7456"/>
      <c r="B7456"/>
      <c r="C7456"/>
      <c r="D7456"/>
    </row>
    <row r="7457" spans="1:4" x14ac:dyDescent="0.25">
      <c r="A7457"/>
      <c r="B7457"/>
      <c r="C7457"/>
      <c r="D7457"/>
    </row>
    <row r="7458" spans="1:4" x14ac:dyDescent="0.25">
      <c r="A7458"/>
      <c r="B7458"/>
      <c r="C7458"/>
      <c r="D7458"/>
    </row>
    <row r="7459" spans="1:4" x14ac:dyDescent="0.25">
      <c r="A7459"/>
      <c r="B7459"/>
      <c r="C7459"/>
      <c r="D7459"/>
    </row>
    <row r="7460" spans="1:4" x14ac:dyDescent="0.25">
      <c r="A7460"/>
      <c r="B7460"/>
      <c r="C7460"/>
      <c r="D7460"/>
    </row>
    <row r="7461" spans="1:4" x14ac:dyDescent="0.25">
      <c r="A7461"/>
      <c r="B7461"/>
      <c r="C7461"/>
      <c r="D7461"/>
    </row>
    <row r="7462" spans="1:4" x14ac:dyDescent="0.25">
      <c r="A7462"/>
      <c r="B7462"/>
      <c r="C7462"/>
      <c r="D7462"/>
    </row>
    <row r="7463" spans="1:4" x14ac:dyDescent="0.25">
      <c r="A7463"/>
      <c r="B7463"/>
      <c r="C7463"/>
      <c r="D7463"/>
    </row>
    <row r="7464" spans="1:4" x14ac:dyDescent="0.25">
      <c r="A7464"/>
      <c r="B7464"/>
      <c r="C7464"/>
      <c r="D7464"/>
    </row>
    <row r="7465" spans="1:4" x14ac:dyDescent="0.25">
      <c r="A7465"/>
      <c r="B7465"/>
      <c r="C7465"/>
      <c r="D7465"/>
    </row>
    <row r="7466" spans="1:4" x14ac:dyDescent="0.25">
      <c r="A7466"/>
      <c r="B7466"/>
      <c r="C7466"/>
      <c r="D7466"/>
    </row>
    <row r="7467" spans="1:4" x14ac:dyDescent="0.25">
      <c r="A7467"/>
      <c r="B7467"/>
      <c r="C7467"/>
      <c r="D7467"/>
    </row>
    <row r="7468" spans="1:4" x14ac:dyDescent="0.25">
      <c r="A7468"/>
      <c r="B7468"/>
      <c r="C7468"/>
      <c r="D7468"/>
    </row>
    <row r="7469" spans="1:4" x14ac:dyDescent="0.25">
      <c r="A7469"/>
      <c r="B7469"/>
      <c r="C7469"/>
      <c r="D7469"/>
    </row>
    <row r="7470" spans="1:4" x14ac:dyDescent="0.25">
      <c r="A7470"/>
      <c r="B7470"/>
      <c r="C7470"/>
      <c r="D7470"/>
    </row>
    <row r="7471" spans="1:4" x14ac:dyDescent="0.25">
      <c r="A7471"/>
      <c r="B7471"/>
      <c r="C7471"/>
      <c r="D7471"/>
    </row>
    <row r="7472" spans="1:4" x14ac:dyDescent="0.25">
      <c r="A7472"/>
      <c r="B7472"/>
      <c r="C7472"/>
      <c r="D7472"/>
    </row>
    <row r="7473" spans="1:4" x14ac:dyDescent="0.25">
      <c r="A7473"/>
      <c r="B7473"/>
      <c r="C7473"/>
      <c r="D7473"/>
    </row>
    <row r="7474" spans="1:4" x14ac:dyDescent="0.25">
      <c r="A7474"/>
      <c r="B7474"/>
      <c r="C7474"/>
      <c r="D7474"/>
    </row>
    <row r="7475" spans="1:4" x14ac:dyDescent="0.25">
      <c r="A7475"/>
      <c r="B7475"/>
      <c r="C7475"/>
      <c r="D7475"/>
    </row>
    <row r="7476" spans="1:4" x14ac:dyDescent="0.25">
      <c r="A7476"/>
      <c r="B7476"/>
      <c r="C7476"/>
      <c r="D7476"/>
    </row>
    <row r="7477" spans="1:4" x14ac:dyDescent="0.25">
      <c r="A7477"/>
      <c r="B7477"/>
      <c r="C7477"/>
      <c r="D7477"/>
    </row>
    <row r="7478" spans="1:4" x14ac:dyDescent="0.25">
      <c r="A7478"/>
      <c r="B7478"/>
      <c r="C7478"/>
      <c r="D7478"/>
    </row>
    <row r="7479" spans="1:4" x14ac:dyDescent="0.25">
      <c r="A7479"/>
      <c r="B7479"/>
      <c r="C7479"/>
      <c r="D7479"/>
    </row>
    <row r="7480" spans="1:4" x14ac:dyDescent="0.25">
      <c r="A7480"/>
      <c r="B7480"/>
      <c r="C7480"/>
      <c r="D7480"/>
    </row>
    <row r="7481" spans="1:4" x14ac:dyDescent="0.25">
      <c r="A7481"/>
      <c r="B7481"/>
      <c r="C7481"/>
      <c r="D7481"/>
    </row>
    <row r="7482" spans="1:4" x14ac:dyDescent="0.25">
      <c r="A7482"/>
      <c r="B7482"/>
      <c r="C7482"/>
      <c r="D7482"/>
    </row>
    <row r="7483" spans="1:4" x14ac:dyDescent="0.25">
      <c r="A7483"/>
      <c r="B7483"/>
      <c r="C7483"/>
      <c r="D7483"/>
    </row>
    <row r="7484" spans="1:4" x14ac:dyDescent="0.25">
      <c r="A7484"/>
      <c r="B7484"/>
      <c r="C7484"/>
      <c r="D7484"/>
    </row>
    <row r="7485" spans="1:4" x14ac:dyDescent="0.25">
      <c r="A7485"/>
      <c r="B7485"/>
      <c r="C7485"/>
      <c r="D7485"/>
    </row>
    <row r="7486" spans="1:4" x14ac:dyDescent="0.25">
      <c r="A7486"/>
      <c r="B7486"/>
      <c r="C7486"/>
      <c r="D7486"/>
    </row>
    <row r="7487" spans="1:4" x14ac:dyDescent="0.25">
      <c r="A7487"/>
      <c r="B7487"/>
      <c r="C7487"/>
      <c r="D7487"/>
    </row>
    <row r="7488" spans="1:4" x14ac:dyDescent="0.25">
      <c r="A7488"/>
      <c r="B7488"/>
      <c r="C7488"/>
      <c r="D7488"/>
    </row>
    <row r="7489" spans="1:4" x14ac:dyDescent="0.25">
      <c r="A7489"/>
      <c r="B7489"/>
      <c r="C7489"/>
      <c r="D7489"/>
    </row>
    <row r="7490" spans="1:4" x14ac:dyDescent="0.25">
      <c r="A7490"/>
      <c r="B7490"/>
      <c r="C7490"/>
      <c r="D7490"/>
    </row>
    <row r="7491" spans="1:4" x14ac:dyDescent="0.25">
      <c r="A7491"/>
      <c r="B7491"/>
      <c r="C7491"/>
      <c r="D7491"/>
    </row>
    <row r="7492" spans="1:4" x14ac:dyDescent="0.25">
      <c r="A7492"/>
      <c r="B7492"/>
      <c r="C7492"/>
      <c r="D7492"/>
    </row>
    <row r="7493" spans="1:4" x14ac:dyDescent="0.25">
      <c r="A7493"/>
      <c r="B7493"/>
      <c r="C7493"/>
      <c r="D7493"/>
    </row>
    <row r="7494" spans="1:4" x14ac:dyDescent="0.25">
      <c r="A7494"/>
      <c r="B7494"/>
      <c r="C7494"/>
      <c r="D7494"/>
    </row>
    <row r="7495" spans="1:4" x14ac:dyDescent="0.25">
      <c r="A7495"/>
      <c r="B7495"/>
      <c r="C7495"/>
      <c r="D7495"/>
    </row>
    <row r="7496" spans="1:4" x14ac:dyDescent="0.25">
      <c r="A7496"/>
      <c r="B7496"/>
      <c r="C7496"/>
      <c r="D7496"/>
    </row>
    <row r="7497" spans="1:4" x14ac:dyDescent="0.25">
      <c r="A7497"/>
      <c r="B7497"/>
      <c r="C7497"/>
      <c r="D7497"/>
    </row>
    <row r="7498" spans="1:4" x14ac:dyDescent="0.25">
      <c r="A7498"/>
      <c r="B7498"/>
      <c r="C7498"/>
      <c r="D7498"/>
    </row>
    <row r="7499" spans="1:4" x14ac:dyDescent="0.25">
      <c r="A7499"/>
      <c r="B7499"/>
      <c r="C7499"/>
      <c r="D7499"/>
    </row>
    <row r="7500" spans="1:4" x14ac:dyDescent="0.25">
      <c r="A7500"/>
      <c r="B7500"/>
      <c r="C7500"/>
      <c r="D7500"/>
    </row>
    <row r="7501" spans="1:4" x14ac:dyDescent="0.25">
      <c r="A7501"/>
      <c r="B7501"/>
      <c r="C7501"/>
      <c r="D7501"/>
    </row>
    <row r="7502" spans="1:4" x14ac:dyDescent="0.25">
      <c r="A7502"/>
      <c r="B7502"/>
      <c r="C7502"/>
      <c r="D7502"/>
    </row>
    <row r="7503" spans="1:4" x14ac:dyDescent="0.25">
      <c r="A7503"/>
      <c r="B7503"/>
      <c r="C7503"/>
      <c r="D7503"/>
    </row>
    <row r="7504" spans="1:4" x14ac:dyDescent="0.25">
      <c r="A7504"/>
      <c r="B7504"/>
      <c r="C7504"/>
      <c r="D7504"/>
    </row>
    <row r="7505" spans="1:4" x14ac:dyDescent="0.25">
      <c r="A7505"/>
      <c r="B7505"/>
      <c r="C7505"/>
      <c r="D7505"/>
    </row>
    <row r="7506" spans="1:4" x14ac:dyDescent="0.25">
      <c r="A7506"/>
      <c r="B7506"/>
      <c r="C7506"/>
      <c r="D7506"/>
    </row>
    <row r="7507" spans="1:4" x14ac:dyDescent="0.25">
      <c r="A7507"/>
      <c r="B7507"/>
      <c r="C7507"/>
      <c r="D7507"/>
    </row>
    <row r="7508" spans="1:4" x14ac:dyDescent="0.25">
      <c r="A7508"/>
      <c r="B7508"/>
      <c r="C7508"/>
      <c r="D7508"/>
    </row>
    <row r="7509" spans="1:4" x14ac:dyDescent="0.25">
      <c r="A7509"/>
      <c r="B7509"/>
      <c r="C7509"/>
      <c r="D7509"/>
    </row>
    <row r="7510" spans="1:4" x14ac:dyDescent="0.25">
      <c r="A7510"/>
      <c r="B7510"/>
      <c r="C7510"/>
      <c r="D7510"/>
    </row>
    <row r="7511" spans="1:4" x14ac:dyDescent="0.25">
      <c r="A7511"/>
      <c r="B7511"/>
      <c r="C7511"/>
      <c r="D7511"/>
    </row>
    <row r="7512" spans="1:4" x14ac:dyDescent="0.25">
      <c r="A7512"/>
      <c r="B7512"/>
      <c r="C7512"/>
      <c r="D7512"/>
    </row>
    <row r="7513" spans="1:4" x14ac:dyDescent="0.25">
      <c r="A7513"/>
      <c r="B7513"/>
      <c r="C7513"/>
      <c r="D7513"/>
    </row>
    <row r="7514" spans="1:4" x14ac:dyDescent="0.25">
      <c r="A7514"/>
      <c r="B7514"/>
      <c r="C7514"/>
      <c r="D7514"/>
    </row>
    <row r="7515" spans="1:4" x14ac:dyDescent="0.25">
      <c r="A7515"/>
      <c r="B7515"/>
      <c r="C7515"/>
      <c r="D7515"/>
    </row>
    <row r="7516" spans="1:4" x14ac:dyDescent="0.25">
      <c r="A7516"/>
      <c r="B7516"/>
      <c r="C7516"/>
      <c r="D7516"/>
    </row>
    <row r="7517" spans="1:4" x14ac:dyDescent="0.25">
      <c r="A7517"/>
      <c r="B7517"/>
      <c r="C7517"/>
      <c r="D7517"/>
    </row>
    <row r="7518" spans="1:4" x14ac:dyDescent="0.25">
      <c r="A7518"/>
      <c r="B7518"/>
      <c r="C7518"/>
      <c r="D7518"/>
    </row>
    <row r="7519" spans="1:4" x14ac:dyDescent="0.25">
      <c r="A7519"/>
      <c r="B7519"/>
      <c r="C7519"/>
      <c r="D7519"/>
    </row>
    <row r="7520" spans="1:4" x14ac:dyDescent="0.25">
      <c r="A7520"/>
      <c r="B7520"/>
      <c r="C7520"/>
      <c r="D7520"/>
    </row>
    <row r="7521" spans="1:4" x14ac:dyDescent="0.25">
      <c r="A7521"/>
      <c r="B7521"/>
      <c r="C7521"/>
      <c r="D7521"/>
    </row>
    <row r="7522" spans="1:4" x14ac:dyDescent="0.25">
      <c r="A7522"/>
      <c r="B7522"/>
      <c r="C7522"/>
      <c r="D7522"/>
    </row>
    <row r="7523" spans="1:4" x14ac:dyDescent="0.25">
      <c r="A7523"/>
      <c r="B7523"/>
      <c r="C7523"/>
      <c r="D7523"/>
    </row>
    <row r="7524" spans="1:4" x14ac:dyDescent="0.25">
      <c r="A7524"/>
      <c r="B7524"/>
      <c r="C7524"/>
      <c r="D7524"/>
    </row>
    <row r="7525" spans="1:4" x14ac:dyDescent="0.25">
      <c r="A7525"/>
      <c r="B7525"/>
      <c r="C7525"/>
      <c r="D7525"/>
    </row>
    <row r="7526" spans="1:4" x14ac:dyDescent="0.25">
      <c r="A7526"/>
      <c r="B7526"/>
      <c r="C7526"/>
      <c r="D7526"/>
    </row>
    <row r="7527" spans="1:4" x14ac:dyDescent="0.25">
      <c r="A7527"/>
      <c r="B7527"/>
      <c r="C7527"/>
      <c r="D7527"/>
    </row>
    <row r="7528" spans="1:4" x14ac:dyDescent="0.25">
      <c r="A7528"/>
      <c r="B7528"/>
      <c r="C7528"/>
      <c r="D7528"/>
    </row>
    <row r="7529" spans="1:4" x14ac:dyDescent="0.25">
      <c r="A7529"/>
      <c r="B7529"/>
      <c r="C7529"/>
      <c r="D7529"/>
    </row>
    <row r="7530" spans="1:4" x14ac:dyDescent="0.25">
      <c r="A7530"/>
      <c r="B7530"/>
      <c r="C7530"/>
      <c r="D7530"/>
    </row>
    <row r="7531" spans="1:4" x14ac:dyDescent="0.25">
      <c r="A7531"/>
      <c r="B7531"/>
      <c r="C7531"/>
      <c r="D7531"/>
    </row>
    <row r="7532" spans="1:4" x14ac:dyDescent="0.25">
      <c r="A7532"/>
      <c r="B7532"/>
      <c r="C7532"/>
      <c r="D7532"/>
    </row>
    <row r="7533" spans="1:4" x14ac:dyDescent="0.25">
      <c r="A7533"/>
      <c r="B7533"/>
      <c r="C7533"/>
      <c r="D7533"/>
    </row>
    <row r="7534" spans="1:4" x14ac:dyDescent="0.25">
      <c r="A7534"/>
      <c r="B7534"/>
      <c r="C7534"/>
      <c r="D7534"/>
    </row>
    <row r="7535" spans="1:4" x14ac:dyDescent="0.25">
      <c r="A7535"/>
      <c r="B7535"/>
      <c r="C7535"/>
      <c r="D7535"/>
    </row>
    <row r="7536" spans="1:4" x14ac:dyDescent="0.25">
      <c r="A7536"/>
      <c r="B7536"/>
      <c r="C7536"/>
      <c r="D7536"/>
    </row>
    <row r="7537" spans="1:4" x14ac:dyDescent="0.25">
      <c r="A7537"/>
      <c r="B7537"/>
      <c r="C7537"/>
      <c r="D7537"/>
    </row>
    <row r="7538" spans="1:4" x14ac:dyDescent="0.25">
      <c r="A7538"/>
      <c r="B7538"/>
      <c r="C7538"/>
      <c r="D7538"/>
    </row>
    <row r="7539" spans="1:4" x14ac:dyDescent="0.25">
      <c r="A7539"/>
      <c r="B7539"/>
      <c r="C7539"/>
      <c r="D7539"/>
    </row>
    <row r="7540" spans="1:4" x14ac:dyDescent="0.25">
      <c r="A7540"/>
      <c r="B7540"/>
      <c r="C7540"/>
      <c r="D7540"/>
    </row>
    <row r="7541" spans="1:4" x14ac:dyDescent="0.25">
      <c r="A7541"/>
      <c r="B7541"/>
      <c r="C7541"/>
      <c r="D7541"/>
    </row>
    <row r="7542" spans="1:4" x14ac:dyDescent="0.25">
      <c r="A7542"/>
      <c r="B7542"/>
      <c r="C7542"/>
      <c r="D7542"/>
    </row>
    <row r="7543" spans="1:4" x14ac:dyDescent="0.25">
      <c r="A7543"/>
      <c r="B7543"/>
      <c r="C7543"/>
      <c r="D7543"/>
    </row>
    <row r="7544" spans="1:4" x14ac:dyDescent="0.25">
      <c r="A7544"/>
      <c r="B7544"/>
      <c r="C7544"/>
      <c r="D7544"/>
    </row>
    <row r="7545" spans="1:4" x14ac:dyDescent="0.25">
      <c r="A7545"/>
      <c r="B7545"/>
      <c r="C7545"/>
      <c r="D7545"/>
    </row>
    <row r="7546" spans="1:4" x14ac:dyDescent="0.25">
      <c r="A7546"/>
      <c r="B7546"/>
      <c r="C7546"/>
      <c r="D7546"/>
    </row>
    <row r="7547" spans="1:4" x14ac:dyDescent="0.25">
      <c r="A7547"/>
      <c r="B7547"/>
      <c r="C7547"/>
      <c r="D7547"/>
    </row>
    <row r="7548" spans="1:4" x14ac:dyDescent="0.25">
      <c r="A7548"/>
      <c r="B7548"/>
      <c r="C7548"/>
      <c r="D7548"/>
    </row>
    <row r="7549" spans="1:4" x14ac:dyDescent="0.25">
      <c r="A7549"/>
      <c r="B7549"/>
      <c r="C7549"/>
      <c r="D7549"/>
    </row>
    <row r="7550" spans="1:4" x14ac:dyDescent="0.25">
      <c r="A7550"/>
      <c r="B7550"/>
      <c r="C7550"/>
      <c r="D7550"/>
    </row>
    <row r="7551" spans="1:4" x14ac:dyDescent="0.25">
      <c r="A7551"/>
      <c r="B7551"/>
      <c r="C7551"/>
      <c r="D7551"/>
    </row>
    <row r="7552" spans="1:4" x14ac:dyDescent="0.25">
      <c r="A7552"/>
      <c r="B7552"/>
      <c r="C7552"/>
      <c r="D7552"/>
    </row>
    <row r="7553" spans="1:4" x14ac:dyDescent="0.25">
      <c r="A7553"/>
      <c r="B7553"/>
      <c r="C7553"/>
      <c r="D7553"/>
    </row>
    <row r="7554" spans="1:4" x14ac:dyDescent="0.25">
      <c r="A7554"/>
      <c r="B7554"/>
      <c r="C7554"/>
      <c r="D7554"/>
    </row>
    <row r="7555" spans="1:4" x14ac:dyDescent="0.25">
      <c r="A7555"/>
      <c r="B7555"/>
      <c r="C7555"/>
      <c r="D7555"/>
    </row>
    <row r="7556" spans="1:4" x14ac:dyDescent="0.25">
      <c r="A7556"/>
      <c r="B7556"/>
      <c r="C7556"/>
      <c r="D7556"/>
    </row>
    <row r="7557" spans="1:4" x14ac:dyDescent="0.25">
      <c r="A7557"/>
      <c r="B7557"/>
      <c r="C7557"/>
      <c r="D7557"/>
    </row>
    <row r="7558" spans="1:4" x14ac:dyDescent="0.25">
      <c r="A7558"/>
      <c r="B7558"/>
      <c r="C7558"/>
      <c r="D7558"/>
    </row>
    <row r="7559" spans="1:4" x14ac:dyDescent="0.25">
      <c r="A7559"/>
      <c r="B7559"/>
      <c r="C7559"/>
      <c r="D7559"/>
    </row>
    <row r="7560" spans="1:4" x14ac:dyDescent="0.25">
      <c r="A7560"/>
      <c r="B7560"/>
      <c r="C7560"/>
      <c r="D7560"/>
    </row>
    <row r="7561" spans="1:4" x14ac:dyDescent="0.25">
      <c r="A7561"/>
      <c r="B7561"/>
      <c r="C7561"/>
      <c r="D7561"/>
    </row>
    <row r="7562" spans="1:4" x14ac:dyDescent="0.25">
      <c r="A7562"/>
      <c r="B7562"/>
      <c r="C7562"/>
      <c r="D7562"/>
    </row>
    <row r="7563" spans="1:4" x14ac:dyDescent="0.25">
      <c r="A7563"/>
      <c r="B7563"/>
      <c r="C7563"/>
      <c r="D7563"/>
    </row>
    <row r="7564" spans="1:4" x14ac:dyDescent="0.25">
      <c r="A7564"/>
      <c r="B7564"/>
      <c r="C7564"/>
      <c r="D7564"/>
    </row>
    <row r="7565" spans="1:4" x14ac:dyDescent="0.25">
      <c r="A7565"/>
      <c r="B7565"/>
      <c r="C7565"/>
      <c r="D7565"/>
    </row>
    <row r="7566" spans="1:4" x14ac:dyDescent="0.25">
      <c r="A7566"/>
      <c r="B7566"/>
      <c r="C7566"/>
      <c r="D7566"/>
    </row>
    <row r="7567" spans="1:4" x14ac:dyDescent="0.25">
      <c r="A7567"/>
      <c r="B7567"/>
      <c r="C7567"/>
      <c r="D7567"/>
    </row>
    <row r="7568" spans="1:4" x14ac:dyDescent="0.25">
      <c r="A7568"/>
      <c r="B7568"/>
      <c r="C7568"/>
      <c r="D7568"/>
    </row>
    <row r="7569" spans="1:4" x14ac:dyDescent="0.25">
      <c r="A7569"/>
      <c r="B7569"/>
      <c r="C7569"/>
      <c r="D7569"/>
    </row>
    <row r="7570" spans="1:4" x14ac:dyDescent="0.25">
      <c r="A7570"/>
      <c r="B7570"/>
      <c r="C7570"/>
      <c r="D7570"/>
    </row>
    <row r="7571" spans="1:4" x14ac:dyDescent="0.25">
      <c r="A7571"/>
      <c r="B7571"/>
      <c r="C7571"/>
      <c r="D7571"/>
    </row>
    <row r="7572" spans="1:4" x14ac:dyDescent="0.25">
      <c r="A7572"/>
      <c r="B7572"/>
      <c r="C7572"/>
      <c r="D7572"/>
    </row>
    <row r="7573" spans="1:4" x14ac:dyDescent="0.25">
      <c r="A7573"/>
      <c r="B7573"/>
      <c r="C7573"/>
      <c r="D7573"/>
    </row>
    <row r="7574" spans="1:4" x14ac:dyDescent="0.25">
      <c r="A7574"/>
      <c r="B7574"/>
      <c r="C7574"/>
      <c r="D7574"/>
    </row>
    <row r="7575" spans="1:4" x14ac:dyDescent="0.25">
      <c r="A7575"/>
      <c r="B7575"/>
      <c r="C7575"/>
      <c r="D7575"/>
    </row>
    <row r="7576" spans="1:4" x14ac:dyDescent="0.25">
      <c r="A7576"/>
      <c r="B7576"/>
      <c r="C7576"/>
      <c r="D7576"/>
    </row>
    <row r="7577" spans="1:4" x14ac:dyDescent="0.25">
      <c r="A7577"/>
      <c r="B7577"/>
      <c r="C7577"/>
      <c r="D7577"/>
    </row>
    <row r="7578" spans="1:4" x14ac:dyDescent="0.25">
      <c r="A7578"/>
      <c r="B7578"/>
      <c r="C7578"/>
      <c r="D7578"/>
    </row>
    <row r="7579" spans="1:4" x14ac:dyDescent="0.25">
      <c r="A7579"/>
      <c r="B7579"/>
      <c r="C7579"/>
      <c r="D7579"/>
    </row>
    <row r="7580" spans="1:4" x14ac:dyDescent="0.25">
      <c r="A7580"/>
      <c r="B7580"/>
      <c r="C7580"/>
      <c r="D7580"/>
    </row>
    <row r="7581" spans="1:4" x14ac:dyDescent="0.25">
      <c r="A7581"/>
      <c r="B7581"/>
      <c r="C7581"/>
      <c r="D7581"/>
    </row>
    <row r="7582" spans="1:4" x14ac:dyDescent="0.25">
      <c r="A7582"/>
      <c r="B7582"/>
      <c r="C7582"/>
      <c r="D7582"/>
    </row>
    <row r="7583" spans="1:4" x14ac:dyDescent="0.25">
      <c r="A7583"/>
      <c r="B7583"/>
      <c r="C7583"/>
      <c r="D7583"/>
    </row>
    <row r="7584" spans="1:4" x14ac:dyDescent="0.25">
      <c r="A7584"/>
      <c r="B7584"/>
      <c r="C7584"/>
      <c r="D7584"/>
    </row>
    <row r="7585" spans="1:4" x14ac:dyDescent="0.25">
      <c r="A7585"/>
      <c r="B7585"/>
      <c r="C7585"/>
      <c r="D7585"/>
    </row>
    <row r="7586" spans="1:4" x14ac:dyDescent="0.25">
      <c r="A7586"/>
      <c r="B7586"/>
      <c r="C7586"/>
      <c r="D7586"/>
    </row>
    <row r="7587" spans="1:4" x14ac:dyDescent="0.25">
      <c r="A7587"/>
      <c r="B7587"/>
      <c r="C7587"/>
      <c r="D7587"/>
    </row>
    <row r="7588" spans="1:4" x14ac:dyDescent="0.25">
      <c r="A7588"/>
      <c r="B7588"/>
      <c r="C7588"/>
      <c r="D7588"/>
    </row>
    <row r="7589" spans="1:4" x14ac:dyDescent="0.25">
      <c r="A7589"/>
      <c r="B7589"/>
      <c r="C7589"/>
      <c r="D7589"/>
    </row>
    <row r="7590" spans="1:4" x14ac:dyDescent="0.25">
      <c r="A7590"/>
      <c r="B7590"/>
      <c r="C7590"/>
      <c r="D7590"/>
    </row>
    <row r="7591" spans="1:4" x14ac:dyDescent="0.25">
      <c r="A7591"/>
      <c r="B7591"/>
      <c r="C7591"/>
      <c r="D7591"/>
    </row>
    <row r="7592" spans="1:4" x14ac:dyDescent="0.25">
      <c r="A7592"/>
      <c r="B7592"/>
      <c r="C7592"/>
      <c r="D7592"/>
    </row>
    <row r="7593" spans="1:4" x14ac:dyDescent="0.25">
      <c r="A7593"/>
      <c r="B7593"/>
      <c r="C7593"/>
      <c r="D7593"/>
    </row>
    <row r="7594" spans="1:4" x14ac:dyDescent="0.25">
      <c r="A7594"/>
      <c r="B7594"/>
      <c r="C7594"/>
      <c r="D7594"/>
    </row>
    <row r="7595" spans="1:4" x14ac:dyDescent="0.25">
      <c r="A7595"/>
      <c r="B7595"/>
      <c r="C7595"/>
      <c r="D7595"/>
    </row>
    <row r="7596" spans="1:4" x14ac:dyDescent="0.25">
      <c r="A7596"/>
      <c r="B7596"/>
      <c r="C7596"/>
      <c r="D7596"/>
    </row>
    <row r="7597" spans="1:4" x14ac:dyDescent="0.25">
      <c r="A7597"/>
      <c r="B7597"/>
      <c r="C7597"/>
      <c r="D7597"/>
    </row>
    <row r="7598" spans="1:4" x14ac:dyDescent="0.25">
      <c r="A7598"/>
      <c r="B7598"/>
      <c r="C7598"/>
      <c r="D7598"/>
    </row>
    <row r="7599" spans="1:4" x14ac:dyDescent="0.25">
      <c r="A7599"/>
      <c r="B7599"/>
      <c r="C7599"/>
      <c r="D7599"/>
    </row>
    <row r="7600" spans="1:4" x14ac:dyDescent="0.25">
      <c r="A7600"/>
      <c r="B7600"/>
      <c r="C7600"/>
      <c r="D7600"/>
    </row>
    <row r="7601" spans="1:4" x14ac:dyDescent="0.25">
      <c r="A7601"/>
      <c r="B7601"/>
      <c r="C7601"/>
      <c r="D7601"/>
    </row>
    <row r="7602" spans="1:4" x14ac:dyDescent="0.25">
      <c r="A7602"/>
      <c r="B7602"/>
      <c r="C7602"/>
      <c r="D7602"/>
    </row>
    <row r="7603" spans="1:4" x14ac:dyDescent="0.25">
      <c r="A7603"/>
      <c r="B7603"/>
      <c r="C7603"/>
      <c r="D7603"/>
    </row>
    <row r="7604" spans="1:4" x14ac:dyDescent="0.25">
      <c r="A7604"/>
      <c r="B7604"/>
      <c r="C7604"/>
      <c r="D7604"/>
    </row>
    <row r="7605" spans="1:4" x14ac:dyDescent="0.25">
      <c r="A7605"/>
      <c r="B7605"/>
      <c r="C7605"/>
      <c r="D7605"/>
    </row>
    <row r="7606" spans="1:4" x14ac:dyDescent="0.25">
      <c r="A7606"/>
      <c r="B7606"/>
      <c r="C7606"/>
      <c r="D7606"/>
    </row>
    <row r="7607" spans="1:4" x14ac:dyDescent="0.25">
      <c r="A7607"/>
      <c r="B7607"/>
      <c r="C7607"/>
      <c r="D7607"/>
    </row>
    <row r="7608" spans="1:4" x14ac:dyDescent="0.25">
      <c r="A7608"/>
      <c r="B7608"/>
      <c r="C7608"/>
      <c r="D7608"/>
    </row>
    <row r="7609" spans="1:4" x14ac:dyDescent="0.25">
      <c r="A7609"/>
      <c r="B7609"/>
      <c r="C7609"/>
      <c r="D7609"/>
    </row>
    <row r="7610" spans="1:4" x14ac:dyDescent="0.25">
      <c r="A7610"/>
      <c r="B7610"/>
      <c r="C7610"/>
      <c r="D7610"/>
    </row>
    <row r="7611" spans="1:4" x14ac:dyDescent="0.25">
      <c r="A7611"/>
      <c r="B7611"/>
      <c r="C7611"/>
      <c r="D7611"/>
    </row>
    <row r="7612" spans="1:4" x14ac:dyDescent="0.25">
      <c r="A7612"/>
      <c r="B7612"/>
      <c r="C7612"/>
      <c r="D7612"/>
    </row>
    <row r="7613" spans="1:4" x14ac:dyDescent="0.25">
      <c r="A7613"/>
      <c r="B7613"/>
      <c r="C7613"/>
      <c r="D7613"/>
    </row>
    <row r="7614" spans="1:4" x14ac:dyDescent="0.25">
      <c r="A7614"/>
      <c r="B7614"/>
      <c r="C7614"/>
      <c r="D7614"/>
    </row>
    <row r="7615" spans="1:4" x14ac:dyDescent="0.25">
      <c r="A7615"/>
      <c r="B7615"/>
      <c r="C7615"/>
      <c r="D7615"/>
    </row>
    <row r="7616" spans="1:4" x14ac:dyDescent="0.25">
      <c r="A7616"/>
      <c r="B7616"/>
      <c r="C7616"/>
      <c r="D7616"/>
    </row>
    <row r="7617" spans="1:4" x14ac:dyDescent="0.25">
      <c r="A7617"/>
      <c r="B7617"/>
      <c r="C7617"/>
      <c r="D7617"/>
    </row>
    <row r="7618" spans="1:4" x14ac:dyDescent="0.25">
      <c r="A7618"/>
      <c r="B7618"/>
      <c r="C7618"/>
      <c r="D7618"/>
    </row>
    <row r="7619" spans="1:4" x14ac:dyDescent="0.25">
      <c r="A7619"/>
      <c r="B7619"/>
      <c r="C7619"/>
      <c r="D7619"/>
    </row>
    <row r="7620" spans="1:4" x14ac:dyDescent="0.25">
      <c r="A7620"/>
      <c r="B7620"/>
      <c r="C7620"/>
      <c r="D7620"/>
    </row>
    <row r="7621" spans="1:4" x14ac:dyDescent="0.25">
      <c r="A7621"/>
      <c r="B7621"/>
      <c r="C7621"/>
      <c r="D7621"/>
    </row>
    <row r="7622" spans="1:4" x14ac:dyDescent="0.25">
      <c r="A7622"/>
      <c r="B7622"/>
      <c r="C7622"/>
      <c r="D7622"/>
    </row>
    <row r="7623" spans="1:4" x14ac:dyDescent="0.25">
      <c r="A7623"/>
      <c r="B7623"/>
      <c r="C7623"/>
      <c r="D7623"/>
    </row>
    <row r="7624" spans="1:4" x14ac:dyDescent="0.25">
      <c r="A7624"/>
      <c r="B7624"/>
      <c r="C7624"/>
      <c r="D7624"/>
    </row>
    <row r="7625" spans="1:4" x14ac:dyDescent="0.25">
      <c r="A7625"/>
      <c r="B7625"/>
      <c r="C7625"/>
      <c r="D7625"/>
    </row>
    <row r="7626" spans="1:4" x14ac:dyDescent="0.25">
      <c r="A7626"/>
      <c r="B7626"/>
      <c r="C7626"/>
      <c r="D7626"/>
    </row>
    <row r="7627" spans="1:4" x14ac:dyDescent="0.25">
      <c r="A7627"/>
      <c r="B7627"/>
      <c r="C7627"/>
      <c r="D7627"/>
    </row>
    <row r="7628" spans="1:4" x14ac:dyDescent="0.25">
      <c r="A7628"/>
      <c r="B7628"/>
      <c r="C7628"/>
      <c r="D7628"/>
    </row>
    <row r="7629" spans="1:4" x14ac:dyDescent="0.25">
      <c r="A7629"/>
      <c r="B7629"/>
      <c r="C7629"/>
      <c r="D7629"/>
    </row>
    <row r="7630" spans="1:4" x14ac:dyDescent="0.25">
      <c r="A7630"/>
      <c r="B7630"/>
      <c r="C7630"/>
      <c r="D7630"/>
    </row>
    <row r="7631" spans="1:4" x14ac:dyDescent="0.25">
      <c r="A7631"/>
      <c r="B7631"/>
      <c r="C7631"/>
      <c r="D7631"/>
    </row>
    <row r="7632" spans="1:4" x14ac:dyDescent="0.25">
      <c r="A7632"/>
      <c r="B7632"/>
      <c r="C7632"/>
      <c r="D7632"/>
    </row>
    <row r="7633" spans="1:4" x14ac:dyDescent="0.25">
      <c r="A7633"/>
      <c r="B7633"/>
      <c r="C7633"/>
      <c r="D7633"/>
    </row>
    <row r="7634" spans="1:4" x14ac:dyDescent="0.25">
      <c r="A7634"/>
      <c r="B7634"/>
      <c r="C7634"/>
      <c r="D7634"/>
    </row>
    <row r="7635" spans="1:4" x14ac:dyDescent="0.25">
      <c r="A7635"/>
      <c r="B7635"/>
      <c r="C7635"/>
      <c r="D7635"/>
    </row>
    <row r="7636" spans="1:4" x14ac:dyDescent="0.25">
      <c r="A7636"/>
      <c r="B7636"/>
      <c r="C7636"/>
      <c r="D7636"/>
    </row>
    <row r="7637" spans="1:4" x14ac:dyDescent="0.25">
      <c r="A7637"/>
      <c r="B7637"/>
      <c r="C7637"/>
      <c r="D7637"/>
    </row>
    <row r="7638" spans="1:4" x14ac:dyDescent="0.25">
      <c r="A7638"/>
      <c r="B7638"/>
      <c r="C7638"/>
      <c r="D7638"/>
    </row>
    <row r="7639" spans="1:4" x14ac:dyDescent="0.25">
      <c r="A7639"/>
      <c r="B7639"/>
      <c r="C7639"/>
      <c r="D7639"/>
    </row>
    <row r="7640" spans="1:4" x14ac:dyDescent="0.25">
      <c r="A7640"/>
      <c r="B7640"/>
      <c r="C7640"/>
      <c r="D7640"/>
    </row>
    <row r="7641" spans="1:4" x14ac:dyDescent="0.25">
      <c r="A7641"/>
      <c r="B7641"/>
      <c r="C7641"/>
      <c r="D7641"/>
    </row>
    <row r="7642" spans="1:4" x14ac:dyDescent="0.25">
      <c r="A7642"/>
      <c r="B7642"/>
      <c r="C7642"/>
      <c r="D7642"/>
    </row>
    <row r="7643" spans="1:4" x14ac:dyDescent="0.25">
      <c r="A7643"/>
      <c r="B7643"/>
      <c r="C7643"/>
      <c r="D7643"/>
    </row>
    <row r="7644" spans="1:4" x14ac:dyDescent="0.25">
      <c r="A7644"/>
      <c r="B7644"/>
      <c r="C7644"/>
      <c r="D7644"/>
    </row>
    <row r="7645" spans="1:4" x14ac:dyDescent="0.25">
      <c r="A7645"/>
      <c r="B7645"/>
      <c r="C7645"/>
      <c r="D7645"/>
    </row>
    <row r="7646" spans="1:4" x14ac:dyDescent="0.25">
      <c r="A7646"/>
      <c r="B7646"/>
      <c r="C7646"/>
      <c r="D7646"/>
    </row>
    <row r="7647" spans="1:4" x14ac:dyDescent="0.25">
      <c r="A7647"/>
      <c r="B7647"/>
      <c r="C7647"/>
      <c r="D7647"/>
    </row>
    <row r="7648" spans="1:4" x14ac:dyDescent="0.25">
      <c r="A7648"/>
      <c r="B7648"/>
      <c r="C7648"/>
      <c r="D7648"/>
    </row>
    <row r="7649" spans="1:4" x14ac:dyDescent="0.25">
      <c r="A7649"/>
      <c r="B7649"/>
      <c r="C7649"/>
      <c r="D7649"/>
    </row>
    <row r="7650" spans="1:4" x14ac:dyDescent="0.25">
      <c r="A7650"/>
      <c r="B7650"/>
      <c r="C7650"/>
      <c r="D7650"/>
    </row>
    <row r="7651" spans="1:4" x14ac:dyDescent="0.25">
      <c r="A7651"/>
      <c r="B7651"/>
      <c r="C7651"/>
      <c r="D7651"/>
    </row>
    <row r="7652" spans="1:4" x14ac:dyDescent="0.25">
      <c r="A7652"/>
      <c r="B7652"/>
      <c r="C7652"/>
      <c r="D7652"/>
    </row>
    <row r="7653" spans="1:4" x14ac:dyDescent="0.25">
      <c r="A7653"/>
      <c r="B7653"/>
      <c r="C7653"/>
      <c r="D7653"/>
    </row>
    <row r="7654" spans="1:4" x14ac:dyDescent="0.25">
      <c r="A7654"/>
      <c r="B7654"/>
      <c r="C7654"/>
      <c r="D7654"/>
    </row>
    <row r="7655" spans="1:4" x14ac:dyDescent="0.25">
      <c r="A7655"/>
      <c r="B7655"/>
      <c r="C7655"/>
      <c r="D7655"/>
    </row>
    <row r="7656" spans="1:4" x14ac:dyDescent="0.25">
      <c r="A7656"/>
      <c r="B7656"/>
      <c r="C7656"/>
      <c r="D7656"/>
    </row>
    <row r="7657" spans="1:4" x14ac:dyDescent="0.25">
      <c r="A7657"/>
      <c r="B7657"/>
      <c r="C7657"/>
      <c r="D7657"/>
    </row>
    <row r="7658" spans="1:4" x14ac:dyDescent="0.25">
      <c r="A7658"/>
      <c r="B7658"/>
      <c r="C7658"/>
      <c r="D7658"/>
    </row>
    <row r="7659" spans="1:4" x14ac:dyDescent="0.25">
      <c r="A7659"/>
      <c r="B7659"/>
      <c r="C7659"/>
      <c r="D7659"/>
    </row>
    <row r="7660" spans="1:4" x14ac:dyDescent="0.25">
      <c r="A7660"/>
      <c r="B7660"/>
      <c r="C7660"/>
      <c r="D7660"/>
    </row>
    <row r="7661" spans="1:4" x14ac:dyDescent="0.25">
      <c r="A7661"/>
      <c r="B7661"/>
      <c r="C7661"/>
      <c r="D7661"/>
    </row>
    <row r="7662" spans="1:4" x14ac:dyDescent="0.25">
      <c r="A7662"/>
      <c r="B7662"/>
      <c r="C7662"/>
      <c r="D7662"/>
    </row>
    <row r="7663" spans="1:4" x14ac:dyDescent="0.25">
      <c r="A7663"/>
      <c r="B7663"/>
      <c r="C7663"/>
      <c r="D7663"/>
    </row>
    <row r="7664" spans="1:4" x14ac:dyDescent="0.25">
      <c r="A7664"/>
      <c r="B7664"/>
      <c r="C7664"/>
      <c r="D7664"/>
    </row>
    <row r="7665" spans="1:4" x14ac:dyDescent="0.25">
      <c r="A7665"/>
      <c r="B7665"/>
      <c r="C7665"/>
      <c r="D7665"/>
    </row>
    <row r="7666" spans="1:4" x14ac:dyDescent="0.25">
      <c r="A7666"/>
      <c r="B7666"/>
      <c r="C7666"/>
      <c r="D7666"/>
    </row>
    <row r="7667" spans="1:4" x14ac:dyDescent="0.25">
      <c r="A7667"/>
      <c r="B7667"/>
      <c r="C7667"/>
      <c r="D7667"/>
    </row>
    <row r="7668" spans="1:4" x14ac:dyDescent="0.25">
      <c r="A7668"/>
      <c r="B7668"/>
      <c r="C7668"/>
      <c r="D7668"/>
    </row>
    <row r="7669" spans="1:4" x14ac:dyDescent="0.25">
      <c r="A7669"/>
      <c r="B7669"/>
      <c r="C7669"/>
      <c r="D7669"/>
    </row>
    <row r="7670" spans="1:4" x14ac:dyDescent="0.25">
      <c r="A7670"/>
      <c r="B7670"/>
      <c r="C7670"/>
      <c r="D7670"/>
    </row>
    <row r="7671" spans="1:4" x14ac:dyDescent="0.25">
      <c r="A7671"/>
      <c r="B7671"/>
      <c r="C7671"/>
      <c r="D7671"/>
    </row>
    <row r="7672" spans="1:4" x14ac:dyDescent="0.25">
      <c r="A7672"/>
      <c r="B7672"/>
      <c r="C7672"/>
      <c r="D7672"/>
    </row>
    <row r="7673" spans="1:4" x14ac:dyDescent="0.25">
      <c r="A7673"/>
      <c r="B7673"/>
      <c r="C7673"/>
      <c r="D7673"/>
    </row>
    <row r="7674" spans="1:4" x14ac:dyDescent="0.25">
      <c r="A7674"/>
      <c r="B7674"/>
      <c r="C7674"/>
      <c r="D7674"/>
    </row>
    <row r="7675" spans="1:4" x14ac:dyDescent="0.25">
      <c r="A7675"/>
      <c r="B7675"/>
      <c r="C7675"/>
      <c r="D7675"/>
    </row>
    <row r="7676" spans="1:4" x14ac:dyDescent="0.25">
      <c r="A7676"/>
      <c r="B7676"/>
      <c r="C7676"/>
      <c r="D7676"/>
    </row>
    <row r="7677" spans="1:4" x14ac:dyDescent="0.25">
      <c r="A7677"/>
      <c r="B7677"/>
      <c r="C7677"/>
      <c r="D7677"/>
    </row>
    <row r="7678" spans="1:4" x14ac:dyDescent="0.25">
      <c r="A7678"/>
      <c r="B7678"/>
      <c r="C7678"/>
      <c r="D7678"/>
    </row>
    <row r="7679" spans="1:4" x14ac:dyDescent="0.25">
      <c r="A7679"/>
      <c r="B7679"/>
      <c r="C7679"/>
      <c r="D7679"/>
    </row>
    <row r="7680" spans="1:4" x14ac:dyDescent="0.25">
      <c r="A7680"/>
      <c r="B7680"/>
      <c r="C7680"/>
      <c r="D7680"/>
    </row>
    <row r="7681" spans="1:4" x14ac:dyDescent="0.25">
      <c r="A7681"/>
      <c r="B7681"/>
      <c r="C7681"/>
      <c r="D7681"/>
    </row>
    <row r="7682" spans="1:4" x14ac:dyDescent="0.25">
      <c r="A7682"/>
      <c r="B7682"/>
      <c r="C7682"/>
      <c r="D7682"/>
    </row>
    <row r="7683" spans="1:4" x14ac:dyDescent="0.25">
      <c r="A7683"/>
      <c r="B7683"/>
      <c r="C7683"/>
      <c r="D7683"/>
    </row>
    <row r="7684" spans="1:4" x14ac:dyDescent="0.25">
      <c r="A7684"/>
      <c r="B7684"/>
      <c r="C7684"/>
      <c r="D7684"/>
    </row>
    <row r="7685" spans="1:4" x14ac:dyDescent="0.25">
      <c r="A7685"/>
      <c r="B7685"/>
      <c r="C7685"/>
      <c r="D7685"/>
    </row>
    <row r="7686" spans="1:4" x14ac:dyDescent="0.25">
      <c r="A7686"/>
      <c r="B7686"/>
      <c r="C7686"/>
      <c r="D7686"/>
    </row>
    <row r="7687" spans="1:4" x14ac:dyDescent="0.25">
      <c r="A7687"/>
      <c r="B7687"/>
      <c r="C7687"/>
      <c r="D7687"/>
    </row>
    <row r="7688" spans="1:4" x14ac:dyDescent="0.25">
      <c r="A7688"/>
      <c r="B7688"/>
      <c r="C7688"/>
      <c r="D7688"/>
    </row>
    <row r="7689" spans="1:4" x14ac:dyDescent="0.25">
      <c r="A7689"/>
      <c r="B7689"/>
      <c r="C7689"/>
      <c r="D7689"/>
    </row>
    <row r="7690" spans="1:4" x14ac:dyDescent="0.25">
      <c r="A7690"/>
      <c r="B7690"/>
      <c r="C7690"/>
      <c r="D7690"/>
    </row>
    <row r="7691" spans="1:4" x14ac:dyDescent="0.25">
      <c r="A7691"/>
      <c r="B7691"/>
      <c r="C7691"/>
      <c r="D7691"/>
    </row>
    <row r="7692" spans="1:4" x14ac:dyDescent="0.25">
      <c r="A7692"/>
      <c r="B7692"/>
      <c r="C7692"/>
      <c r="D7692"/>
    </row>
    <row r="7693" spans="1:4" x14ac:dyDescent="0.25">
      <c r="A7693"/>
      <c r="B7693"/>
      <c r="C7693"/>
      <c r="D7693"/>
    </row>
    <row r="7694" spans="1:4" x14ac:dyDescent="0.25">
      <c r="A7694"/>
      <c r="B7694"/>
      <c r="C7694"/>
      <c r="D7694"/>
    </row>
    <row r="7695" spans="1:4" x14ac:dyDescent="0.25">
      <c r="A7695"/>
      <c r="B7695"/>
      <c r="C7695"/>
      <c r="D7695"/>
    </row>
    <row r="7696" spans="1:4" x14ac:dyDescent="0.25">
      <c r="A7696"/>
      <c r="B7696"/>
      <c r="C7696"/>
      <c r="D7696"/>
    </row>
    <row r="7697" spans="1:4" x14ac:dyDescent="0.25">
      <c r="A7697"/>
      <c r="B7697"/>
      <c r="C7697"/>
      <c r="D7697"/>
    </row>
    <row r="7698" spans="1:4" x14ac:dyDescent="0.25">
      <c r="A7698"/>
      <c r="B7698"/>
      <c r="C7698"/>
      <c r="D7698"/>
    </row>
    <row r="7699" spans="1:4" x14ac:dyDescent="0.25">
      <c r="A7699"/>
      <c r="B7699"/>
      <c r="C7699"/>
      <c r="D7699"/>
    </row>
    <row r="7700" spans="1:4" x14ac:dyDescent="0.25">
      <c r="A7700"/>
      <c r="B7700"/>
      <c r="C7700"/>
      <c r="D7700"/>
    </row>
    <row r="7701" spans="1:4" x14ac:dyDescent="0.25">
      <c r="A7701"/>
      <c r="B7701"/>
      <c r="C7701"/>
      <c r="D7701"/>
    </row>
    <row r="7702" spans="1:4" x14ac:dyDescent="0.25">
      <c r="A7702"/>
      <c r="B7702"/>
      <c r="C7702"/>
      <c r="D7702"/>
    </row>
    <row r="7703" spans="1:4" x14ac:dyDescent="0.25">
      <c r="A7703"/>
      <c r="B7703"/>
      <c r="C7703"/>
      <c r="D7703"/>
    </row>
    <row r="7704" spans="1:4" x14ac:dyDescent="0.25">
      <c r="A7704"/>
      <c r="B7704"/>
      <c r="C7704"/>
      <c r="D7704"/>
    </row>
    <row r="7705" spans="1:4" x14ac:dyDescent="0.25">
      <c r="A7705"/>
      <c r="B7705"/>
      <c r="C7705"/>
      <c r="D7705"/>
    </row>
    <row r="7706" spans="1:4" x14ac:dyDescent="0.25">
      <c r="A7706"/>
      <c r="B7706"/>
      <c r="C7706"/>
      <c r="D7706"/>
    </row>
    <row r="7707" spans="1:4" x14ac:dyDescent="0.25">
      <c r="A7707"/>
      <c r="B7707"/>
      <c r="C7707"/>
      <c r="D7707"/>
    </row>
    <row r="7708" spans="1:4" x14ac:dyDescent="0.25">
      <c r="A7708"/>
      <c r="B7708"/>
      <c r="C7708"/>
      <c r="D7708"/>
    </row>
    <row r="7709" spans="1:4" x14ac:dyDescent="0.25">
      <c r="A7709"/>
      <c r="B7709"/>
      <c r="C7709"/>
      <c r="D7709"/>
    </row>
    <row r="7710" spans="1:4" x14ac:dyDescent="0.25">
      <c r="A7710"/>
      <c r="B7710"/>
      <c r="C7710"/>
      <c r="D7710"/>
    </row>
    <row r="7711" spans="1:4" x14ac:dyDescent="0.25">
      <c r="A7711"/>
      <c r="B7711"/>
      <c r="C7711"/>
      <c r="D7711"/>
    </row>
    <row r="7712" spans="1:4" x14ac:dyDescent="0.25">
      <c r="A7712"/>
      <c r="B7712"/>
      <c r="C7712"/>
      <c r="D7712"/>
    </row>
    <row r="7713" spans="1:4" x14ac:dyDescent="0.25">
      <c r="A7713"/>
      <c r="B7713"/>
      <c r="C7713"/>
      <c r="D7713"/>
    </row>
    <row r="7714" spans="1:4" x14ac:dyDescent="0.25">
      <c r="A7714"/>
      <c r="B7714"/>
      <c r="C7714"/>
      <c r="D7714"/>
    </row>
    <row r="7715" spans="1:4" x14ac:dyDescent="0.25">
      <c r="A7715"/>
      <c r="B7715"/>
      <c r="C7715"/>
      <c r="D7715"/>
    </row>
    <row r="7716" spans="1:4" x14ac:dyDescent="0.25">
      <c r="A7716"/>
      <c r="B7716"/>
      <c r="C7716"/>
      <c r="D7716"/>
    </row>
    <row r="7717" spans="1:4" x14ac:dyDescent="0.25">
      <c r="A7717"/>
      <c r="B7717"/>
      <c r="C7717"/>
      <c r="D7717"/>
    </row>
    <row r="7718" spans="1:4" x14ac:dyDescent="0.25">
      <c r="A7718"/>
      <c r="B7718"/>
      <c r="C7718"/>
      <c r="D7718"/>
    </row>
    <row r="7719" spans="1:4" x14ac:dyDescent="0.25">
      <c r="A7719"/>
      <c r="B7719"/>
      <c r="C7719"/>
      <c r="D7719"/>
    </row>
    <row r="7720" spans="1:4" x14ac:dyDescent="0.25">
      <c r="A7720"/>
      <c r="B7720"/>
      <c r="C7720"/>
      <c r="D7720"/>
    </row>
    <row r="7721" spans="1:4" x14ac:dyDescent="0.25">
      <c r="A7721"/>
      <c r="B7721"/>
      <c r="C7721"/>
      <c r="D7721"/>
    </row>
    <row r="7722" spans="1:4" x14ac:dyDescent="0.25">
      <c r="A7722"/>
      <c r="B7722"/>
      <c r="C7722"/>
      <c r="D7722"/>
    </row>
    <row r="7723" spans="1:4" x14ac:dyDescent="0.25">
      <c r="A7723"/>
      <c r="B7723"/>
      <c r="C7723"/>
      <c r="D7723"/>
    </row>
    <row r="7724" spans="1:4" x14ac:dyDescent="0.25">
      <c r="A7724"/>
      <c r="B7724"/>
      <c r="C7724"/>
      <c r="D7724"/>
    </row>
    <row r="7725" spans="1:4" x14ac:dyDescent="0.25">
      <c r="A7725"/>
      <c r="B7725"/>
      <c r="C7725"/>
      <c r="D7725"/>
    </row>
    <row r="7726" spans="1:4" x14ac:dyDescent="0.25">
      <c r="A7726"/>
      <c r="B7726"/>
      <c r="C7726"/>
      <c r="D7726"/>
    </row>
    <row r="7727" spans="1:4" x14ac:dyDescent="0.25">
      <c r="A7727"/>
      <c r="B7727"/>
      <c r="C7727"/>
      <c r="D7727"/>
    </row>
    <row r="7728" spans="1:4" x14ac:dyDescent="0.25">
      <c r="A7728"/>
      <c r="B7728"/>
      <c r="C7728"/>
      <c r="D7728"/>
    </row>
    <row r="7729" spans="1:4" x14ac:dyDescent="0.25">
      <c r="A7729"/>
      <c r="B7729"/>
      <c r="C7729"/>
      <c r="D7729"/>
    </row>
    <row r="7730" spans="1:4" x14ac:dyDescent="0.25">
      <c r="A7730"/>
      <c r="B7730"/>
      <c r="C7730"/>
      <c r="D7730"/>
    </row>
    <row r="7731" spans="1:4" x14ac:dyDescent="0.25">
      <c r="A7731"/>
      <c r="B7731"/>
      <c r="C7731"/>
      <c r="D7731"/>
    </row>
    <row r="7732" spans="1:4" x14ac:dyDescent="0.25">
      <c r="A7732"/>
      <c r="B7732"/>
      <c r="C7732"/>
      <c r="D7732"/>
    </row>
    <row r="7733" spans="1:4" x14ac:dyDescent="0.25">
      <c r="A7733"/>
      <c r="B7733"/>
      <c r="C7733"/>
      <c r="D7733"/>
    </row>
    <row r="7734" spans="1:4" x14ac:dyDescent="0.25">
      <c r="A7734"/>
      <c r="B7734"/>
      <c r="C7734"/>
      <c r="D7734"/>
    </row>
    <row r="7735" spans="1:4" x14ac:dyDescent="0.25">
      <c r="A7735"/>
      <c r="B7735"/>
      <c r="C7735"/>
      <c r="D7735"/>
    </row>
    <row r="7736" spans="1:4" x14ac:dyDescent="0.25">
      <c r="A7736"/>
      <c r="B7736"/>
      <c r="C7736"/>
      <c r="D7736"/>
    </row>
    <row r="7737" spans="1:4" x14ac:dyDescent="0.25">
      <c r="A7737"/>
      <c r="B7737"/>
      <c r="C7737"/>
      <c r="D7737"/>
    </row>
    <row r="7738" spans="1:4" x14ac:dyDescent="0.25">
      <c r="A7738"/>
      <c r="B7738"/>
      <c r="C7738"/>
      <c r="D7738"/>
    </row>
    <row r="7739" spans="1:4" x14ac:dyDescent="0.25">
      <c r="A7739"/>
      <c r="B7739"/>
      <c r="C7739"/>
      <c r="D7739"/>
    </row>
    <row r="7740" spans="1:4" x14ac:dyDescent="0.25">
      <c r="A7740"/>
      <c r="B7740"/>
      <c r="C7740"/>
      <c r="D7740"/>
    </row>
    <row r="7741" spans="1:4" x14ac:dyDescent="0.25">
      <c r="A7741"/>
      <c r="B7741"/>
      <c r="C7741"/>
      <c r="D7741"/>
    </row>
    <row r="7742" spans="1:4" x14ac:dyDescent="0.25">
      <c r="A7742"/>
      <c r="B7742"/>
      <c r="C7742"/>
      <c r="D7742"/>
    </row>
    <row r="7743" spans="1:4" x14ac:dyDescent="0.25">
      <c r="A7743"/>
      <c r="B7743"/>
      <c r="C7743"/>
      <c r="D7743"/>
    </row>
    <row r="7744" spans="1:4" x14ac:dyDescent="0.25">
      <c r="A7744"/>
      <c r="B7744"/>
      <c r="C7744"/>
      <c r="D7744"/>
    </row>
    <row r="7745" spans="1:4" x14ac:dyDescent="0.25">
      <c r="A7745"/>
      <c r="B7745"/>
      <c r="C7745"/>
      <c r="D7745"/>
    </row>
    <row r="7746" spans="1:4" x14ac:dyDescent="0.25">
      <c r="A7746"/>
      <c r="B7746"/>
      <c r="C7746"/>
      <c r="D7746"/>
    </row>
    <row r="7747" spans="1:4" x14ac:dyDescent="0.25">
      <c r="A7747"/>
      <c r="B7747"/>
      <c r="C7747"/>
      <c r="D7747"/>
    </row>
    <row r="7748" spans="1:4" x14ac:dyDescent="0.25">
      <c r="A7748"/>
      <c r="B7748"/>
      <c r="C7748"/>
      <c r="D7748"/>
    </row>
    <row r="7749" spans="1:4" x14ac:dyDescent="0.25">
      <c r="A7749"/>
      <c r="B7749"/>
      <c r="C7749"/>
      <c r="D7749"/>
    </row>
    <row r="7750" spans="1:4" x14ac:dyDescent="0.25">
      <c r="A7750"/>
      <c r="B7750"/>
      <c r="C7750"/>
      <c r="D7750"/>
    </row>
    <row r="7751" spans="1:4" x14ac:dyDescent="0.25">
      <c r="A7751"/>
      <c r="B7751"/>
      <c r="C7751"/>
      <c r="D7751"/>
    </row>
    <row r="7752" spans="1:4" x14ac:dyDescent="0.25">
      <c r="A7752"/>
      <c r="B7752"/>
      <c r="C7752"/>
      <c r="D7752"/>
    </row>
    <row r="7753" spans="1:4" x14ac:dyDescent="0.25">
      <c r="A7753"/>
      <c r="B7753"/>
      <c r="C7753"/>
      <c r="D7753"/>
    </row>
    <row r="7754" spans="1:4" x14ac:dyDescent="0.25">
      <c r="A7754"/>
      <c r="B7754"/>
      <c r="C7754"/>
      <c r="D7754"/>
    </row>
    <row r="7755" spans="1:4" x14ac:dyDescent="0.25">
      <c r="A7755"/>
      <c r="B7755"/>
      <c r="C7755"/>
      <c r="D7755"/>
    </row>
    <row r="7756" spans="1:4" x14ac:dyDescent="0.25">
      <c r="A7756"/>
      <c r="B7756"/>
      <c r="C7756"/>
      <c r="D7756"/>
    </row>
    <row r="7757" spans="1:4" x14ac:dyDescent="0.25">
      <c r="A7757"/>
      <c r="B7757"/>
      <c r="C7757"/>
      <c r="D7757"/>
    </row>
    <row r="7758" spans="1:4" x14ac:dyDescent="0.25">
      <c r="A7758"/>
      <c r="B7758"/>
      <c r="C7758"/>
      <c r="D7758"/>
    </row>
    <row r="7759" spans="1:4" x14ac:dyDescent="0.25">
      <c r="A7759"/>
      <c r="B7759"/>
      <c r="C7759"/>
      <c r="D7759"/>
    </row>
    <row r="7760" spans="1:4" x14ac:dyDescent="0.25">
      <c r="A7760"/>
      <c r="B7760"/>
      <c r="C7760"/>
      <c r="D7760"/>
    </row>
    <row r="7761" spans="1:4" x14ac:dyDescent="0.25">
      <c r="A7761"/>
      <c r="B7761"/>
      <c r="C7761"/>
      <c r="D7761"/>
    </row>
    <row r="7762" spans="1:4" x14ac:dyDescent="0.25">
      <c r="A7762"/>
      <c r="B7762"/>
      <c r="C7762"/>
      <c r="D7762"/>
    </row>
    <row r="7763" spans="1:4" x14ac:dyDescent="0.25">
      <c r="A7763"/>
      <c r="B7763"/>
      <c r="C7763"/>
      <c r="D7763"/>
    </row>
    <row r="7764" spans="1:4" x14ac:dyDescent="0.25">
      <c r="A7764"/>
      <c r="B7764"/>
      <c r="C7764"/>
      <c r="D7764"/>
    </row>
    <row r="7765" spans="1:4" x14ac:dyDescent="0.25">
      <c r="A7765"/>
      <c r="B7765"/>
      <c r="C7765"/>
      <c r="D7765"/>
    </row>
    <row r="7766" spans="1:4" x14ac:dyDescent="0.25">
      <c r="A7766"/>
      <c r="B7766"/>
      <c r="C7766"/>
      <c r="D7766"/>
    </row>
    <row r="7767" spans="1:4" x14ac:dyDescent="0.25">
      <c r="A7767"/>
      <c r="B7767"/>
      <c r="C7767"/>
      <c r="D7767"/>
    </row>
    <row r="7768" spans="1:4" x14ac:dyDescent="0.25">
      <c r="A7768"/>
      <c r="B7768"/>
      <c r="C7768"/>
      <c r="D7768"/>
    </row>
    <row r="7769" spans="1:4" x14ac:dyDescent="0.25">
      <c r="A7769"/>
      <c r="B7769"/>
      <c r="C7769"/>
      <c r="D7769"/>
    </row>
    <row r="7770" spans="1:4" x14ac:dyDescent="0.25">
      <c r="A7770"/>
      <c r="B7770"/>
      <c r="C7770"/>
      <c r="D7770"/>
    </row>
    <row r="7771" spans="1:4" x14ac:dyDescent="0.25">
      <c r="A7771"/>
      <c r="B7771"/>
      <c r="C7771"/>
      <c r="D7771"/>
    </row>
    <row r="7772" spans="1:4" x14ac:dyDescent="0.25">
      <c r="A7772"/>
      <c r="B7772"/>
      <c r="C7772"/>
      <c r="D7772"/>
    </row>
    <row r="7773" spans="1:4" x14ac:dyDescent="0.25">
      <c r="A7773"/>
      <c r="B7773"/>
      <c r="C7773"/>
      <c r="D7773"/>
    </row>
    <row r="7774" spans="1:4" x14ac:dyDescent="0.25">
      <c r="A7774"/>
      <c r="B7774"/>
      <c r="C7774"/>
      <c r="D7774"/>
    </row>
    <row r="7775" spans="1:4" x14ac:dyDescent="0.25">
      <c r="A7775"/>
      <c r="B7775"/>
      <c r="C7775"/>
      <c r="D7775"/>
    </row>
    <row r="7776" spans="1:4" x14ac:dyDescent="0.25">
      <c r="A7776"/>
      <c r="B7776"/>
      <c r="C7776"/>
      <c r="D7776"/>
    </row>
    <row r="7777" spans="1:4" x14ac:dyDescent="0.25">
      <c r="A7777"/>
      <c r="B7777"/>
      <c r="C7777"/>
      <c r="D7777"/>
    </row>
    <row r="7778" spans="1:4" x14ac:dyDescent="0.25">
      <c r="A7778"/>
      <c r="B7778"/>
      <c r="C7778"/>
      <c r="D7778"/>
    </row>
    <row r="7779" spans="1:4" x14ac:dyDescent="0.25">
      <c r="A7779"/>
      <c r="B7779"/>
      <c r="C7779"/>
      <c r="D7779"/>
    </row>
    <row r="7780" spans="1:4" x14ac:dyDescent="0.25">
      <c r="A7780"/>
      <c r="B7780"/>
      <c r="C7780"/>
      <c r="D7780"/>
    </row>
    <row r="7781" spans="1:4" x14ac:dyDescent="0.25">
      <c r="A7781"/>
      <c r="B7781"/>
      <c r="C7781"/>
      <c r="D7781"/>
    </row>
    <row r="7782" spans="1:4" x14ac:dyDescent="0.25">
      <c r="A7782"/>
      <c r="B7782"/>
      <c r="C7782"/>
      <c r="D7782"/>
    </row>
    <row r="7783" spans="1:4" x14ac:dyDescent="0.25">
      <c r="A7783"/>
      <c r="B7783"/>
      <c r="C7783"/>
      <c r="D7783"/>
    </row>
    <row r="7784" spans="1:4" x14ac:dyDescent="0.25">
      <c r="A7784"/>
      <c r="B7784"/>
      <c r="C7784"/>
      <c r="D7784"/>
    </row>
    <row r="7785" spans="1:4" x14ac:dyDescent="0.25">
      <c r="A7785"/>
      <c r="B7785"/>
      <c r="C7785"/>
      <c r="D7785"/>
    </row>
    <row r="7786" spans="1:4" x14ac:dyDescent="0.25">
      <c r="A7786"/>
      <c r="B7786"/>
      <c r="C7786"/>
      <c r="D7786"/>
    </row>
    <row r="7787" spans="1:4" x14ac:dyDescent="0.25">
      <c r="A7787"/>
      <c r="B7787"/>
      <c r="C7787"/>
      <c r="D7787"/>
    </row>
    <row r="7788" spans="1:4" x14ac:dyDescent="0.25">
      <c r="A7788"/>
      <c r="B7788"/>
      <c r="C7788"/>
      <c r="D7788"/>
    </row>
    <row r="7789" spans="1:4" x14ac:dyDescent="0.25">
      <c r="A7789"/>
      <c r="B7789"/>
      <c r="C7789"/>
      <c r="D7789"/>
    </row>
    <row r="7790" spans="1:4" x14ac:dyDescent="0.25">
      <c r="A7790"/>
      <c r="B7790"/>
      <c r="C7790"/>
      <c r="D7790"/>
    </row>
    <row r="7791" spans="1:4" x14ac:dyDescent="0.25">
      <c r="A7791"/>
      <c r="B7791"/>
      <c r="C7791"/>
      <c r="D7791"/>
    </row>
    <row r="7792" spans="1:4" x14ac:dyDescent="0.25">
      <c r="A7792"/>
      <c r="B7792"/>
      <c r="C7792"/>
      <c r="D7792"/>
    </row>
    <row r="7793" spans="1:4" x14ac:dyDescent="0.25">
      <c r="A7793"/>
      <c r="B7793"/>
      <c r="C7793"/>
      <c r="D7793"/>
    </row>
    <row r="7794" spans="1:4" x14ac:dyDescent="0.25">
      <c r="A7794"/>
      <c r="B7794"/>
      <c r="C7794"/>
      <c r="D7794"/>
    </row>
    <row r="7795" spans="1:4" x14ac:dyDescent="0.25">
      <c r="A7795"/>
      <c r="B7795"/>
      <c r="C7795"/>
      <c r="D7795"/>
    </row>
    <row r="7796" spans="1:4" x14ac:dyDescent="0.25">
      <c r="A7796"/>
      <c r="B7796"/>
      <c r="C7796"/>
      <c r="D7796"/>
    </row>
    <row r="7797" spans="1:4" x14ac:dyDescent="0.25">
      <c r="A7797"/>
      <c r="B7797"/>
      <c r="C7797"/>
      <c r="D7797"/>
    </row>
    <row r="7798" spans="1:4" x14ac:dyDescent="0.25">
      <c r="A7798"/>
      <c r="B7798"/>
      <c r="C7798"/>
      <c r="D7798"/>
    </row>
    <row r="7799" spans="1:4" x14ac:dyDescent="0.25">
      <c r="A7799"/>
      <c r="B7799"/>
      <c r="C7799"/>
      <c r="D7799"/>
    </row>
    <row r="7800" spans="1:4" x14ac:dyDescent="0.25">
      <c r="A7800"/>
      <c r="B7800"/>
      <c r="C7800"/>
      <c r="D7800"/>
    </row>
    <row r="7801" spans="1:4" x14ac:dyDescent="0.25">
      <c r="A7801"/>
      <c r="B7801"/>
      <c r="C7801"/>
      <c r="D7801"/>
    </row>
    <row r="7802" spans="1:4" x14ac:dyDescent="0.25">
      <c r="A7802"/>
      <c r="B7802"/>
      <c r="C7802"/>
      <c r="D7802"/>
    </row>
    <row r="7803" spans="1:4" x14ac:dyDescent="0.25">
      <c r="A7803"/>
      <c r="B7803"/>
      <c r="C7803"/>
      <c r="D7803"/>
    </row>
    <row r="7804" spans="1:4" x14ac:dyDescent="0.25">
      <c r="A7804"/>
      <c r="B7804"/>
      <c r="C7804"/>
      <c r="D7804"/>
    </row>
    <row r="7805" spans="1:4" x14ac:dyDescent="0.25">
      <c r="A7805"/>
      <c r="B7805"/>
      <c r="C7805"/>
      <c r="D7805"/>
    </row>
    <row r="7806" spans="1:4" x14ac:dyDescent="0.25">
      <c r="A7806"/>
      <c r="B7806"/>
      <c r="C7806"/>
      <c r="D7806"/>
    </row>
    <row r="7807" spans="1:4" x14ac:dyDescent="0.25">
      <c r="A7807"/>
      <c r="B7807"/>
      <c r="C7807"/>
      <c r="D7807"/>
    </row>
    <row r="7808" spans="1:4" x14ac:dyDescent="0.25">
      <c r="A7808"/>
      <c r="B7808"/>
      <c r="C7808"/>
      <c r="D7808"/>
    </row>
    <row r="7809" spans="1:4" x14ac:dyDescent="0.25">
      <c r="A7809"/>
      <c r="B7809"/>
      <c r="C7809"/>
      <c r="D7809"/>
    </row>
    <row r="7810" spans="1:4" x14ac:dyDescent="0.25">
      <c r="A7810"/>
      <c r="B7810"/>
      <c r="C7810"/>
      <c r="D7810"/>
    </row>
    <row r="7811" spans="1:4" x14ac:dyDescent="0.25">
      <c r="A7811"/>
      <c r="B7811"/>
      <c r="C7811"/>
      <c r="D7811"/>
    </row>
    <row r="7812" spans="1:4" x14ac:dyDescent="0.25">
      <c r="A7812"/>
      <c r="B7812"/>
      <c r="C7812"/>
      <c r="D7812"/>
    </row>
    <row r="7813" spans="1:4" x14ac:dyDescent="0.25">
      <c r="A7813"/>
      <c r="B7813"/>
      <c r="C7813"/>
      <c r="D7813"/>
    </row>
    <row r="7814" spans="1:4" x14ac:dyDescent="0.25">
      <c r="A7814"/>
      <c r="B7814"/>
      <c r="C7814"/>
      <c r="D7814"/>
    </row>
    <row r="7815" spans="1:4" x14ac:dyDescent="0.25">
      <c r="A7815"/>
      <c r="B7815"/>
      <c r="C7815"/>
      <c r="D7815"/>
    </row>
    <row r="7816" spans="1:4" x14ac:dyDescent="0.25">
      <c r="A7816"/>
      <c r="B7816"/>
      <c r="C7816"/>
      <c r="D7816"/>
    </row>
    <row r="7817" spans="1:4" x14ac:dyDescent="0.25">
      <c r="A7817"/>
      <c r="B7817"/>
      <c r="C7817"/>
      <c r="D7817"/>
    </row>
    <row r="7818" spans="1:4" x14ac:dyDescent="0.25">
      <c r="A7818"/>
      <c r="B7818"/>
      <c r="C7818"/>
      <c r="D7818"/>
    </row>
    <row r="7819" spans="1:4" x14ac:dyDescent="0.25">
      <c r="A7819"/>
      <c r="B7819"/>
      <c r="C7819"/>
      <c r="D7819"/>
    </row>
    <row r="7820" spans="1:4" x14ac:dyDescent="0.25">
      <c r="A7820"/>
      <c r="B7820"/>
      <c r="C7820"/>
      <c r="D7820"/>
    </row>
    <row r="7821" spans="1:4" x14ac:dyDescent="0.25">
      <c r="A7821"/>
      <c r="B7821"/>
      <c r="C7821"/>
      <c r="D7821"/>
    </row>
    <row r="7822" spans="1:4" x14ac:dyDescent="0.25">
      <c r="A7822"/>
      <c r="B7822"/>
      <c r="C7822"/>
      <c r="D7822"/>
    </row>
    <row r="7823" spans="1:4" x14ac:dyDescent="0.25">
      <c r="A7823"/>
      <c r="B7823"/>
      <c r="C7823"/>
      <c r="D7823"/>
    </row>
    <row r="7824" spans="1:4" x14ac:dyDescent="0.25">
      <c r="A7824"/>
      <c r="B7824"/>
      <c r="C7824"/>
      <c r="D7824"/>
    </row>
    <row r="7825" spans="1:4" x14ac:dyDescent="0.25">
      <c r="A7825"/>
      <c r="B7825"/>
      <c r="C7825"/>
      <c r="D7825"/>
    </row>
    <row r="7826" spans="1:4" x14ac:dyDescent="0.25">
      <c r="A7826"/>
      <c r="B7826"/>
      <c r="C7826"/>
      <c r="D7826"/>
    </row>
    <row r="7827" spans="1:4" x14ac:dyDescent="0.25">
      <c r="A7827"/>
      <c r="B7827"/>
      <c r="C7827"/>
      <c r="D7827"/>
    </row>
    <row r="7828" spans="1:4" x14ac:dyDescent="0.25">
      <c r="A7828"/>
      <c r="B7828"/>
      <c r="C7828"/>
      <c r="D7828"/>
    </row>
    <row r="7829" spans="1:4" x14ac:dyDescent="0.25">
      <c r="A7829"/>
      <c r="B7829"/>
      <c r="C7829"/>
      <c r="D7829"/>
    </row>
    <row r="7830" spans="1:4" x14ac:dyDescent="0.25">
      <c r="A7830"/>
      <c r="B7830"/>
      <c r="C7830"/>
      <c r="D7830"/>
    </row>
    <row r="7831" spans="1:4" x14ac:dyDescent="0.25">
      <c r="A7831"/>
      <c r="B7831"/>
      <c r="C7831"/>
      <c r="D7831"/>
    </row>
    <row r="7832" spans="1:4" x14ac:dyDescent="0.25">
      <c r="A7832"/>
      <c r="B7832"/>
      <c r="C7832"/>
      <c r="D7832"/>
    </row>
    <row r="7833" spans="1:4" x14ac:dyDescent="0.25">
      <c r="A7833"/>
      <c r="B7833"/>
      <c r="C7833"/>
      <c r="D7833"/>
    </row>
    <row r="7834" spans="1:4" x14ac:dyDescent="0.25">
      <c r="A7834"/>
      <c r="B7834"/>
      <c r="C7834"/>
      <c r="D7834"/>
    </row>
    <row r="7835" spans="1:4" x14ac:dyDescent="0.25">
      <c r="A7835"/>
      <c r="B7835"/>
      <c r="C7835"/>
      <c r="D7835"/>
    </row>
    <row r="7836" spans="1:4" x14ac:dyDescent="0.25">
      <c r="A7836"/>
      <c r="B7836"/>
      <c r="C7836"/>
      <c r="D7836"/>
    </row>
    <row r="7837" spans="1:4" x14ac:dyDescent="0.25">
      <c r="A7837"/>
      <c r="B7837"/>
      <c r="C7837"/>
      <c r="D7837"/>
    </row>
    <row r="7838" spans="1:4" x14ac:dyDescent="0.25">
      <c r="A7838"/>
      <c r="B7838"/>
      <c r="C7838"/>
      <c r="D7838"/>
    </row>
    <row r="7839" spans="1:4" x14ac:dyDescent="0.25">
      <c r="A7839"/>
      <c r="B7839"/>
      <c r="C7839"/>
      <c r="D7839"/>
    </row>
    <row r="7840" spans="1:4" x14ac:dyDescent="0.25">
      <c r="A7840"/>
      <c r="B7840"/>
      <c r="C7840"/>
      <c r="D7840"/>
    </row>
    <row r="7841" spans="1:4" x14ac:dyDescent="0.25">
      <c r="A7841"/>
      <c r="B7841"/>
      <c r="C7841"/>
      <c r="D7841"/>
    </row>
    <row r="7842" spans="1:4" x14ac:dyDescent="0.25">
      <c r="A7842"/>
      <c r="B7842"/>
      <c r="C7842"/>
      <c r="D7842"/>
    </row>
    <row r="7843" spans="1:4" x14ac:dyDescent="0.25">
      <c r="A7843"/>
      <c r="B7843"/>
      <c r="C7843"/>
      <c r="D7843"/>
    </row>
    <row r="7844" spans="1:4" x14ac:dyDescent="0.25">
      <c r="A7844"/>
      <c r="B7844"/>
      <c r="C7844"/>
      <c r="D7844"/>
    </row>
    <row r="7845" spans="1:4" x14ac:dyDescent="0.25">
      <c r="A7845"/>
      <c r="B7845"/>
      <c r="C7845"/>
      <c r="D7845"/>
    </row>
    <row r="7846" spans="1:4" x14ac:dyDescent="0.25">
      <c r="A7846"/>
      <c r="B7846"/>
      <c r="C7846"/>
      <c r="D7846"/>
    </row>
    <row r="7847" spans="1:4" x14ac:dyDescent="0.25">
      <c r="A7847"/>
      <c r="B7847"/>
      <c r="C7847"/>
      <c r="D7847"/>
    </row>
    <row r="7848" spans="1:4" x14ac:dyDescent="0.25">
      <c r="A7848"/>
      <c r="B7848"/>
      <c r="C7848"/>
      <c r="D7848"/>
    </row>
    <row r="7849" spans="1:4" x14ac:dyDescent="0.25">
      <c r="A7849"/>
      <c r="B7849"/>
      <c r="C7849"/>
      <c r="D7849"/>
    </row>
    <row r="7850" spans="1:4" x14ac:dyDescent="0.25">
      <c r="A7850"/>
      <c r="B7850"/>
      <c r="C7850"/>
      <c r="D7850"/>
    </row>
    <row r="7851" spans="1:4" x14ac:dyDescent="0.25">
      <c r="A7851"/>
      <c r="B7851"/>
      <c r="C7851"/>
      <c r="D7851"/>
    </row>
    <row r="7852" spans="1:4" x14ac:dyDescent="0.25">
      <c r="A7852"/>
      <c r="B7852"/>
      <c r="C7852"/>
      <c r="D7852"/>
    </row>
    <row r="7853" spans="1:4" x14ac:dyDescent="0.25">
      <c r="A7853"/>
      <c r="B7853"/>
      <c r="C7853"/>
      <c r="D7853"/>
    </row>
    <row r="7854" spans="1:4" x14ac:dyDescent="0.25">
      <c r="A7854"/>
      <c r="B7854"/>
      <c r="C7854"/>
      <c r="D7854"/>
    </row>
    <row r="7855" spans="1:4" x14ac:dyDescent="0.25">
      <c r="A7855"/>
      <c r="B7855"/>
      <c r="C7855"/>
      <c r="D7855"/>
    </row>
    <row r="7856" spans="1:4" x14ac:dyDescent="0.25">
      <c r="A7856"/>
      <c r="B7856"/>
      <c r="C7856"/>
      <c r="D7856"/>
    </row>
    <row r="7857" spans="1:4" x14ac:dyDescent="0.25">
      <c r="A7857"/>
      <c r="B7857"/>
      <c r="C7857"/>
      <c r="D7857"/>
    </row>
    <row r="7858" spans="1:4" x14ac:dyDescent="0.25">
      <c r="A7858"/>
      <c r="B7858"/>
      <c r="C7858"/>
      <c r="D7858"/>
    </row>
    <row r="7859" spans="1:4" x14ac:dyDescent="0.25">
      <c r="A7859"/>
      <c r="B7859"/>
      <c r="C7859"/>
      <c r="D7859"/>
    </row>
    <row r="7860" spans="1:4" x14ac:dyDescent="0.25">
      <c r="A7860"/>
      <c r="B7860"/>
      <c r="C7860"/>
      <c r="D7860"/>
    </row>
    <row r="7861" spans="1:4" x14ac:dyDescent="0.25">
      <c r="A7861"/>
      <c r="B7861"/>
      <c r="C7861"/>
      <c r="D7861"/>
    </row>
    <row r="7862" spans="1:4" x14ac:dyDescent="0.25">
      <c r="A7862"/>
      <c r="B7862"/>
      <c r="C7862"/>
      <c r="D7862"/>
    </row>
    <row r="7863" spans="1:4" x14ac:dyDescent="0.25">
      <c r="A7863"/>
      <c r="B7863"/>
      <c r="C7863"/>
      <c r="D7863"/>
    </row>
    <row r="7864" spans="1:4" x14ac:dyDescent="0.25">
      <c r="A7864"/>
      <c r="B7864"/>
      <c r="C7864"/>
      <c r="D7864"/>
    </row>
    <row r="7865" spans="1:4" x14ac:dyDescent="0.25">
      <c r="A7865"/>
      <c r="B7865"/>
      <c r="C7865"/>
      <c r="D7865"/>
    </row>
    <row r="7866" spans="1:4" x14ac:dyDescent="0.25">
      <c r="A7866"/>
      <c r="B7866"/>
      <c r="C7866"/>
      <c r="D7866"/>
    </row>
    <row r="7867" spans="1:4" x14ac:dyDescent="0.25">
      <c r="A7867"/>
      <c r="B7867"/>
      <c r="C7867"/>
      <c r="D7867"/>
    </row>
    <row r="7868" spans="1:4" x14ac:dyDescent="0.25">
      <c r="A7868"/>
      <c r="B7868"/>
      <c r="C7868"/>
      <c r="D7868"/>
    </row>
    <row r="7869" spans="1:4" x14ac:dyDescent="0.25">
      <c r="A7869"/>
      <c r="B7869"/>
      <c r="C7869"/>
      <c r="D7869"/>
    </row>
    <row r="7870" spans="1:4" x14ac:dyDescent="0.25">
      <c r="A7870"/>
      <c r="B7870"/>
      <c r="C7870"/>
      <c r="D7870"/>
    </row>
    <row r="7871" spans="1:4" x14ac:dyDescent="0.25">
      <c r="A7871"/>
      <c r="B7871"/>
      <c r="C7871"/>
      <c r="D7871"/>
    </row>
    <row r="7872" spans="1:4" x14ac:dyDescent="0.25">
      <c r="A7872"/>
      <c r="B7872"/>
      <c r="C7872"/>
      <c r="D7872"/>
    </row>
    <row r="7873" spans="1:4" x14ac:dyDescent="0.25">
      <c r="A7873"/>
      <c r="B7873"/>
      <c r="C7873"/>
      <c r="D7873"/>
    </row>
    <row r="7874" spans="1:4" x14ac:dyDescent="0.25">
      <c r="A7874"/>
      <c r="B7874"/>
      <c r="C7874"/>
      <c r="D7874"/>
    </row>
    <row r="7875" spans="1:4" x14ac:dyDescent="0.25">
      <c r="A7875"/>
      <c r="B7875"/>
      <c r="C7875"/>
      <c r="D7875"/>
    </row>
    <row r="7876" spans="1:4" x14ac:dyDescent="0.25">
      <c r="A7876"/>
      <c r="B7876"/>
      <c r="C7876"/>
      <c r="D7876"/>
    </row>
    <row r="7877" spans="1:4" x14ac:dyDescent="0.25">
      <c r="A7877"/>
      <c r="B7877"/>
      <c r="C7877"/>
      <c r="D7877"/>
    </row>
    <row r="7878" spans="1:4" x14ac:dyDescent="0.25">
      <c r="A7878"/>
      <c r="B7878"/>
      <c r="C7878"/>
      <c r="D7878"/>
    </row>
    <row r="7879" spans="1:4" x14ac:dyDescent="0.25">
      <c r="A7879"/>
      <c r="B7879"/>
      <c r="C7879"/>
      <c r="D7879"/>
    </row>
    <row r="7880" spans="1:4" x14ac:dyDescent="0.25">
      <c r="A7880"/>
      <c r="B7880"/>
      <c r="C7880"/>
      <c r="D7880"/>
    </row>
    <row r="7881" spans="1:4" x14ac:dyDescent="0.25">
      <c r="A7881"/>
      <c r="B7881"/>
      <c r="C7881"/>
      <c r="D7881"/>
    </row>
    <row r="7882" spans="1:4" x14ac:dyDescent="0.25">
      <c r="A7882"/>
      <c r="B7882"/>
      <c r="C7882"/>
      <c r="D7882"/>
    </row>
    <row r="7883" spans="1:4" x14ac:dyDescent="0.25">
      <c r="A7883"/>
      <c r="B7883"/>
      <c r="C7883"/>
      <c r="D7883"/>
    </row>
    <row r="7884" spans="1:4" x14ac:dyDescent="0.25">
      <c r="A7884"/>
      <c r="B7884"/>
      <c r="C7884"/>
      <c r="D7884"/>
    </row>
    <row r="7885" spans="1:4" x14ac:dyDescent="0.25">
      <c r="A7885"/>
      <c r="B7885"/>
      <c r="C7885"/>
      <c r="D7885"/>
    </row>
    <row r="7886" spans="1:4" x14ac:dyDescent="0.25">
      <c r="A7886"/>
      <c r="B7886"/>
      <c r="C7886"/>
      <c r="D7886"/>
    </row>
    <row r="7887" spans="1:4" x14ac:dyDescent="0.25">
      <c r="A7887"/>
      <c r="B7887"/>
      <c r="C7887"/>
      <c r="D7887"/>
    </row>
    <row r="7888" spans="1:4" x14ac:dyDescent="0.25">
      <c r="A7888"/>
      <c r="B7888"/>
      <c r="C7888"/>
      <c r="D7888"/>
    </row>
    <row r="7889" spans="1:4" x14ac:dyDescent="0.25">
      <c r="A7889"/>
      <c r="B7889"/>
      <c r="C7889"/>
      <c r="D7889"/>
    </row>
    <row r="7890" spans="1:4" x14ac:dyDescent="0.25">
      <c r="A7890"/>
      <c r="B7890"/>
      <c r="C7890"/>
      <c r="D7890"/>
    </row>
    <row r="7891" spans="1:4" x14ac:dyDescent="0.25">
      <c r="A7891"/>
      <c r="B7891"/>
      <c r="C7891"/>
      <c r="D7891"/>
    </row>
    <row r="7892" spans="1:4" x14ac:dyDescent="0.25">
      <c r="A7892"/>
      <c r="B7892"/>
      <c r="C7892"/>
      <c r="D7892"/>
    </row>
    <row r="7893" spans="1:4" x14ac:dyDescent="0.25">
      <c r="A7893"/>
      <c r="B7893"/>
      <c r="C7893"/>
      <c r="D7893"/>
    </row>
    <row r="7894" spans="1:4" x14ac:dyDescent="0.25">
      <c r="A7894"/>
      <c r="B7894"/>
      <c r="C7894"/>
      <c r="D7894"/>
    </row>
    <row r="7895" spans="1:4" x14ac:dyDescent="0.25">
      <c r="A7895"/>
      <c r="B7895"/>
      <c r="C7895"/>
      <c r="D7895"/>
    </row>
    <row r="7896" spans="1:4" x14ac:dyDescent="0.25">
      <c r="A7896"/>
      <c r="B7896"/>
      <c r="C7896"/>
      <c r="D7896"/>
    </row>
    <row r="7897" spans="1:4" x14ac:dyDescent="0.25">
      <c r="A7897"/>
      <c r="B7897"/>
      <c r="C7897"/>
      <c r="D7897"/>
    </row>
    <row r="7898" spans="1:4" x14ac:dyDescent="0.25">
      <c r="A7898"/>
      <c r="B7898"/>
      <c r="C7898"/>
      <c r="D7898"/>
    </row>
    <row r="7899" spans="1:4" x14ac:dyDescent="0.25">
      <c r="A7899"/>
      <c r="B7899"/>
      <c r="C7899"/>
      <c r="D7899"/>
    </row>
    <row r="7900" spans="1:4" x14ac:dyDescent="0.25">
      <c r="A7900"/>
      <c r="B7900"/>
      <c r="C7900"/>
      <c r="D7900"/>
    </row>
    <row r="7901" spans="1:4" x14ac:dyDescent="0.25">
      <c r="A7901"/>
      <c r="B7901"/>
      <c r="C7901"/>
      <c r="D7901"/>
    </row>
    <row r="7902" spans="1:4" x14ac:dyDescent="0.25">
      <c r="A7902"/>
      <c r="B7902"/>
      <c r="C7902"/>
      <c r="D7902"/>
    </row>
    <row r="7903" spans="1:4" x14ac:dyDescent="0.25">
      <c r="A7903"/>
      <c r="B7903"/>
      <c r="C7903"/>
      <c r="D7903"/>
    </row>
    <row r="7904" spans="1:4" x14ac:dyDescent="0.25">
      <c r="A7904"/>
      <c r="B7904"/>
      <c r="C7904"/>
      <c r="D7904"/>
    </row>
    <row r="7905" spans="1:4" x14ac:dyDescent="0.25">
      <c r="A7905"/>
      <c r="B7905"/>
      <c r="C7905"/>
      <c r="D7905"/>
    </row>
    <row r="7906" spans="1:4" x14ac:dyDescent="0.25">
      <c r="A7906"/>
      <c r="B7906"/>
      <c r="C7906"/>
      <c r="D7906"/>
    </row>
    <row r="7907" spans="1:4" x14ac:dyDescent="0.25">
      <c r="A7907"/>
      <c r="B7907"/>
      <c r="C7907"/>
      <c r="D7907"/>
    </row>
    <row r="7908" spans="1:4" x14ac:dyDescent="0.25">
      <c r="A7908"/>
      <c r="B7908"/>
      <c r="C7908"/>
      <c r="D7908"/>
    </row>
    <row r="7909" spans="1:4" x14ac:dyDescent="0.25">
      <c r="A7909"/>
      <c r="B7909"/>
      <c r="C7909"/>
      <c r="D7909"/>
    </row>
    <row r="7910" spans="1:4" x14ac:dyDescent="0.25">
      <c r="A7910"/>
      <c r="B7910"/>
      <c r="C7910"/>
      <c r="D7910"/>
    </row>
    <row r="7911" spans="1:4" x14ac:dyDescent="0.25">
      <c r="A7911"/>
      <c r="B7911"/>
      <c r="C7911"/>
      <c r="D7911"/>
    </row>
    <row r="7912" spans="1:4" x14ac:dyDescent="0.25">
      <c r="A7912"/>
      <c r="B7912"/>
      <c r="C7912"/>
      <c r="D7912"/>
    </row>
    <row r="7913" spans="1:4" x14ac:dyDescent="0.25">
      <c r="A7913"/>
      <c r="B7913"/>
      <c r="C7913"/>
      <c r="D7913"/>
    </row>
    <row r="7914" spans="1:4" x14ac:dyDescent="0.25">
      <c r="A7914"/>
      <c r="B7914"/>
      <c r="C7914"/>
      <c r="D7914"/>
    </row>
    <row r="7915" spans="1:4" x14ac:dyDescent="0.25">
      <c r="A7915"/>
      <c r="B7915"/>
      <c r="C7915"/>
      <c r="D7915"/>
    </row>
    <row r="7916" spans="1:4" x14ac:dyDescent="0.25">
      <c r="A7916"/>
      <c r="B7916"/>
      <c r="C7916"/>
      <c r="D7916"/>
    </row>
    <row r="7917" spans="1:4" x14ac:dyDescent="0.25">
      <c r="A7917"/>
      <c r="B7917"/>
      <c r="C7917"/>
      <c r="D7917"/>
    </row>
    <row r="7918" spans="1:4" x14ac:dyDescent="0.25">
      <c r="A7918"/>
      <c r="B7918"/>
      <c r="C7918"/>
      <c r="D7918"/>
    </row>
    <row r="7919" spans="1:4" x14ac:dyDescent="0.25">
      <c r="A7919"/>
      <c r="B7919"/>
      <c r="C7919"/>
      <c r="D7919"/>
    </row>
    <row r="7920" spans="1:4" x14ac:dyDescent="0.25">
      <c r="A7920"/>
      <c r="B7920"/>
      <c r="C7920"/>
      <c r="D7920"/>
    </row>
    <row r="7921" spans="1:4" x14ac:dyDescent="0.25">
      <c r="A7921"/>
      <c r="B7921"/>
      <c r="C7921"/>
      <c r="D7921"/>
    </row>
    <row r="7922" spans="1:4" x14ac:dyDescent="0.25">
      <c r="A7922"/>
      <c r="B7922"/>
      <c r="C7922"/>
      <c r="D7922"/>
    </row>
    <row r="7923" spans="1:4" x14ac:dyDescent="0.25">
      <c r="A7923"/>
      <c r="B7923"/>
      <c r="C7923"/>
      <c r="D7923"/>
    </row>
    <row r="7924" spans="1:4" x14ac:dyDescent="0.25">
      <c r="A7924"/>
      <c r="B7924"/>
      <c r="C7924"/>
      <c r="D7924"/>
    </row>
    <row r="7925" spans="1:4" x14ac:dyDescent="0.25">
      <c r="A7925"/>
      <c r="B7925"/>
      <c r="C7925"/>
      <c r="D7925"/>
    </row>
    <row r="7926" spans="1:4" x14ac:dyDescent="0.25">
      <c r="A7926"/>
      <c r="B7926"/>
      <c r="C7926"/>
      <c r="D7926"/>
    </row>
    <row r="7927" spans="1:4" x14ac:dyDescent="0.25">
      <c r="A7927"/>
      <c r="B7927"/>
      <c r="C7927"/>
      <c r="D7927"/>
    </row>
    <row r="7928" spans="1:4" x14ac:dyDescent="0.25">
      <c r="A7928"/>
      <c r="B7928"/>
      <c r="C7928"/>
      <c r="D7928"/>
    </row>
    <row r="7929" spans="1:4" x14ac:dyDescent="0.25">
      <c r="A7929"/>
      <c r="B7929"/>
      <c r="C7929"/>
      <c r="D7929"/>
    </row>
    <row r="7930" spans="1:4" x14ac:dyDescent="0.25">
      <c r="A7930"/>
      <c r="B7930"/>
      <c r="C7930"/>
      <c r="D7930"/>
    </row>
    <row r="7931" spans="1:4" x14ac:dyDescent="0.25">
      <c r="A7931"/>
      <c r="B7931"/>
      <c r="C7931"/>
      <c r="D7931"/>
    </row>
    <row r="7932" spans="1:4" x14ac:dyDescent="0.25">
      <c r="A7932"/>
      <c r="B7932"/>
      <c r="C7932"/>
      <c r="D7932"/>
    </row>
    <row r="7933" spans="1:4" x14ac:dyDescent="0.25">
      <c r="A7933"/>
      <c r="B7933"/>
      <c r="C7933"/>
      <c r="D7933"/>
    </row>
    <row r="7934" spans="1:4" x14ac:dyDescent="0.25">
      <c r="A7934"/>
      <c r="B7934"/>
      <c r="C7934"/>
      <c r="D7934"/>
    </row>
    <row r="7935" spans="1:4" x14ac:dyDescent="0.25">
      <c r="A7935"/>
      <c r="B7935"/>
      <c r="C7935"/>
      <c r="D7935"/>
    </row>
    <row r="7936" spans="1:4" x14ac:dyDescent="0.25">
      <c r="A7936"/>
      <c r="B7936"/>
      <c r="C7936"/>
      <c r="D7936"/>
    </row>
    <row r="7937" spans="1:4" x14ac:dyDescent="0.25">
      <c r="A7937"/>
      <c r="B7937"/>
      <c r="C7937"/>
      <c r="D7937"/>
    </row>
    <row r="7938" spans="1:4" x14ac:dyDescent="0.25">
      <c r="A7938"/>
      <c r="B7938"/>
      <c r="C7938"/>
      <c r="D7938"/>
    </row>
    <row r="7939" spans="1:4" x14ac:dyDescent="0.25">
      <c r="A7939"/>
      <c r="B7939"/>
      <c r="C7939"/>
      <c r="D7939"/>
    </row>
    <row r="7940" spans="1:4" x14ac:dyDescent="0.25">
      <c r="A7940"/>
      <c r="B7940"/>
      <c r="C7940"/>
      <c r="D7940"/>
    </row>
    <row r="7941" spans="1:4" x14ac:dyDescent="0.25">
      <c r="A7941"/>
      <c r="B7941"/>
      <c r="C7941"/>
      <c r="D7941"/>
    </row>
    <row r="7942" spans="1:4" x14ac:dyDescent="0.25">
      <c r="A7942"/>
      <c r="B7942"/>
      <c r="C7942"/>
      <c r="D7942"/>
    </row>
    <row r="7943" spans="1:4" x14ac:dyDescent="0.25">
      <c r="A7943"/>
      <c r="B7943"/>
      <c r="C7943"/>
      <c r="D7943"/>
    </row>
    <row r="7944" spans="1:4" x14ac:dyDescent="0.25">
      <c r="A7944"/>
      <c r="B7944"/>
      <c r="C7944"/>
      <c r="D7944"/>
    </row>
    <row r="7945" spans="1:4" x14ac:dyDescent="0.25">
      <c r="A7945"/>
      <c r="B7945"/>
      <c r="C7945"/>
      <c r="D7945"/>
    </row>
    <row r="7946" spans="1:4" x14ac:dyDescent="0.25">
      <c r="A7946"/>
      <c r="B7946"/>
      <c r="C7946"/>
      <c r="D7946"/>
    </row>
    <row r="7947" spans="1:4" x14ac:dyDescent="0.25">
      <c r="A7947"/>
      <c r="B7947"/>
      <c r="C7947"/>
      <c r="D7947"/>
    </row>
    <row r="7948" spans="1:4" x14ac:dyDescent="0.25">
      <c r="A7948"/>
      <c r="B7948"/>
      <c r="C7948"/>
      <c r="D7948"/>
    </row>
    <row r="7949" spans="1:4" x14ac:dyDescent="0.25">
      <c r="A7949"/>
      <c r="B7949"/>
      <c r="C7949"/>
      <c r="D7949"/>
    </row>
    <row r="7950" spans="1:4" x14ac:dyDescent="0.25">
      <c r="A7950"/>
      <c r="B7950"/>
      <c r="C7950"/>
      <c r="D7950"/>
    </row>
    <row r="7951" spans="1:4" x14ac:dyDescent="0.25">
      <c r="A7951"/>
      <c r="B7951"/>
      <c r="C7951"/>
      <c r="D7951"/>
    </row>
    <row r="7952" spans="1:4" x14ac:dyDescent="0.25">
      <c r="A7952"/>
      <c r="B7952"/>
      <c r="C7952"/>
      <c r="D7952"/>
    </row>
    <row r="7953" spans="1:4" x14ac:dyDescent="0.25">
      <c r="A7953"/>
      <c r="B7953"/>
      <c r="C7953"/>
      <c r="D7953"/>
    </row>
    <row r="7954" spans="1:4" x14ac:dyDescent="0.25">
      <c r="A7954"/>
      <c r="B7954"/>
      <c r="C7954"/>
      <c r="D7954"/>
    </row>
    <row r="7955" spans="1:4" x14ac:dyDescent="0.25">
      <c r="A7955"/>
      <c r="B7955"/>
      <c r="C7955"/>
      <c r="D7955"/>
    </row>
    <row r="7956" spans="1:4" x14ac:dyDescent="0.25">
      <c r="A7956"/>
      <c r="B7956"/>
      <c r="C7956"/>
      <c r="D7956"/>
    </row>
    <row r="7957" spans="1:4" x14ac:dyDescent="0.25">
      <c r="A7957"/>
      <c r="B7957"/>
      <c r="C7957"/>
      <c r="D7957"/>
    </row>
    <row r="7958" spans="1:4" x14ac:dyDescent="0.25">
      <c r="A7958"/>
      <c r="B7958"/>
      <c r="C7958"/>
      <c r="D7958"/>
    </row>
    <row r="7959" spans="1:4" x14ac:dyDescent="0.25">
      <c r="A7959"/>
      <c r="B7959"/>
      <c r="C7959"/>
      <c r="D7959"/>
    </row>
    <row r="7960" spans="1:4" x14ac:dyDescent="0.25">
      <c r="A7960"/>
      <c r="B7960"/>
      <c r="C7960"/>
      <c r="D7960"/>
    </row>
    <row r="7961" spans="1:4" x14ac:dyDescent="0.25">
      <c r="A7961"/>
      <c r="B7961"/>
      <c r="C7961"/>
      <c r="D7961"/>
    </row>
    <row r="7962" spans="1:4" x14ac:dyDescent="0.25">
      <c r="A7962"/>
      <c r="B7962"/>
      <c r="C7962"/>
      <c r="D7962"/>
    </row>
    <row r="7963" spans="1:4" x14ac:dyDescent="0.25">
      <c r="A7963"/>
      <c r="B7963"/>
      <c r="C7963"/>
      <c r="D7963"/>
    </row>
    <row r="7964" spans="1:4" x14ac:dyDescent="0.25">
      <c r="A7964"/>
      <c r="B7964"/>
      <c r="C7964"/>
      <c r="D7964"/>
    </row>
    <row r="7965" spans="1:4" x14ac:dyDescent="0.25">
      <c r="A7965"/>
      <c r="B7965"/>
      <c r="C7965"/>
      <c r="D7965"/>
    </row>
    <row r="7966" spans="1:4" x14ac:dyDescent="0.25">
      <c r="A7966"/>
      <c r="B7966"/>
      <c r="C7966"/>
      <c r="D7966"/>
    </row>
    <row r="7967" spans="1:4" x14ac:dyDescent="0.25">
      <c r="A7967"/>
      <c r="B7967"/>
      <c r="C7967"/>
      <c r="D7967"/>
    </row>
    <row r="7968" spans="1:4" x14ac:dyDescent="0.25">
      <c r="A7968"/>
      <c r="B7968"/>
      <c r="C7968"/>
      <c r="D7968"/>
    </row>
    <row r="7969" spans="1:4" x14ac:dyDescent="0.25">
      <c r="A7969"/>
      <c r="B7969"/>
      <c r="C7969"/>
      <c r="D7969"/>
    </row>
    <row r="7970" spans="1:4" x14ac:dyDescent="0.25">
      <c r="A7970"/>
      <c r="B7970"/>
      <c r="C7970"/>
      <c r="D7970"/>
    </row>
    <row r="7971" spans="1:4" x14ac:dyDescent="0.25">
      <c r="A7971"/>
      <c r="B7971"/>
      <c r="C7971"/>
      <c r="D7971"/>
    </row>
    <row r="7972" spans="1:4" x14ac:dyDescent="0.25">
      <c r="A7972"/>
      <c r="B7972"/>
      <c r="C7972"/>
      <c r="D7972"/>
    </row>
    <row r="7973" spans="1:4" x14ac:dyDescent="0.25">
      <c r="A7973"/>
      <c r="B7973"/>
      <c r="C7973"/>
      <c r="D7973"/>
    </row>
    <row r="7974" spans="1:4" x14ac:dyDescent="0.25">
      <c r="A7974"/>
      <c r="B7974"/>
      <c r="C7974"/>
      <c r="D7974"/>
    </row>
    <row r="7975" spans="1:4" x14ac:dyDescent="0.25">
      <c r="A7975"/>
      <c r="B7975"/>
      <c r="C7975"/>
      <c r="D7975"/>
    </row>
    <row r="7976" spans="1:4" x14ac:dyDescent="0.25">
      <c r="A7976"/>
      <c r="B7976"/>
      <c r="C7976"/>
      <c r="D7976"/>
    </row>
    <row r="7977" spans="1:4" x14ac:dyDescent="0.25">
      <c r="A7977"/>
      <c r="B7977"/>
      <c r="C7977"/>
      <c r="D7977"/>
    </row>
    <row r="7978" spans="1:4" x14ac:dyDescent="0.25">
      <c r="A7978"/>
      <c r="B7978"/>
      <c r="C7978"/>
      <c r="D7978"/>
    </row>
    <row r="7979" spans="1:4" x14ac:dyDescent="0.25">
      <c r="A7979"/>
      <c r="B7979"/>
      <c r="C7979"/>
      <c r="D7979"/>
    </row>
    <row r="7980" spans="1:4" x14ac:dyDescent="0.25">
      <c r="A7980"/>
      <c r="B7980"/>
      <c r="C7980"/>
      <c r="D7980"/>
    </row>
    <row r="7981" spans="1:4" x14ac:dyDescent="0.25">
      <c r="A7981"/>
      <c r="B7981"/>
      <c r="C7981"/>
      <c r="D7981"/>
    </row>
    <row r="7982" spans="1:4" x14ac:dyDescent="0.25">
      <c r="A7982"/>
      <c r="B7982"/>
      <c r="C7982"/>
      <c r="D7982"/>
    </row>
    <row r="7983" spans="1:4" x14ac:dyDescent="0.25">
      <c r="A7983"/>
      <c r="B7983"/>
      <c r="C7983"/>
      <c r="D7983"/>
    </row>
    <row r="7984" spans="1:4" x14ac:dyDescent="0.25">
      <c r="A7984"/>
      <c r="B7984"/>
      <c r="C7984"/>
      <c r="D7984"/>
    </row>
    <row r="7985" spans="1:4" x14ac:dyDescent="0.25">
      <c r="A7985"/>
      <c r="B7985"/>
      <c r="C7985"/>
      <c r="D7985"/>
    </row>
    <row r="7986" spans="1:4" x14ac:dyDescent="0.25">
      <c r="A7986"/>
      <c r="B7986"/>
      <c r="C7986"/>
      <c r="D7986"/>
    </row>
    <row r="7987" spans="1:4" x14ac:dyDescent="0.25">
      <c r="A7987"/>
      <c r="B7987"/>
      <c r="C7987"/>
      <c r="D7987"/>
    </row>
    <row r="7988" spans="1:4" x14ac:dyDescent="0.25">
      <c r="A7988"/>
      <c r="B7988"/>
      <c r="C7988"/>
      <c r="D7988"/>
    </row>
    <row r="7989" spans="1:4" x14ac:dyDescent="0.25">
      <c r="A7989"/>
      <c r="B7989"/>
      <c r="C7989"/>
      <c r="D7989"/>
    </row>
    <row r="7990" spans="1:4" x14ac:dyDescent="0.25">
      <c r="A7990"/>
      <c r="B7990"/>
      <c r="C7990"/>
      <c r="D7990"/>
    </row>
    <row r="7991" spans="1:4" x14ac:dyDescent="0.25">
      <c r="A7991"/>
      <c r="B7991"/>
      <c r="C7991"/>
      <c r="D7991"/>
    </row>
    <row r="7992" spans="1:4" x14ac:dyDescent="0.25">
      <c r="A7992"/>
      <c r="B7992"/>
      <c r="C7992"/>
      <c r="D7992"/>
    </row>
    <row r="7993" spans="1:4" x14ac:dyDescent="0.25">
      <c r="A7993"/>
      <c r="B7993"/>
      <c r="C7993"/>
      <c r="D7993"/>
    </row>
    <row r="7994" spans="1:4" x14ac:dyDescent="0.25">
      <c r="A7994"/>
      <c r="B7994"/>
      <c r="C7994"/>
      <c r="D7994"/>
    </row>
    <row r="7995" spans="1:4" x14ac:dyDescent="0.25">
      <c r="A7995"/>
      <c r="B7995"/>
      <c r="C7995"/>
      <c r="D7995"/>
    </row>
    <row r="7996" spans="1:4" x14ac:dyDescent="0.25">
      <c r="A7996"/>
      <c r="B7996"/>
      <c r="C7996"/>
      <c r="D7996"/>
    </row>
    <row r="7997" spans="1:4" x14ac:dyDescent="0.25">
      <c r="A7997"/>
      <c r="B7997"/>
      <c r="C7997"/>
      <c r="D7997"/>
    </row>
    <row r="7998" spans="1:4" x14ac:dyDescent="0.25">
      <c r="A7998"/>
      <c r="B7998"/>
      <c r="C7998"/>
      <c r="D7998"/>
    </row>
    <row r="7999" spans="1:4" x14ac:dyDescent="0.25">
      <c r="A7999"/>
      <c r="B7999"/>
      <c r="C7999"/>
      <c r="D7999"/>
    </row>
    <row r="8000" spans="1:4" x14ac:dyDescent="0.25">
      <c r="A8000"/>
      <c r="B8000"/>
      <c r="C8000"/>
      <c r="D8000"/>
    </row>
    <row r="8001" spans="1:4" x14ac:dyDescent="0.25">
      <c r="A8001"/>
      <c r="B8001"/>
      <c r="C8001"/>
      <c r="D8001"/>
    </row>
    <row r="8002" spans="1:4" x14ac:dyDescent="0.25">
      <c r="A8002"/>
      <c r="B8002"/>
      <c r="C8002"/>
      <c r="D8002"/>
    </row>
    <row r="8003" spans="1:4" x14ac:dyDescent="0.25">
      <c r="A8003"/>
      <c r="B8003"/>
      <c r="C8003"/>
      <c r="D8003"/>
    </row>
    <row r="8004" spans="1:4" x14ac:dyDescent="0.25">
      <c r="A8004"/>
      <c r="B8004"/>
      <c r="C8004"/>
      <c r="D8004"/>
    </row>
    <row r="8005" spans="1:4" x14ac:dyDescent="0.25">
      <c r="A8005"/>
      <c r="B8005"/>
      <c r="C8005"/>
      <c r="D8005"/>
    </row>
    <row r="8006" spans="1:4" x14ac:dyDescent="0.25">
      <c r="A8006"/>
      <c r="B8006"/>
      <c r="C8006"/>
      <c r="D8006"/>
    </row>
    <row r="8007" spans="1:4" x14ac:dyDescent="0.25">
      <c r="A8007"/>
      <c r="B8007"/>
      <c r="C8007"/>
      <c r="D8007"/>
    </row>
    <row r="8008" spans="1:4" x14ac:dyDescent="0.25">
      <c r="A8008"/>
      <c r="B8008"/>
      <c r="C8008"/>
      <c r="D8008"/>
    </row>
    <row r="8009" spans="1:4" x14ac:dyDescent="0.25">
      <c r="A8009"/>
      <c r="B8009"/>
      <c r="C8009"/>
      <c r="D8009"/>
    </row>
    <row r="8010" spans="1:4" x14ac:dyDescent="0.25">
      <c r="A8010"/>
      <c r="B8010"/>
      <c r="C8010"/>
      <c r="D8010"/>
    </row>
    <row r="8011" spans="1:4" x14ac:dyDescent="0.25">
      <c r="A8011"/>
      <c r="B8011"/>
      <c r="C8011"/>
      <c r="D8011"/>
    </row>
    <row r="8012" spans="1:4" x14ac:dyDescent="0.25">
      <c r="A8012"/>
      <c r="B8012"/>
      <c r="C8012"/>
      <c r="D8012"/>
    </row>
    <row r="8013" spans="1:4" x14ac:dyDescent="0.25">
      <c r="A8013"/>
      <c r="B8013"/>
      <c r="C8013"/>
      <c r="D8013"/>
    </row>
    <row r="8014" spans="1:4" x14ac:dyDescent="0.25">
      <c r="A8014"/>
      <c r="B8014"/>
      <c r="C8014"/>
      <c r="D8014"/>
    </row>
    <row r="8015" spans="1:4" x14ac:dyDescent="0.25">
      <c r="A8015"/>
      <c r="B8015"/>
      <c r="C8015"/>
      <c r="D8015"/>
    </row>
    <row r="8016" spans="1:4" x14ac:dyDescent="0.25">
      <c r="A8016"/>
      <c r="B8016"/>
      <c r="C8016"/>
      <c r="D8016"/>
    </row>
    <row r="8017" spans="1:4" x14ac:dyDescent="0.25">
      <c r="A8017"/>
      <c r="B8017"/>
      <c r="C8017"/>
      <c r="D8017"/>
    </row>
    <row r="8018" spans="1:4" x14ac:dyDescent="0.25">
      <c r="A8018"/>
      <c r="B8018"/>
      <c r="C8018"/>
      <c r="D8018"/>
    </row>
    <row r="8019" spans="1:4" x14ac:dyDescent="0.25">
      <c r="A8019"/>
      <c r="B8019"/>
      <c r="C8019"/>
      <c r="D8019"/>
    </row>
    <row r="8020" spans="1:4" x14ac:dyDescent="0.25">
      <c r="A8020"/>
      <c r="B8020"/>
      <c r="C8020"/>
      <c r="D8020"/>
    </row>
    <row r="8021" spans="1:4" x14ac:dyDescent="0.25">
      <c r="A8021"/>
      <c r="B8021"/>
      <c r="C8021"/>
      <c r="D8021"/>
    </row>
    <row r="8022" spans="1:4" x14ac:dyDescent="0.25">
      <c r="A8022"/>
      <c r="B8022"/>
      <c r="C8022"/>
      <c r="D8022"/>
    </row>
    <row r="8023" spans="1:4" x14ac:dyDescent="0.25">
      <c r="A8023"/>
      <c r="B8023"/>
      <c r="C8023"/>
      <c r="D8023"/>
    </row>
    <row r="8024" spans="1:4" x14ac:dyDescent="0.25">
      <c r="A8024"/>
      <c r="B8024"/>
      <c r="C8024"/>
      <c r="D8024"/>
    </row>
    <row r="8025" spans="1:4" x14ac:dyDescent="0.25">
      <c r="A8025"/>
      <c r="B8025"/>
      <c r="C8025"/>
      <c r="D8025"/>
    </row>
    <row r="8026" spans="1:4" x14ac:dyDescent="0.25">
      <c r="A8026"/>
      <c r="B8026"/>
      <c r="C8026"/>
      <c r="D8026"/>
    </row>
    <row r="8027" spans="1:4" x14ac:dyDescent="0.25">
      <c r="A8027"/>
      <c r="B8027"/>
      <c r="C8027"/>
      <c r="D8027"/>
    </row>
    <row r="8028" spans="1:4" x14ac:dyDescent="0.25">
      <c r="A8028"/>
      <c r="B8028"/>
      <c r="C8028"/>
      <c r="D8028"/>
    </row>
    <row r="8029" spans="1:4" x14ac:dyDescent="0.25">
      <c r="A8029"/>
      <c r="B8029"/>
      <c r="C8029"/>
      <c r="D8029"/>
    </row>
    <row r="8030" spans="1:4" x14ac:dyDescent="0.25">
      <c r="A8030"/>
      <c r="B8030"/>
      <c r="C8030"/>
      <c r="D8030"/>
    </row>
    <row r="8031" spans="1:4" x14ac:dyDescent="0.25">
      <c r="A8031"/>
      <c r="B8031"/>
      <c r="C8031"/>
      <c r="D8031"/>
    </row>
    <row r="8032" spans="1:4" x14ac:dyDescent="0.25">
      <c r="A8032"/>
      <c r="B8032"/>
      <c r="C8032"/>
      <c r="D8032"/>
    </row>
    <row r="8033" spans="1:4" x14ac:dyDescent="0.25">
      <c r="A8033"/>
      <c r="B8033"/>
      <c r="C8033"/>
      <c r="D8033"/>
    </row>
    <row r="8034" spans="1:4" x14ac:dyDescent="0.25">
      <c r="A8034"/>
      <c r="B8034"/>
      <c r="C8034"/>
      <c r="D8034"/>
    </row>
    <row r="8035" spans="1:4" x14ac:dyDescent="0.25">
      <c r="A8035"/>
      <c r="B8035"/>
      <c r="C8035"/>
      <c r="D8035"/>
    </row>
    <row r="8036" spans="1:4" x14ac:dyDescent="0.25">
      <c r="A8036"/>
      <c r="B8036"/>
      <c r="C8036"/>
      <c r="D8036"/>
    </row>
    <row r="8037" spans="1:4" x14ac:dyDescent="0.25">
      <c r="A8037"/>
      <c r="B8037"/>
      <c r="C8037"/>
      <c r="D8037"/>
    </row>
    <row r="8038" spans="1:4" x14ac:dyDescent="0.25">
      <c r="A8038"/>
      <c r="B8038"/>
      <c r="C8038"/>
      <c r="D8038"/>
    </row>
    <row r="8039" spans="1:4" x14ac:dyDescent="0.25">
      <c r="A8039"/>
      <c r="B8039"/>
      <c r="C8039"/>
      <c r="D8039"/>
    </row>
    <row r="8040" spans="1:4" x14ac:dyDescent="0.25">
      <c r="A8040"/>
      <c r="B8040"/>
      <c r="C8040"/>
      <c r="D8040"/>
    </row>
    <row r="8041" spans="1:4" x14ac:dyDescent="0.25">
      <c r="A8041"/>
      <c r="B8041"/>
      <c r="C8041"/>
      <c r="D8041"/>
    </row>
    <row r="8042" spans="1:4" x14ac:dyDescent="0.25">
      <c r="A8042"/>
      <c r="B8042"/>
      <c r="C8042"/>
      <c r="D8042"/>
    </row>
    <row r="8043" spans="1:4" x14ac:dyDescent="0.25">
      <c r="A8043"/>
      <c r="B8043"/>
      <c r="C8043"/>
      <c r="D8043"/>
    </row>
    <row r="8044" spans="1:4" x14ac:dyDescent="0.25">
      <c r="A8044"/>
      <c r="B8044"/>
      <c r="C8044"/>
      <c r="D8044"/>
    </row>
    <row r="8045" spans="1:4" x14ac:dyDescent="0.25">
      <c r="A8045"/>
      <c r="B8045"/>
      <c r="C8045"/>
      <c r="D8045"/>
    </row>
    <row r="8046" spans="1:4" x14ac:dyDescent="0.25">
      <c r="A8046"/>
      <c r="B8046"/>
      <c r="C8046"/>
      <c r="D8046"/>
    </row>
    <row r="8047" spans="1:4" x14ac:dyDescent="0.25">
      <c r="A8047"/>
      <c r="B8047"/>
      <c r="C8047"/>
      <c r="D8047"/>
    </row>
    <row r="8048" spans="1:4" x14ac:dyDescent="0.25">
      <c r="A8048"/>
      <c r="B8048"/>
      <c r="C8048"/>
      <c r="D8048"/>
    </row>
    <row r="8049" spans="1:4" x14ac:dyDescent="0.25">
      <c r="A8049"/>
      <c r="B8049"/>
      <c r="C8049"/>
      <c r="D8049"/>
    </row>
    <row r="8050" spans="1:4" x14ac:dyDescent="0.25">
      <c r="A8050"/>
      <c r="B8050"/>
      <c r="C8050"/>
      <c r="D8050"/>
    </row>
    <row r="8051" spans="1:4" x14ac:dyDescent="0.25">
      <c r="A8051"/>
      <c r="B8051"/>
      <c r="C8051"/>
      <c r="D8051"/>
    </row>
    <row r="8052" spans="1:4" x14ac:dyDescent="0.25">
      <c r="A8052"/>
      <c r="B8052"/>
      <c r="C8052"/>
      <c r="D8052"/>
    </row>
    <row r="8053" spans="1:4" x14ac:dyDescent="0.25">
      <c r="A8053"/>
      <c r="B8053"/>
      <c r="C8053"/>
      <c r="D8053"/>
    </row>
    <row r="8054" spans="1:4" x14ac:dyDescent="0.25">
      <c r="A8054"/>
      <c r="B8054"/>
      <c r="C8054"/>
      <c r="D8054"/>
    </row>
    <row r="8055" spans="1:4" x14ac:dyDescent="0.25">
      <c r="A8055"/>
      <c r="B8055"/>
      <c r="C8055"/>
      <c r="D8055"/>
    </row>
    <row r="8056" spans="1:4" x14ac:dyDescent="0.25">
      <c r="A8056"/>
      <c r="B8056"/>
      <c r="C8056"/>
      <c r="D8056"/>
    </row>
    <row r="8057" spans="1:4" x14ac:dyDescent="0.25">
      <c r="A8057"/>
      <c r="B8057"/>
      <c r="C8057"/>
      <c r="D8057"/>
    </row>
    <row r="8058" spans="1:4" x14ac:dyDescent="0.25">
      <c r="A8058"/>
      <c r="B8058"/>
      <c r="C8058"/>
      <c r="D8058"/>
    </row>
    <row r="8059" spans="1:4" x14ac:dyDescent="0.25">
      <c r="A8059"/>
      <c r="B8059"/>
      <c r="C8059"/>
      <c r="D8059"/>
    </row>
    <row r="8060" spans="1:4" x14ac:dyDescent="0.25">
      <c r="A8060"/>
      <c r="B8060"/>
      <c r="C8060"/>
      <c r="D8060"/>
    </row>
    <row r="8061" spans="1:4" x14ac:dyDescent="0.25">
      <c r="A8061"/>
      <c r="B8061"/>
      <c r="C8061"/>
      <c r="D8061"/>
    </row>
    <row r="8062" spans="1:4" x14ac:dyDescent="0.25">
      <c r="A8062"/>
      <c r="B8062"/>
      <c r="C8062"/>
      <c r="D8062"/>
    </row>
    <row r="8063" spans="1:4" x14ac:dyDescent="0.25">
      <c r="A8063"/>
      <c r="B8063"/>
      <c r="C8063"/>
      <c r="D8063"/>
    </row>
    <row r="8064" spans="1:4" x14ac:dyDescent="0.25">
      <c r="A8064"/>
      <c r="B8064"/>
      <c r="C8064"/>
      <c r="D8064"/>
    </row>
    <row r="8065" spans="1:4" x14ac:dyDescent="0.25">
      <c r="A8065"/>
      <c r="B8065"/>
      <c r="C8065"/>
      <c r="D8065"/>
    </row>
    <row r="8066" spans="1:4" x14ac:dyDescent="0.25">
      <c r="A8066"/>
      <c r="B8066"/>
      <c r="C8066"/>
      <c r="D8066"/>
    </row>
    <row r="8067" spans="1:4" x14ac:dyDescent="0.25">
      <c r="A8067"/>
      <c r="B8067"/>
      <c r="C8067"/>
      <c r="D8067"/>
    </row>
    <row r="8068" spans="1:4" x14ac:dyDescent="0.25">
      <c r="A8068"/>
      <c r="B8068"/>
      <c r="C8068"/>
      <c r="D8068"/>
    </row>
    <row r="8069" spans="1:4" x14ac:dyDescent="0.25">
      <c r="A8069"/>
      <c r="B8069"/>
      <c r="C8069"/>
      <c r="D8069"/>
    </row>
    <row r="8070" spans="1:4" x14ac:dyDescent="0.25">
      <c r="A8070"/>
      <c r="B8070"/>
      <c r="C8070"/>
      <c r="D8070"/>
    </row>
    <row r="8071" spans="1:4" x14ac:dyDescent="0.25">
      <c r="A8071"/>
      <c r="B8071"/>
      <c r="C8071"/>
      <c r="D8071"/>
    </row>
    <row r="8072" spans="1:4" x14ac:dyDescent="0.25">
      <c r="A8072"/>
      <c r="B8072"/>
      <c r="C8072"/>
      <c r="D8072"/>
    </row>
    <row r="8073" spans="1:4" x14ac:dyDescent="0.25">
      <c r="A8073"/>
      <c r="B8073"/>
      <c r="C8073"/>
      <c r="D8073"/>
    </row>
    <row r="8074" spans="1:4" x14ac:dyDescent="0.25">
      <c r="A8074"/>
      <c r="B8074"/>
      <c r="C8074"/>
      <c r="D8074"/>
    </row>
    <row r="8075" spans="1:4" x14ac:dyDescent="0.25">
      <c r="A8075"/>
      <c r="B8075"/>
      <c r="C8075"/>
      <c r="D8075"/>
    </row>
    <row r="8076" spans="1:4" x14ac:dyDescent="0.25">
      <c r="A8076"/>
      <c r="B8076"/>
      <c r="C8076"/>
      <c r="D8076"/>
    </row>
    <row r="8077" spans="1:4" x14ac:dyDescent="0.25">
      <c r="A8077"/>
      <c r="B8077"/>
      <c r="C8077"/>
      <c r="D8077"/>
    </row>
    <row r="8078" spans="1:4" x14ac:dyDescent="0.25">
      <c r="A8078"/>
      <c r="B8078"/>
      <c r="C8078"/>
      <c r="D8078"/>
    </row>
    <row r="8079" spans="1:4" x14ac:dyDescent="0.25">
      <c r="A8079"/>
      <c r="B8079"/>
      <c r="C8079"/>
      <c r="D8079"/>
    </row>
    <row r="8080" spans="1:4" x14ac:dyDescent="0.25">
      <c r="A8080"/>
      <c r="B8080"/>
      <c r="C8080"/>
      <c r="D8080"/>
    </row>
    <row r="8081" spans="1:4" x14ac:dyDescent="0.25">
      <c r="A8081"/>
      <c r="B8081"/>
      <c r="C8081"/>
      <c r="D8081"/>
    </row>
    <row r="8082" spans="1:4" x14ac:dyDescent="0.25">
      <c r="A8082"/>
      <c r="B8082"/>
      <c r="C8082"/>
      <c r="D8082"/>
    </row>
    <row r="8083" spans="1:4" x14ac:dyDescent="0.25">
      <c r="A8083"/>
      <c r="B8083"/>
      <c r="C8083"/>
      <c r="D8083"/>
    </row>
    <row r="8084" spans="1:4" x14ac:dyDescent="0.25">
      <c r="A8084"/>
      <c r="B8084"/>
      <c r="C8084"/>
      <c r="D8084"/>
    </row>
    <row r="8085" spans="1:4" x14ac:dyDescent="0.25">
      <c r="A8085"/>
      <c r="B8085"/>
      <c r="C8085"/>
      <c r="D8085"/>
    </row>
    <row r="8086" spans="1:4" x14ac:dyDescent="0.25">
      <c r="A8086"/>
      <c r="B8086"/>
      <c r="C8086"/>
      <c r="D8086"/>
    </row>
    <row r="8087" spans="1:4" x14ac:dyDescent="0.25">
      <c r="A8087"/>
      <c r="B8087"/>
      <c r="C8087"/>
      <c r="D8087"/>
    </row>
    <row r="8088" spans="1:4" x14ac:dyDescent="0.25">
      <c r="A8088"/>
      <c r="B8088"/>
      <c r="C8088"/>
      <c r="D8088"/>
    </row>
    <row r="8089" spans="1:4" x14ac:dyDescent="0.25">
      <c r="A8089"/>
      <c r="B8089"/>
      <c r="C8089"/>
      <c r="D8089"/>
    </row>
    <row r="8090" spans="1:4" x14ac:dyDescent="0.25">
      <c r="A8090"/>
      <c r="B8090"/>
      <c r="C8090"/>
      <c r="D8090"/>
    </row>
    <row r="8091" spans="1:4" x14ac:dyDescent="0.25">
      <c r="A8091"/>
      <c r="B8091"/>
      <c r="C8091"/>
      <c r="D8091"/>
    </row>
    <row r="8092" spans="1:4" x14ac:dyDescent="0.25">
      <c r="A8092"/>
      <c r="B8092"/>
      <c r="C8092"/>
      <c r="D8092"/>
    </row>
    <row r="8093" spans="1:4" x14ac:dyDescent="0.25">
      <c r="A8093"/>
      <c r="B8093"/>
      <c r="C8093"/>
      <c r="D8093"/>
    </row>
    <row r="8094" spans="1:4" x14ac:dyDescent="0.25">
      <c r="A8094"/>
      <c r="B8094"/>
      <c r="C8094"/>
      <c r="D8094"/>
    </row>
    <row r="8095" spans="1:4" x14ac:dyDescent="0.25">
      <c r="A8095"/>
      <c r="B8095"/>
      <c r="C8095"/>
      <c r="D8095"/>
    </row>
    <row r="8096" spans="1:4" x14ac:dyDescent="0.25">
      <c r="A8096"/>
      <c r="B8096"/>
      <c r="C8096"/>
      <c r="D8096"/>
    </row>
    <row r="8097" spans="1:4" x14ac:dyDescent="0.25">
      <c r="A8097"/>
      <c r="B8097"/>
      <c r="C8097"/>
      <c r="D8097"/>
    </row>
    <row r="8098" spans="1:4" x14ac:dyDescent="0.25">
      <c r="A8098"/>
      <c r="B8098"/>
      <c r="C8098"/>
      <c r="D8098"/>
    </row>
    <row r="8099" spans="1:4" x14ac:dyDescent="0.25">
      <c r="A8099"/>
      <c r="B8099"/>
      <c r="C8099"/>
      <c r="D8099"/>
    </row>
    <row r="8100" spans="1:4" x14ac:dyDescent="0.25">
      <c r="A8100"/>
      <c r="B8100"/>
      <c r="C8100"/>
      <c r="D8100"/>
    </row>
    <row r="8101" spans="1:4" x14ac:dyDescent="0.25">
      <c r="A8101"/>
      <c r="B8101"/>
      <c r="C8101"/>
      <c r="D8101"/>
    </row>
    <row r="8102" spans="1:4" x14ac:dyDescent="0.25">
      <c r="A8102"/>
      <c r="B8102"/>
      <c r="C8102"/>
      <c r="D8102"/>
    </row>
    <row r="8103" spans="1:4" x14ac:dyDescent="0.25">
      <c r="A8103"/>
      <c r="B8103"/>
      <c r="C8103"/>
      <c r="D8103"/>
    </row>
    <row r="8104" spans="1:4" x14ac:dyDescent="0.25">
      <c r="A8104"/>
      <c r="B8104"/>
      <c r="C8104"/>
      <c r="D8104"/>
    </row>
    <row r="8105" spans="1:4" x14ac:dyDescent="0.25">
      <c r="A8105"/>
      <c r="B8105"/>
      <c r="C8105"/>
      <c r="D8105"/>
    </row>
    <row r="8106" spans="1:4" x14ac:dyDescent="0.25">
      <c r="A8106"/>
      <c r="B8106"/>
      <c r="C8106"/>
      <c r="D8106"/>
    </row>
    <row r="8107" spans="1:4" x14ac:dyDescent="0.25">
      <c r="A8107"/>
      <c r="B8107"/>
      <c r="C8107"/>
      <c r="D8107"/>
    </row>
    <row r="8108" spans="1:4" x14ac:dyDescent="0.25">
      <c r="A8108"/>
      <c r="B8108"/>
      <c r="C8108"/>
      <c r="D8108"/>
    </row>
    <row r="8109" spans="1:4" x14ac:dyDescent="0.25">
      <c r="A8109"/>
      <c r="B8109"/>
      <c r="C8109"/>
      <c r="D8109"/>
    </row>
    <row r="8110" spans="1:4" x14ac:dyDescent="0.25">
      <c r="A8110"/>
      <c r="B8110"/>
      <c r="C8110"/>
      <c r="D8110"/>
    </row>
    <row r="8111" spans="1:4" x14ac:dyDescent="0.25">
      <c r="A8111"/>
      <c r="B8111"/>
      <c r="C8111"/>
      <c r="D8111"/>
    </row>
    <row r="8112" spans="1:4" x14ac:dyDescent="0.25">
      <c r="A8112"/>
      <c r="B8112"/>
      <c r="C8112"/>
      <c r="D8112"/>
    </row>
    <row r="8113" spans="1:4" x14ac:dyDescent="0.25">
      <c r="A8113"/>
      <c r="B8113"/>
      <c r="C8113"/>
      <c r="D8113"/>
    </row>
    <row r="8114" spans="1:4" x14ac:dyDescent="0.25">
      <c r="A8114"/>
      <c r="B8114"/>
      <c r="C8114"/>
      <c r="D8114"/>
    </row>
    <row r="8115" spans="1:4" x14ac:dyDescent="0.25">
      <c r="A8115"/>
      <c r="B8115"/>
      <c r="C8115"/>
      <c r="D8115"/>
    </row>
    <row r="8116" spans="1:4" x14ac:dyDescent="0.25">
      <c r="A8116"/>
      <c r="B8116"/>
      <c r="C8116"/>
      <c r="D8116"/>
    </row>
    <row r="8117" spans="1:4" x14ac:dyDescent="0.25">
      <c r="A8117"/>
      <c r="B8117"/>
      <c r="C8117"/>
      <c r="D8117"/>
    </row>
    <row r="8118" spans="1:4" x14ac:dyDescent="0.25">
      <c r="A8118"/>
      <c r="B8118"/>
      <c r="C8118"/>
      <c r="D8118"/>
    </row>
    <row r="8119" spans="1:4" x14ac:dyDescent="0.25">
      <c r="A8119"/>
      <c r="B8119"/>
      <c r="C8119"/>
      <c r="D8119"/>
    </row>
    <row r="8120" spans="1:4" x14ac:dyDescent="0.25">
      <c r="A8120"/>
      <c r="B8120"/>
      <c r="C8120"/>
      <c r="D8120"/>
    </row>
    <row r="8121" spans="1:4" x14ac:dyDescent="0.25">
      <c r="A8121"/>
      <c r="B8121"/>
      <c r="C8121"/>
      <c r="D8121"/>
    </row>
    <row r="8122" spans="1:4" x14ac:dyDescent="0.25">
      <c r="A8122"/>
      <c r="B8122"/>
      <c r="C8122"/>
      <c r="D8122"/>
    </row>
    <row r="8123" spans="1:4" x14ac:dyDescent="0.25">
      <c r="A8123"/>
      <c r="B8123"/>
      <c r="C8123"/>
      <c r="D8123"/>
    </row>
    <row r="8124" spans="1:4" x14ac:dyDescent="0.25">
      <c r="A8124"/>
      <c r="B8124"/>
      <c r="C8124"/>
      <c r="D8124"/>
    </row>
    <row r="8125" spans="1:4" x14ac:dyDescent="0.25">
      <c r="A8125"/>
      <c r="B8125"/>
      <c r="C8125"/>
      <c r="D8125"/>
    </row>
    <row r="8126" spans="1:4" x14ac:dyDescent="0.25">
      <c r="A8126"/>
      <c r="B8126"/>
      <c r="C8126"/>
      <c r="D8126"/>
    </row>
    <row r="8127" spans="1:4" x14ac:dyDescent="0.25">
      <c r="A8127"/>
      <c r="B8127"/>
      <c r="C8127"/>
      <c r="D8127"/>
    </row>
    <row r="8128" spans="1:4" x14ac:dyDescent="0.25">
      <c r="A8128"/>
      <c r="B8128"/>
      <c r="C8128"/>
      <c r="D8128"/>
    </row>
    <row r="8129" spans="1:4" x14ac:dyDescent="0.25">
      <c r="A8129"/>
      <c r="B8129"/>
      <c r="C8129"/>
      <c r="D8129"/>
    </row>
    <row r="8130" spans="1:4" x14ac:dyDescent="0.25">
      <c r="A8130"/>
      <c r="B8130"/>
      <c r="C8130"/>
      <c r="D8130"/>
    </row>
    <row r="8131" spans="1:4" x14ac:dyDescent="0.25">
      <c r="A8131"/>
      <c r="B8131"/>
      <c r="C8131"/>
      <c r="D8131"/>
    </row>
    <row r="8132" spans="1:4" x14ac:dyDescent="0.25">
      <c r="A8132"/>
      <c r="B8132"/>
      <c r="C8132"/>
      <c r="D8132"/>
    </row>
    <row r="8133" spans="1:4" x14ac:dyDescent="0.25">
      <c r="A8133"/>
      <c r="B8133"/>
      <c r="C8133"/>
      <c r="D8133"/>
    </row>
    <row r="8134" spans="1:4" x14ac:dyDescent="0.25">
      <c r="A8134"/>
      <c r="B8134"/>
      <c r="C8134"/>
      <c r="D8134"/>
    </row>
    <row r="8135" spans="1:4" x14ac:dyDescent="0.25">
      <c r="A8135"/>
      <c r="B8135"/>
      <c r="C8135"/>
      <c r="D8135"/>
    </row>
    <row r="8136" spans="1:4" x14ac:dyDescent="0.25">
      <c r="A8136"/>
      <c r="B8136"/>
      <c r="C8136"/>
      <c r="D8136"/>
    </row>
    <row r="8137" spans="1:4" x14ac:dyDescent="0.25">
      <c r="A8137"/>
      <c r="B8137"/>
      <c r="C8137"/>
      <c r="D8137"/>
    </row>
    <row r="8138" spans="1:4" x14ac:dyDescent="0.25">
      <c r="A8138"/>
      <c r="B8138"/>
      <c r="C8138"/>
      <c r="D8138"/>
    </row>
    <row r="8139" spans="1:4" x14ac:dyDescent="0.25">
      <c r="A8139"/>
      <c r="B8139"/>
      <c r="C8139"/>
      <c r="D8139"/>
    </row>
    <row r="8140" spans="1:4" x14ac:dyDescent="0.25">
      <c r="A8140"/>
      <c r="B8140"/>
      <c r="C8140"/>
      <c r="D8140"/>
    </row>
    <row r="8141" spans="1:4" x14ac:dyDescent="0.25">
      <c r="A8141"/>
      <c r="B8141"/>
      <c r="C8141"/>
      <c r="D8141"/>
    </row>
    <row r="8142" spans="1:4" x14ac:dyDescent="0.25">
      <c r="A8142"/>
      <c r="B8142"/>
      <c r="C8142"/>
      <c r="D8142"/>
    </row>
    <row r="8143" spans="1:4" x14ac:dyDescent="0.25">
      <c r="A8143"/>
      <c r="B8143"/>
      <c r="C8143"/>
      <c r="D8143"/>
    </row>
    <row r="8144" spans="1:4" x14ac:dyDescent="0.25">
      <c r="A8144"/>
      <c r="B8144"/>
      <c r="C8144"/>
      <c r="D8144"/>
    </row>
    <row r="8145" spans="1:4" x14ac:dyDescent="0.25">
      <c r="A8145"/>
      <c r="B8145"/>
      <c r="C8145"/>
      <c r="D8145"/>
    </row>
    <row r="8146" spans="1:4" x14ac:dyDescent="0.25">
      <c r="A8146"/>
      <c r="B8146"/>
      <c r="C8146"/>
      <c r="D8146"/>
    </row>
    <row r="8147" spans="1:4" x14ac:dyDescent="0.25">
      <c r="A8147"/>
      <c r="B8147"/>
      <c r="C8147"/>
      <c r="D8147"/>
    </row>
    <row r="8148" spans="1:4" x14ac:dyDescent="0.25">
      <c r="A8148"/>
      <c r="B8148"/>
      <c r="C8148"/>
      <c r="D8148"/>
    </row>
    <row r="8149" spans="1:4" x14ac:dyDescent="0.25">
      <c r="A8149"/>
      <c r="B8149"/>
      <c r="C8149"/>
      <c r="D8149"/>
    </row>
    <row r="8150" spans="1:4" x14ac:dyDescent="0.25">
      <c r="A8150"/>
      <c r="B8150"/>
      <c r="C8150"/>
      <c r="D8150"/>
    </row>
    <row r="8151" spans="1:4" x14ac:dyDescent="0.25">
      <c r="A8151"/>
      <c r="B8151"/>
      <c r="C8151"/>
      <c r="D8151"/>
    </row>
    <row r="8152" spans="1:4" x14ac:dyDescent="0.25">
      <c r="A8152"/>
      <c r="B8152"/>
      <c r="C8152"/>
      <c r="D8152"/>
    </row>
    <row r="8153" spans="1:4" x14ac:dyDescent="0.25">
      <c r="A8153"/>
      <c r="B8153"/>
      <c r="C8153"/>
      <c r="D8153"/>
    </row>
    <row r="8154" spans="1:4" x14ac:dyDescent="0.25">
      <c r="A8154"/>
      <c r="B8154"/>
      <c r="C8154"/>
      <c r="D8154"/>
    </row>
    <row r="8155" spans="1:4" x14ac:dyDescent="0.25">
      <c r="A8155"/>
      <c r="B8155"/>
      <c r="C8155"/>
      <c r="D8155"/>
    </row>
    <row r="8156" spans="1:4" x14ac:dyDescent="0.25">
      <c r="A8156"/>
      <c r="B8156"/>
      <c r="C8156"/>
      <c r="D8156"/>
    </row>
    <row r="8157" spans="1:4" x14ac:dyDescent="0.25">
      <c r="A8157"/>
      <c r="B8157"/>
      <c r="C8157"/>
      <c r="D8157"/>
    </row>
    <row r="8158" spans="1:4" x14ac:dyDescent="0.25">
      <c r="A8158"/>
      <c r="B8158"/>
      <c r="C8158"/>
      <c r="D8158"/>
    </row>
    <row r="8159" spans="1:4" x14ac:dyDescent="0.25">
      <c r="A8159"/>
      <c r="B8159"/>
      <c r="C8159"/>
      <c r="D8159"/>
    </row>
    <row r="8160" spans="1:4" x14ac:dyDescent="0.25">
      <c r="A8160"/>
      <c r="B8160"/>
      <c r="C8160"/>
      <c r="D8160"/>
    </row>
    <row r="8161" spans="1:4" x14ac:dyDescent="0.25">
      <c r="A8161"/>
      <c r="B8161"/>
      <c r="C8161"/>
      <c r="D8161"/>
    </row>
    <row r="8162" spans="1:4" x14ac:dyDescent="0.25">
      <c r="A8162"/>
      <c r="B8162"/>
      <c r="C8162"/>
      <c r="D8162"/>
    </row>
    <row r="8163" spans="1:4" x14ac:dyDescent="0.25">
      <c r="A8163"/>
      <c r="B8163"/>
      <c r="C8163"/>
      <c r="D8163"/>
    </row>
    <row r="8164" spans="1:4" x14ac:dyDescent="0.25">
      <c r="A8164"/>
      <c r="B8164"/>
      <c r="C8164"/>
      <c r="D8164"/>
    </row>
    <row r="8165" spans="1:4" x14ac:dyDescent="0.25">
      <c r="A8165"/>
      <c r="B8165"/>
      <c r="C8165"/>
      <c r="D8165"/>
    </row>
    <row r="8166" spans="1:4" x14ac:dyDescent="0.25">
      <c r="A8166"/>
      <c r="B8166"/>
      <c r="C8166"/>
      <c r="D8166"/>
    </row>
    <row r="8167" spans="1:4" x14ac:dyDescent="0.25">
      <c r="A8167"/>
      <c r="B8167"/>
      <c r="C8167"/>
      <c r="D8167"/>
    </row>
    <row r="8168" spans="1:4" x14ac:dyDescent="0.25">
      <c r="A8168"/>
      <c r="B8168"/>
      <c r="C8168"/>
      <c r="D8168"/>
    </row>
    <row r="8169" spans="1:4" x14ac:dyDescent="0.25">
      <c r="A8169"/>
      <c r="B8169"/>
      <c r="C8169"/>
      <c r="D8169"/>
    </row>
    <row r="8170" spans="1:4" x14ac:dyDescent="0.25">
      <c r="A8170"/>
      <c r="B8170"/>
      <c r="C8170"/>
      <c r="D8170"/>
    </row>
    <row r="8171" spans="1:4" x14ac:dyDescent="0.25">
      <c r="A8171"/>
      <c r="B8171"/>
      <c r="C8171"/>
      <c r="D8171"/>
    </row>
    <row r="8172" spans="1:4" x14ac:dyDescent="0.25">
      <c r="A8172"/>
      <c r="B8172"/>
      <c r="C8172"/>
      <c r="D8172"/>
    </row>
    <row r="8173" spans="1:4" x14ac:dyDescent="0.25">
      <c r="A8173"/>
      <c r="B8173"/>
      <c r="C8173"/>
      <c r="D8173"/>
    </row>
    <row r="8174" spans="1:4" x14ac:dyDescent="0.25">
      <c r="A8174"/>
      <c r="B8174"/>
      <c r="C8174"/>
      <c r="D8174"/>
    </row>
    <row r="8175" spans="1:4" x14ac:dyDescent="0.25">
      <c r="A8175"/>
      <c r="B8175"/>
      <c r="C8175"/>
      <c r="D8175"/>
    </row>
    <row r="8176" spans="1:4" x14ac:dyDescent="0.25">
      <c r="A8176"/>
      <c r="B8176"/>
      <c r="C8176"/>
      <c r="D8176"/>
    </row>
    <row r="8177" spans="1:4" x14ac:dyDescent="0.25">
      <c r="A8177"/>
      <c r="B8177"/>
      <c r="C8177"/>
      <c r="D8177"/>
    </row>
    <row r="8178" spans="1:4" x14ac:dyDescent="0.25">
      <c r="A8178"/>
      <c r="B8178"/>
      <c r="C8178"/>
      <c r="D8178"/>
    </row>
    <row r="8179" spans="1:4" x14ac:dyDescent="0.25">
      <c r="A8179"/>
      <c r="B8179"/>
      <c r="C8179"/>
      <c r="D8179"/>
    </row>
    <row r="8180" spans="1:4" x14ac:dyDescent="0.25">
      <c r="A8180"/>
      <c r="B8180"/>
      <c r="C8180"/>
      <c r="D8180"/>
    </row>
    <row r="8181" spans="1:4" x14ac:dyDescent="0.25">
      <c r="A8181"/>
      <c r="B8181"/>
      <c r="C8181"/>
      <c r="D8181"/>
    </row>
    <row r="8182" spans="1:4" x14ac:dyDescent="0.25">
      <c r="A8182"/>
      <c r="B8182"/>
      <c r="C8182"/>
      <c r="D8182"/>
    </row>
    <row r="8183" spans="1:4" x14ac:dyDescent="0.25">
      <c r="A8183"/>
      <c r="B8183"/>
      <c r="C8183"/>
      <c r="D8183"/>
    </row>
    <row r="8184" spans="1:4" x14ac:dyDescent="0.25">
      <c r="A8184"/>
      <c r="B8184"/>
      <c r="C8184"/>
      <c r="D8184"/>
    </row>
    <row r="8185" spans="1:4" x14ac:dyDescent="0.25">
      <c r="A8185"/>
      <c r="B8185"/>
      <c r="C8185"/>
      <c r="D8185"/>
    </row>
    <row r="8186" spans="1:4" x14ac:dyDescent="0.25">
      <c r="A8186"/>
      <c r="B8186"/>
      <c r="C8186"/>
      <c r="D8186"/>
    </row>
    <row r="8187" spans="1:4" x14ac:dyDescent="0.25">
      <c r="A8187"/>
      <c r="B8187"/>
      <c r="C8187"/>
      <c r="D8187"/>
    </row>
    <row r="8188" spans="1:4" x14ac:dyDescent="0.25">
      <c r="A8188"/>
      <c r="B8188"/>
      <c r="C8188"/>
      <c r="D8188"/>
    </row>
    <row r="8189" spans="1:4" x14ac:dyDescent="0.25">
      <c r="A8189"/>
      <c r="B8189"/>
      <c r="C8189"/>
      <c r="D8189"/>
    </row>
    <row r="8190" spans="1:4" x14ac:dyDescent="0.25">
      <c r="A8190"/>
      <c r="B8190"/>
      <c r="C8190"/>
      <c r="D8190"/>
    </row>
    <row r="8191" spans="1:4" x14ac:dyDescent="0.25">
      <c r="A8191"/>
      <c r="B8191"/>
      <c r="C8191"/>
      <c r="D8191"/>
    </row>
    <row r="8192" spans="1:4" x14ac:dyDescent="0.25">
      <c r="A8192"/>
      <c r="B8192"/>
      <c r="C8192"/>
      <c r="D8192"/>
    </row>
    <row r="8193" spans="1:4" x14ac:dyDescent="0.25">
      <c r="A8193"/>
      <c r="B8193"/>
      <c r="C8193"/>
      <c r="D8193"/>
    </row>
    <row r="8194" spans="1:4" x14ac:dyDescent="0.25">
      <c r="A8194"/>
      <c r="B8194"/>
      <c r="C8194"/>
      <c r="D8194"/>
    </row>
    <row r="8195" spans="1:4" x14ac:dyDescent="0.25">
      <c r="A8195"/>
      <c r="B8195"/>
      <c r="C8195"/>
      <c r="D8195"/>
    </row>
    <row r="8196" spans="1:4" x14ac:dyDescent="0.25">
      <c r="A8196"/>
      <c r="B8196"/>
      <c r="C8196"/>
      <c r="D8196"/>
    </row>
    <row r="8197" spans="1:4" x14ac:dyDescent="0.25">
      <c r="A8197"/>
      <c r="B8197"/>
      <c r="C8197"/>
      <c r="D8197"/>
    </row>
    <row r="8198" spans="1:4" x14ac:dyDescent="0.25">
      <c r="A8198"/>
      <c r="B8198"/>
      <c r="C8198"/>
      <c r="D8198"/>
    </row>
    <row r="8199" spans="1:4" x14ac:dyDescent="0.25">
      <c r="A8199"/>
      <c r="B8199"/>
      <c r="C8199"/>
      <c r="D8199"/>
    </row>
    <row r="8200" spans="1:4" x14ac:dyDescent="0.25">
      <c r="A8200"/>
      <c r="B8200"/>
      <c r="C8200"/>
      <c r="D8200"/>
    </row>
    <row r="8201" spans="1:4" x14ac:dyDescent="0.25">
      <c r="A8201"/>
      <c r="B8201"/>
      <c r="C8201"/>
      <c r="D8201"/>
    </row>
    <row r="8202" spans="1:4" x14ac:dyDescent="0.25">
      <c r="A8202"/>
      <c r="B8202"/>
      <c r="C8202"/>
      <c r="D8202"/>
    </row>
    <row r="8203" spans="1:4" x14ac:dyDescent="0.25">
      <c r="A8203"/>
      <c r="B8203"/>
      <c r="C8203"/>
      <c r="D8203"/>
    </row>
    <row r="8204" spans="1:4" x14ac:dyDescent="0.25">
      <c r="A8204"/>
      <c r="B8204"/>
      <c r="C8204"/>
      <c r="D8204"/>
    </row>
    <row r="8205" spans="1:4" x14ac:dyDescent="0.25">
      <c r="A8205"/>
      <c r="B8205"/>
      <c r="C8205"/>
      <c r="D8205"/>
    </row>
    <row r="8206" spans="1:4" x14ac:dyDescent="0.25">
      <c r="A8206"/>
      <c r="B8206"/>
      <c r="C8206"/>
      <c r="D8206"/>
    </row>
    <row r="8207" spans="1:4" x14ac:dyDescent="0.25">
      <c r="A8207"/>
      <c r="B8207"/>
      <c r="C8207"/>
      <c r="D8207"/>
    </row>
    <row r="8208" spans="1:4" x14ac:dyDescent="0.25">
      <c r="A8208"/>
      <c r="B8208"/>
      <c r="C8208"/>
      <c r="D8208"/>
    </row>
    <row r="8209" spans="1:4" x14ac:dyDescent="0.25">
      <c r="A8209"/>
      <c r="B8209"/>
      <c r="C8209"/>
      <c r="D8209"/>
    </row>
    <row r="8210" spans="1:4" x14ac:dyDescent="0.25">
      <c r="A8210"/>
      <c r="B8210"/>
      <c r="C8210"/>
      <c r="D8210"/>
    </row>
    <row r="8211" spans="1:4" x14ac:dyDescent="0.25">
      <c r="A8211"/>
      <c r="B8211"/>
      <c r="C8211"/>
      <c r="D8211"/>
    </row>
    <row r="8212" spans="1:4" x14ac:dyDescent="0.25">
      <c r="A8212"/>
      <c r="B8212"/>
      <c r="C8212"/>
      <c r="D8212"/>
    </row>
    <row r="8213" spans="1:4" x14ac:dyDescent="0.25">
      <c r="A8213"/>
      <c r="B8213"/>
      <c r="C8213"/>
      <c r="D8213"/>
    </row>
    <row r="8214" spans="1:4" x14ac:dyDescent="0.25">
      <c r="A8214"/>
      <c r="B8214"/>
      <c r="C8214"/>
      <c r="D8214"/>
    </row>
    <row r="8215" spans="1:4" x14ac:dyDescent="0.25">
      <c r="A8215"/>
      <c r="B8215"/>
      <c r="C8215"/>
      <c r="D8215"/>
    </row>
    <row r="8216" spans="1:4" x14ac:dyDescent="0.25">
      <c r="A8216"/>
      <c r="B8216"/>
      <c r="C8216"/>
      <c r="D8216"/>
    </row>
    <row r="8217" spans="1:4" x14ac:dyDescent="0.25">
      <c r="A8217"/>
      <c r="B8217"/>
      <c r="C8217"/>
      <c r="D8217"/>
    </row>
    <row r="8218" spans="1:4" x14ac:dyDescent="0.25">
      <c r="A8218"/>
      <c r="B8218"/>
      <c r="C8218"/>
      <c r="D8218"/>
    </row>
    <row r="8219" spans="1:4" x14ac:dyDescent="0.25">
      <c r="A8219"/>
      <c r="B8219"/>
      <c r="C8219"/>
      <c r="D8219"/>
    </row>
    <row r="8220" spans="1:4" x14ac:dyDescent="0.25">
      <c r="A8220"/>
      <c r="B8220"/>
      <c r="C8220"/>
      <c r="D8220"/>
    </row>
    <row r="8221" spans="1:4" x14ac:dyDescent="0.25">
      <c r="A8221"/>
      <c r="B8221"/>
      <c r="C8221"/>
      <c r="D8221"/>
    </row>
    <row r="8222" spans="1:4" x14ac:dyDescent="0.25">
      <c r="A8222"/>
      <c r="B8222"/>
      <c r="C8222"/>
      <c r="D8222"/>
    </row>
    <row r="8223" spans="1:4" x14ac:dyDescent="0.25">
      <c r="A8223"/>
      <c r="B8223"/>
      <c r="C8223"/>
      <c r="D8223"/>
    </row>
    <row r="8224" spans="1:4" x14ac:dyDescent="0.25">
      <c r="A8224"/>
      <c r="B8224"/>
      <c r="C8224"/>
      <c r="D8224"/>
    </row>
    <row r="8225" spans="1:4" x14ac:dyDescent="0.25">
      <c r="A8225"/>
      <c r="B8225"/>
      <c r="C8225"/>
      <c r="D8225"/>
    </row>
    <row r="8226" spans="1:4" x14ac:dyDescent="0.25">
      <c r="A8226"/>
      <c r="B8226"/>
      <c r="C8226"/>
      <c r="D8226"/>
    </row>
    <row r="8227" spans="1:4" x14ac:dyDescent="0.25">
      <c r="A8227"/>
      <c r="B8227"/>
      <c r="C8227"/>
      <c r="D8227"/>
    </row>
    <row r="8228" spans="1:4" x14ac:dyDescent="0.25">
      <c r="A8228"/>
      <c r="B8228"/>
      <c r="C8228"/>
      <c r="D8228"/>
    </row>
    <row r="8229" spans="1:4" x14ac:dyDescent="0.25">
      <c r="A8229"/>
      <c r="B8229"/>
      <c r="C8229"/>
      <c r="D8229"/>
    </row>
    <row r="8230" spans="1:4" x14ac:dyDescent="0.25">
      <c r="A8230"/>
      <c r="B8230"/>
      <c r="C8230"/>
      <c r="D8230"/>
    </row>
    <row r="8231" spans="1:4" x14ac:dyDescent="0.25">
      <c r="A8231"/>
      <c r="B8231"/>
      <c r="C8231"/>
      <c r="D8231"/>
    </row>
    <row r="8232" spans="1:4" x14ac:dyDescent="0.25">
      <c r="A8232"/>
      <c r="B8232"/>
      <c r="C8232"/>
      <c r="D8232"/>
    </row>
    <row r="8233" spans="1:4" x14ac:dyDescent="0.25">
      <c r="A8233"/>
      <c r="B8233"/>
      <c r="C8233"/>
      <c r="D8233"/>
    </row>
    <row r="8234" spans="1:4" x14ac:dyDescent="0.25">
      <c r="A8234"/>
      <c r="B8234"/>
      <c r="C8234"/>
      <c r="D8234"/>
    </row>
    <row r="8235" spans="1:4" x14ac:dyDescent="0.25">
      <c r="A8235"/>
      <c r="B8235"/>
      <c r="C8235"/>
      <c r="D8235"/>
    </row>
    <row r="8236" spans="1:4" x14ac:dyDescent="0.25">
      <c r="A8236"/>
      <c r="B8236"/>
      <c r="C8236"/>
      <c r="D8236"/>
    </row>
    <row r="8237" spans="1:4" x14ac:dyDescent="0.25">
      <c r="A8237"/>
      <c r="B8237"/>
      <c r="C8237"/>
      <c r="D8237"/>
    </row>
    <row r="8238" spans="1:4" x14ac:dyDescent="0.25">
      <c r="A8238"/>
      <c r="B8238"/>
      <c r="C8238"/>
      <c r="D8238"/>
    </row>
    <row r="8239" spans="1:4" x14ac:dyDescent="0.25">
      <c r="A8239"/>
      <c r="B8239"/>
      <c r="C8239"/>
      <c r="D8239"/>
    </row>
    <row r="8240" spans="1:4" x14ac:dyDescent="0.25">
      <c r="A8240"/>
      <c r="B8240"/>
      <c r="C8240"/>
      <c r="D8240"/>
    </row>
    <row r="8241" spans="1:4" x14ac:dyDescent="0.25">
      <c r="A8241"/>
      <c r="B8241"/>
      <c r="C8241"/>
      <c r="D8241"/>
    </row>
    <row r="8242" spans="1:4" x14ac:dyDescent="0.25">
      <c r="A8242"/>
      <c r="B8242"/>
      <c r="C8242"/>
      <c r="D8242"/>
    </row>
    <row r="8243" spans="1:4" x14ac:dyDescent="0.25">
      <c r="A8243"/>
      <c r="B8243"/>
      <c r="C8243"/>
      <c r="D8243"/>
    </row>
    <row r="8244" spans="1:4" x14ac:dyDescent="0.25">
      <c r="A8244"/>
      <c r="B8244"/>
      <c r="C8244"/>
      <c r="D8244"/>
    </row>
    <row r="8245" spans="1:4" x14ac:dyDescent="0.25">
      <c r="A8245"/>
      <c r="B8245"/>
      <c r="C8245"/>
      <c r="D8245"/>
    </row>
    <row r="8246" spans="1:4" x14ac:dyDescent="0.25">
      <c r="A8246"/>
      <c r="B8246"/>
      <c r="C8246"/>
      <c r="D8246"/>
    </row>
    <row r="8247" spans="1:4" x14ac:dyDescent="0.25">
      <c r="A8247"/>
      <c r="B8247"/>
      <c r="C8247"/>
      <c r="D8247"/>
    </row>
    <row r="8248" spans="1:4" x14ac:dyDescent="0.25">
      <c r="A8248"/>
      <c r="B8248"/>
      <c r="C8248"/>
      <c r="D8248"/>
    </row>
    <row r="8249" spans="1:4" x14ac:dyDescent="0.25">
      <c r="A8249"/>
      <c r="B8249"/>
      <c r="C8249"/>
      <c r="D8249"/>
    </row>
    <row r="8250" spans="1:4" x14ac:dyDescent="0.25">
      <c r="A8250"/>
      <c r="B8250"/>
      <c r="C8250"/>
      <c r="D8250"/>
    </row>
    <row r="8251" spans="1:4" x14ac:dyDescent="0.25">
      <c r="A8251"/>
      <c r="B8251"/>
      <c r="C8251"/>
      <c r="D8251"/>
    </row>
    <row r="8252" spans="1:4" x14ac:dyDescent="0.25">
      <c r="A8252"/>
      <c r="B8252"/>
      <c r="C8252"/>
      <c r="D8252"/>
    </row>
    <row r="8253" spans="1:4" x14ac:dyDescent="0.25">
      <c r="A8253"/>
      <c r="B8253"/>
      <c r="C8253"/>
      <c r="D8253"/>
    </row>
    <row r="8254" spans="1:4" x14ac:dyDescent="0.25">
      <c r="A8254"/>
      <c r="B8254"/>
      <c r="C8254"/>
      <c r="D8254"/>
    </row>
    <row r="8255" spans="1:4" x14ac:dyDescent="0.25">
      <c r="A8255"/>
      <c r="B8255"/>
      <c r="C8255"/>
      <c r="D8255"/>
    </row>
    <row r="8256" spans="1:4" x14ac:dyDescent="0.25">
      <c r="A8256"/>
      <c r="B8256"/>
      <c r="C8256"/>
      <c r="D8256"/>
    </row>
    <row r="8257" spans="1:4" x14ac:dyDescent="0.25">
      <c r="A8257"/>
      <c r="B8257"/>
      <c r="C8257"/>
      <c r="D8257"/>
    </row>
    <row r="8258" spans="1:4" x14ac:dyDescent="0.25">
      <c r="A8258"/>
      <c r="B8258"/>
      <c r="C8258"/>
      <c r="D8258"/>
    </row>
    <row r="8259" spans="1:4" x14ac:dyDescent="0.25">
      <c r="A8259"/>
      <c r="B8259"/>
      <c r="C8259"/>
      <c r="D8259"/>
    </row>
    <row r="8260" spans="1:4" x14ac:dyDescent="0.25">
      <c r="A8260"/>
      <c r="B8260"/>
      <c r="C8260"/>
      <c r="D8260"/>
    </row>
    <row r="8261" spans="1:4" x14ac:dyDescent="0.25">
      <c r="A8261"/>
      <c r="B8261"/>
      <c r="C8261"/>
      <c r="D8261"/>
    </row>
    <row r="8262" spans="1:4" x14ac:dyDescent="0.25">
      <c r="A8262"/>
      <c r="B8262"/>
      <c r="C8262"/>
      <c r="D8262"/>
    </row>
    <row r="8263" spans="1:4" x14ac:dyDescent="0.25">
      <c r="A8263"/>
      <c r="B8263"/>
      <c r="C8263"/>
      <c r="D8263"/>
    </row>
    <row r="8264" spans="1:4" x14ac:dyDescent="0.25">
      <c r="A8264"/>
      <c r="B8264"/>
      <c r="C8264"/>
      <c r="D8264"/>
    </row>
    <row r="8265" spans="1:4" x14ac:dyDescent="0.25">
      <c r="A8265"/>
      <c r="B8265"/>
      <c r="C8265"/>
      <c r="D8265"/>
    </row>
    <row r="8266" spans="1:4" x14ac:dyDescent="0.25">
      <c r="A8266"/>
      <c r="B8266"/>
      <c r="C8266"/>
      <c r="D8266"/>
    </row>
    <row r="8267" spans="1:4" x14ac:dyDescent="0.25">
      <c r="A8267"/>
      <c r="B8267"/>
      <c r="C8267"/>
      <c r="D8267"/>
    </row>
    <row r="8268" spans="1:4" x14ac:dyDescent="0.25">
      <c r="A8268"/>
      <c r="B8268"/>
      <c r="C8268"/>
      <c r="D8268"/>
    </row>
    <row r="8269" spans="1:4" x14ac:dyDescent="0.25">
      <c r="A8269"/>
      <c r="B8269"/>
      <c r="C8269"/>
      <c r="D8269"/>
    </row>
    <row r="8270" spans="1:4" x14ac:dyDescent="0.25">
      <c r="A8270"/>
      <c r="B8270"/>
      <c r="C8270"/>
      <c r="D8270"/>
    </row>
    <row r="8271" spans="1:4" x14ac:dyDescent="0.25">
      <c r="A8271"/>
      <c r="B8271"/>
      <c r="C8271"/>
      <c r="D8271"/>
    </row>
    <row r="8272" spans="1:4" x14ac:dyDescent="0.25">
      <c r="A8272"/>
      <c r="B8272"/>
      <c r="C8272"/>
      <c r="D8272"/>
    </row>
    <row r="8273" spans="1:4" x14ac:dyDescent="0.25">
      <c r="A8273"/>
      <c r="B8273"/>
      <c r="C8273"/>
      <c r="D8273"/>
    </row>
    <row r="8274" spans="1:4" x14ac:dyDescent="0.25">
      <c r="A8274"/>
      <c r="B8274"/>
      <c r="C8274"/>
      <c r="D8274"/>
    </row>
    <row r="8275" spans="1:4" x14ac:dyDescent="0.25">
      <c r="A8275"/>
      <c r="B8275"/>
      <c r="C8275"/>
      <c r="D8275"/>
    </row>
    <row r="8276" spans="1:4" x14ac:dyDescent="0.25">
      <c r="A8276"/>
      <c r="B8276"/>
      <c r="C8276"/>
      <c r="D8276"/>
    </row>
    <row r="8277" spans="1:4" x14ac:dyDescent="0.25">
      <c r="A8277"/>
      <c r="B8277"/>
      <c r="C8277"/>
      <c r="D8277"/>
    </row>
    <row r="8278" spans="1:4" x14ac:dyDescent="0.25">
      <c r="A8278"/>
      <c r="B8278"/>
      <c r="C8278"/>
      <c r="D8278"/>
    </row>
    <row r="8279" spans="1:4" x14ac:dyDescent="0.25">
      <c r="A8279"/>
      <c r="B8279"/>
      <c r="C8279"/>
      <c r="D8279"/>
    </row>
    <row r="8280" spans="1:4" x14ac:dyDescent="0.25">
      <c r="A8280"/>
      <c r="B8280"/>
      <c r="C8280"/>
      <c r="D8280"/>
    </row>
    <row r="8281" spans="1:4" x14ac:dyDescent="0.25">
      <c r="A8281"/>
      <c r="B8281"/>
      <c r="C8281"/>
      <c r="D8281"/>
    </row>
    <row r="8282" spans="1:4" x14ac:dyDescent="0.25">
      <c r="A8282"/>
      <c r="B8282"/>
      <c r="C8282"/>
      <c r="D8282"/>
    </row>
    <row r="8283" spans="1:4" x14ac:dyDescent="0.25">
      <c r="A8283"/>
      <c r="B8283"/>
      <c r="C8283"/>
      <c r="D8283"/>
    </row>
    <row r="8284" spans="1:4" x14ac:dyDescent="0.25">
      <c r="A8284"/>
      <c r="B8284"/>
      <c r="C8284"/>
      <c r="D8284"/>
    </row>
    <row r="8285" spans="1:4" x14ac:dyDescent="0.25">
      <c r="A8285"/>
      <c r="B8285"/>
      <c r="C8285"/>
      <c r="D8285"/>
    </row>
    <row r="8286" spans="1:4" x14ac:dyDescent="0.25">
      <c r="A8286"/>
      <c r="B8286"/>
      <c r="C8286"/>
      <c r="D8286"/>
    </row>
    <row r="8287" spans="1:4" x14ac:dyDescent="0.25">
      <c r="A8287"/>
      <c r="B8287"/>
      <c r="C8287"/>
      <c r="D8287"/>
    </row>
    <row r="8288" spans="1:4" x14ac:dyDescent="0.25">
      <c r="A8288"/>
      <c r="B8288"/>
      <c r="C8288"/>
      <c r="D8288"/>
    </row>
    <row r="8289" spans="1:4" x14ac:dyDescent="0.25">
      <c r="A8289"/>
      <c r="B8289"/>
      <c r="C8289"/>
      <c r="D8289"/>
    </row>
    <row r="8290" spans="1:4" x14ac:dyDescent="0.25">
      <c r="A8290"/>
      <c r="B8290"/>
      <c r="C8290"/>
      <c r="D8290"/>
    </row>
    <row r="8291" spans="1:4" x14ac:dyDescent="0.25">
      <c r="A8291"/>
      <c r="B8291"/>
      <c r="C8291"/>
      <c r="D8291"/>
    </row>
    <row r="8292" spans="1:4" x14ac:dyDescent="0.25">
      <c r="A8292"/>
      <c r="B8292"/>
      <c r="C8292"/>
      <c r="D8292"/>
    </row>
    <row r="8293" spans="1:4" x14ac:dyDescent="0.25">
      <c r="A8293"/>
      <c r="B8293"/>
      <c r="C8293"/>
      <c r="D8293"/>
    </row>
    <row r="8294" spans="1:4" x14ac:dyDescent="0.25">
      <c r="A8294"/>
      <c r="B8294"/>
      <c r="C8294"/>
      <c r="D8294"/>
    </row>
    <row r="8295" spans="1:4" x14ac:dyDescent="0.25">
      <c r="A8295"/>
      <c r="B8295"/>
      <c r="C8295"/>
      <c r="D8295"/>
    </row>
    <row r="8296" spans="1:4" x14ac:dyDescent="0.25">
      <c r="A8296"/>
      <c r="B8296"/>
      <c r="C8296"/>
      <c r="D8296"/>
    </row>
    <row r="8297" spans="1:4" x14ac:dyDescent="0.25">
      <c r="A8297"/>
      <c r="B8297"/>
      <c r="C8297"/>
      <c r="D8297"/>
    </row>
    <row r="8298" spans="1:4" x14ac:dyDescent="0.25">
      <c r="A8298"/>
      <c r="B8298"/>
      <c r="C8298"/>
      <c r="D8298"/>
    </row>
    <row r="8299" spans="1:4" x14ac:dyDescent="0.25">
      <c r="A8299"/>
      <c r="B8299"/>
      <c r="C8299"/>
      <c r="D8299"/>
    </row>
    <row r="8300" spans="1:4" x14ac:dyDescent="0.25">
      <c r="A8300"/>
      <c r="B8300"/>
      <c r="C8300"/>
      <c r="D8300"/>
    </row>
    <row r="8301" spans="1:4" x14ac:dyDescent="0.25">
      <c r="A8301"/>
      <c r="B8301"/>
      <c r="C8301"/>
      <c r="D8301"/>
    </row>
    <row r="8302" spans="1:4" x14ac:dyDescent="0.25">
      <c r="A8302"/>
      <c r="B8302"/>
      <c r="C8302"/>
      <c r="D8302"/>
    </row>
    <row r="8303" spans="1:4" x14ac:dyDescent="0.25">
      <c r="A8303"/>
      <c r="B8303"/>
      <c r="C8303"/>
      <c r="D8303"/>
    </row>
    <row r="8304" spans="1:4" x14ac:dyDescent="0.25">
      <c r="A8304"/>
      <c r="B8304"/>
      <c r="C8304"/>
      <c r="D8304"/>
    </row>
    <row r="8305" spans="1:4" x14ac:dyDescent="0.25">
      <c r="A8305"/>
      <c r="B8305"/>
      <c r="C8305"/>
      <c r="D8305"/>
    </row>
    <row r="8306" spans="1:4" x14ac:dyDescent="0.25">
      <c r="A8306"/>
      <c r="B8306"/>
      <c r="C8306"/>
      <c r="D8306"/>
    </row>
    <row r="8307" spans="1:4" x14ac:dyDescent="0.25">
      <c r="A8307"/>
      <c r="B8307"/>
      <c r="C8307"/>
      <c r="D8307"/>
    </row>
    <row r="8308" spans="1:4" x14ac:dyDescent="0.25">
      <c r="A8308"/>
      <c r="B8308"/>
      <c r="C8308"/>
      <c r="D8308"/>
    </row>
    <row r="8309" spans="1:4" x14ac:dyDescent="0.25">
      <c r="A8309"/>
      <c r="B8309"/>
      <c r="C8309"/>
      <c r="D8309"/>
    </row>
    <row r="8310" spans="1:4" x14ac:dyDescent="0.25">
      <c r="A8310"/>
      <c r="B8310"/>
      <c r="C8310"/>
      <c r="D8310"/>
    </row>
    <row r="8311" spans="1:4" x14ac:dyDescent="0.25">
      <c r="A8311"/>
      <c r="B8311"/>
      <c r="C8311"/>
      <c r="D8311"/>
    </row>
    <row r="8312" spans="1:4" x14ac:dyDescent="0.25">
      <c r="A8312"/>
      <c r="B8312"/>
      <c r="C8312"/>
      <c r="D8312"/>
    </row>
    <row r="8313" spans="1:4" x14ac:dyDescent="0.25">
      <c r="A8313"/>
      <c r="B8313"/>
      <c r="C8313"/>
      <c r="D8313"/>
    </row>
    <row r="8314" spans="1:4" x14ac:dyDescent="0.25">
      <c r="A8314"/>
      <c r="B8314"/>
      <c r="C8314"/>
      <c r="D8314"/>
    </row>
    <row r="8315" spans="1:4" x14ac:dyDescent="0.25">
      <c r="A8315"/>
      <c r="B8315"/>
      <c r="C8315"/>
      <c r="D8315"/>
    </row>
    <row r="8316" spans="1:4" x14ac:dyDescent="0.25">
      <c r="A8316"/>
      <c r="B8316"/>
      <c r="C8316"/>
      <c r="D8316"/>
    </row>
    <row r="8317" spans="1:4" x14ac:dyDescent="0.25">
      <c r="A8317"/>
      <c r="B8317"/>
      <c r="C8317"/>
      <c r="D8317"/>
    </row>
    <row r="8318" spans="1:4" x14ac:dyDescent="0.25">
      <c r="A8318"/>
      <c r="B8318"/>
      <c r="C8318"/>
      <c r="D8318"/>
    </row>
    <row r="8319" spans="1:4" x14ac:dyDescent="0.25">
      <c r="A8319"/>
      <c r="B8319"/>
      <c r="C8319"/>
      <c r="D8319"/>
    </row>
    <row r="8320" spans="1:4" x14ac:dyDescent="0.25">
      <c r="A8320"/>
      <c r="B8320"/>
      <c r="C8320"/>
      <c r="D8320"/>
    </row>
    <row r="8321" spans="1:4" x14ac:dyDescent="0.25">
      <c r="A8321"/>
      <c r="B8321"/>
      <c r="C8321"/>
      <c r="D8321"/>
    </row>
    <row r="8322" spans="1:4" x14ac:dyDescent="0.25">
      <c r="A8322"/>
      <c r="B8322"/>
      <c r="C8322"/>
      <c r="D8322"/>
    </row>
    <row r="8323" spans="1:4" x14ac:dyDescent="0.25">
      <c r="A8323"/>
      <c r="B8323"/>
      <c r="C8323"/>
      <c r="D8323"/>
    </row>
    <row r="8324" spans="1:4" x14ac:dyDescent="0.25">
      <c r="A8324"/>
      <c r="B8324"/>
      <c r="C8324"/>
      <c r="D8324"/>
    </row>
    <row r="8325" spans="1:4" x14ac:dyDescent="0.25">
      <c r="A8325"/>
      <c r="B8325"/>
      <c r="C8325"/>
      <c r="D8325"/>
    </row>
    <row r="8326" spans="1:4" x14ac:dyDescent="0.25">
      <c r="A8326"/>
      <c r="B8326"/>
      <c r="C8326"/>
      <c r="D8326"/>
    </row>
    <row r="8327" spans="1:4" x14ac:dyDescent="0.25">
      <c r="A8327"/>
      <c r="B8327"/>
      <c r="C8327"/>
      <c r="D8327"/>
    </row>
    <row r="8328" spans="1:4" x14ac:dyDescent="0.25">
      <c r="A8328"/>
      <c r="B8328"/>
      <c r="C8328"/>
      <c r="D8328"/>
    </row>
    <row r="8329" spans="1:4" x14ac:dyDescent="0.25">
      <c r="A8329"/>
      <c r="B8329"/>
      <c r="C8329"/>
      <c r="D8329"/>
    </row>
    <row r="8330" spans="1:4" x14ac:dyDescent="0.25">
      <c r="A8330"/>
      <c r="B8330"/>
      <c r="C8330"/>
      <c r="D8330"/>
    </row>
    <row r="8331" spans="1:4" x14ac:dyDescent="0.25">
      <c r="A8331"/>
      <c r="B8331"/>
      <c r="C8331"/>
      <c r="D8331"/>
    </row>
    <row r="8332" spans="1:4" x14ac:dyDescent="0.25">
      <c r="A8332"/>
      <c r="B8332"/>
      <c r="C8332"/>
      <c r="D8332"/>
    </row>
    <row r="8333" spans="1:4" x14ac:dyDescent="0.25">
      <c r="A8333"/>
      <c r="B8333"/>
      <c r="C8333"/>
      <c r="D8333"/>
    </row>
    <row r="8334" spans="1:4" x14ac:dyDescent="0.25">
      <c r="A8334"/>
      <c r="B8334"/>
      <c r="C8334"/>
      <c r="D8334"/>
    </row>
    <row r="8335" spans="1:4" x14ac:dyDescent="0.25">
      <c r="A8335"/>
      <c r="B8335"/>
      <c r="C8335"/>
      <c r="D8335"/>
    </row>
    <row r="8336" spans="1:4" x14ac:dyDescent="0.25">
      <c r="A8336"/>
      <c r="B8336"/>
      <c r="C8336"/>
      <c r="D8336"/>
    </row>
    <row r="8337" spans="1:4" x14ac:dyDescent="0.25">
      <c r="A8337"/>
      <c r="B8337"/>
      <c r="C8337"/>
      <c r="D8337"/>
    </row>
    <row r="8338" spans="1:4" x14ac:dyDescent="0.25">
      <c r="A8338"/>
      <c r="B8338"/>
      <c r="C8338"/>
      <c r="D8338"/>
    </row>
    <row r="8339" spans="1:4" x14ac:dyDescent="0.25">
      <c r="A8339"/>
      <c r="B8339"/>
      <c r="C8339"/>
      <c r="D8339"/>
    </row>
    <row r="8340" spans="1:4" x14ac:dyDescent="0.25">
      <c r="A8340"/>
      <c r="B8340"/>
      <c r="C8340"/>
      <c r="D8340"/>
    </row>
    <row r="8341" spans="1:4" x14ac:dyDescent="0.25">
      <c r="A8341"/>
      <c r="B8341"/>
      <c r="C8341"/>
      <c r="D8341"/>
    </row>
    <row r="8342" spans="1:4" x14ac:dyDescent="0.25">
      <c r="A8342"/>
      <c r="B8342"/>
      <c r="C8342"/>
      <c r="D8342"/>
    </row>
    <row r="8343" spans="1:4" x14ac:dyDescent="0.25">
      <c r="A8343"/>
      <c r="B8343"/>
      <c r="C8343"/>
      <c r="D8343"/>
    </row>
    <row r="8344" spans="1:4" x14ac:dyDescent="0.25">
      <c r="A8344"/>
      <c r="B8344"/>
      <c r="C8344"/>
      <c r="D8344"/>
    </row>
    <row r="8345" spans="1:4" x14ac:dyDescent="0.25">
      <c r="A8345"/>
      <c r="B8345"/>
      <c r="C8345"/>
      <c r="D8345"/>
    </row>
    <row r="8346" spans="1:4" x14ac:dyDescent="0.25">
      <c r="A8346"/>
      <c r="B8346"/>
      <c r="C8346"/>
      <c r="D8346"/>
    </row>
    <row r="8347" spans="1:4" x14ac:dyDescent="0.25">
      <c r="A8347"/>
      <c r="B8347"/>
      <c r="C8347"/>
      <c r="D8347"/>
    </row>
    <row r="8348" spans="1:4" x14ac:dyDescent="0.25">
      <c r="A8348"/>
      <c r="B8348"/>
      <c r="C8348"/>
      <c r="D8348"/>
    </row>
    <row r="8349" spans="1:4" x14ac:dyDescent="0.25">
      <c r="A8349"/>
      <c r="B8349"/>
      <c r="C8349"/>
      <c r="D8349"/>
    </row>
    <row r="8350" spans="1:4" x14ac:dyDescent="0.25">
      <c r="A8350"/>
      <c r="B8350"/>
      <c r="C8350"/>
      <c r="D8350"/>
    </row>
    <row r="8351" spans="1:4" x14ac:dyDescent="0.25">
      <c r="A8351"/>
      <c r="B8351"/>
      <c r="C8351"/>
      <c r="D8351"/>
    </row>
    <row r="8352" spans="1:4" x14ac:dyDescent="0.25">
      <c r="A8352"/>
      <c r="B8352"/>
      <c r="C8352"/>
      <c r="D8352"/>
    </row>
    <row r="8353" spans="1:4" x14ac:dyDescent="0.25">
      <c r="A8353"/>
      <c r="B8353"/>
      <c r="C8353"/>
      <c r="D8353"/>
    </row>
    <row r="8354" spans="1:4" x14ac:dyDescent="0.25">
      <c r="A8354"/>
      <c r="B8354"/>
      <c r="C8354"/>
      <c r="D8354"/>
    </row>
    <row r="8355" spans="1:4" x14ac:dyDescent="0.25">
      <c r="A8355"/>
      <c r="B8355"/>
      <c r="C8355"/>
      <c r="D8355"/>
    </row>
    <row r="8356" spans="1:4" x14ac:dyDescent="0.25">
      <c r="A8356"/>
      <c r="B8356"/>
      <c r="C8356"/>
      <c r="D8356"/>
    </row>
    <row r="8357" spans="1:4" x14ac:dyDescent="0.25">
      <c r="A8357"/>
      <c r="B8357"/>
      <c r="C8357"/>
      <c r="D8357"/>
    </row>
    <row r="8358" spans="1:4" x14ac:dyDescent="0.25">
      <c r="A8358"/>
      <c r="B8358"/>
      <c r="C8358"/>
      <c r="D8358"/>
    </row>
    <row r="8359" spans="1:4" x14ac:dyDescent="0.25">
      <c r="A8359"/>
      <c r="B8359"/>
      <c r="C8359"/>
      <c r="D8359"/>
    </row>
    <row r="8360" spans="1:4" x14ac:dyDescent="0.25">
      <c r="A8360"/>
      <c r="B8360"/>
      <c r="C8360"/>
      <c r="D8360"/>
    </row>
    <row r="8361" spans="1:4" x14ac:dyDescent="0.25">
      <c r="A8361"/>
      <c r="B8361"/>
      <c r="C8361"/>
      <c r="D8361"/>
    </row>
    <row r="8362" spans="1:4" x14ac:dyDescent="0.25">
      <c r="A8362"/>
      <c r="B8362"/>
      <c r="C8362"/>
      <c r="D8362"/>
    </row>
    <row r="8363" spans="1:4" x14ac:dyDescent="0.25">
      <c r="A8363"/>
      <c r="B8363"/>
      <c r="C8363"/>
      <c r="D8363"/>
    </row>
    <row r="8364" spans="1:4" x14ac:dyDescent="0.25">
      <c r="A8364"/>
      <c r="B8364"/>
      <c r="C8364"/>
      <c r="D8364"/>
    </row>
    <row r="8365" spans="1:4" x14ac:dyDescent="0.25">
      <c r="A8365"/>
      <c r="B8365"/>
      <c r="C8365"/>
      <c r="D8365"/>
    </row>
    <row r="8366" spans="1:4" x14ac:dyDescent="0.25">
      <c r="A8366"/>
      <c r="B8366"/>
      <c r="C8366"/>
      <c r="D8366"/>
    </row>
    <row r="8367" spans="1:4" x14ac:dyDescent="0.25">
      <c r="A8367"/>
      <c r="B8367"/>
      <c r="C8367"/>
      <c r="D8367"/>
    </row>
    <row r="8368" spans="1:4" x14ac:dyDescent="0.25">
      <c r="A8368"/>
      <c r="B8368"/>
      <c r="C8368"/>
      <c r="D8368"/>
    </row>
    <row r="8369" spans="1:4" x14ac:dyDescent="0.25">
      <c r="A8369"/>
      <c r="B8369"/>
      <c r="C8369"/>
      <c r="D8369"/>
    </row>
    <row r="8370" spans="1:4" x14ac:dyDescent="0.25">
      <c r="A8370"/>
      <c r="B8370"/>
      <c r="C8370"/>
      <c r="D8370"/>
    </row>
    <row r="8371" spans="1:4" x14ac:dyDescent="0.25">
      <c r="A8371"/>
      <c r="B8371"/>
      <c r="C8371"/>
      <c r="D8371"/>
    </row>
    <row r="8372" spans="1:4" x14ac:dyDescent="0.25">
      <c r="A8372"/>
      <c r="B8372"/>
      <c r="C8372"/>
      <c r="D8372"/>
    </row>
    <row r="8373" spans="1:4" x14ac:dyDescent="0.25">
      <c r="A8373"/>
      <c r="B8373"/>
      <c r="C8373"/>
      <c r="D8373"/>
    </row>
    <row r="8374" spans="1:4" x14ac:dyDescent="0.25">
      <c r="A8374"/>
      <c r="B8374"/>
      <c r="C8374"/>
      <c r="D8374"/>
    </row>
    <row r="8375" spans="1:4" x14ac:dyDescent="0.25">
      <c r="A8375"/>
      <c r="B8375"/>
      <c r="C8375"/>
      <c r="D8375"/>
    </row>
    <row r="8376" spans="1:4" x14ac:dyDescent="0.25">
      <c r="A8376"/>
      <c r="B8376"/>
      <c r="C8376"/>
      <c r="D8376"/>
    </row>
    <row r="8377" spans="1:4" x14ac:dyDescent="0.25">
      <c r="A8377"/>
      <c r="B8377"/>
      <c r="C8377"/>
      <c r="D8377"/>
    </row>
    <row r="8378" spans="1:4" x14ac:dyDescent="0.25">
      <c r="A8378"/>
      <c r="B8378"/>
      <c r="C8378"/>
      <c r="D8378"/>
    </row>
    <row r="8379" spans="1:4" x14ac:dyDescent="0.25">
      <c r="A8379"/>
      <c r="B8379"/>
      <c r="C8379"/>
      <c r="D8379"/>
    </row>
    <row r="8380" spans="1:4" x14ac:dyDescent="0.25">
      <c r="A8380"/>
      <c r="B8380"/>
      <c r="C8380"/>
      <c r="D8380"/>
    </row>
    <row r="8381" spans="1:4" x14ac:dyDescent="0.25">
      <c r="A8381"/>
      <c r="B8381"/>
      <c r="C8381"/>
      <c r="D8381"/>
    </row>
    <row r="8382" spans="1:4" x14ac:dyDescent="0.25">
      <c r="A8382"/>
      <c r="B8382"/>
      <c r="C8382"/>
      <c r="D8382"/>
    </row>
    <row r="8383" spans="1:4" x14ac:dyDescent="0.25">
      <c r="A8383"/>
      <c r="B8383"/>
      <c r="C8383"/>
      <c r="D8383"/>
    </row>
    <row r="8384" spans="1:4" x14ac:dyDescent="0.25">
      <c r="A8384"/>
      <c r="B8384"/>
      <c r="C8384"/>
      <c r="D8384"/>
    </row>
    <row r="8385" spans="1:4" x14ac:dyDescent="0.25">
      <c r="A8385"/>
      <c r="B8385"/>
      <c r="C8385"/>
      <c r="D8385"/>
    </row>
    <row r="8386" spans="1:4" x14ac:dyDescent="0.25">
      <c r="A8386"/>
      <c r="B8386"/>
      <c r="C8386"/>
      <c r="D8386"/>
    </row>
    <row r="8387" spans="1:4" x14ac:dyDescent="0.25">
      <c r="A8387"/>
      <c r="B8387"/>
      <c r="C8387"/>
      <c r="D8387"/>
    </row>
    <row r="8388" spans="1:4" x14ac:dyDescent="0.25">
      <c r="A8388"/>
      <c r="B8388"/>
      <c r="C8388"/>
      <c r="D8388"/>
    </row>
    <row r="8389" spans="1:4" x14ac:dyDescent="0.25">
      <c r="A8389"/>
      <c r="B8389"/>
      <c r="C8389"/>
      <c r="D8389"/>
    </row>
    <row r="8390" spans="1:4" x14ac:dyDescent="0.25">
      <c r="A8390"/>
      <c r="B8390"/>
      <c r="C8390"/>
      <c r="D8390"/>
    </row>
    <row r="8391" spans="1:4" x14ac:dyDescent="0.25">
      <c r="A8391"/>
      <c r="B8391"/>
      <c r="C8391"/>
      <c r="D8391"/>
    </row>
    <row r="8392" spans="1:4" x14ac:dyDescent="0.25">
      <c r="A8392"/>
      <c r="B8392"/>
      <c r="C8392"/>
      <c r="D8392"/>
    </row>
    <row r="8393" spans="1:4" x14ac:dyDescent="0.25">
      <c r="A8393"/>
      <c r="B8393"/>
      <c r="C8393"/>
      <c r="D8393"/>
    </row>
    <row r="8394" spans="1:4" x14ac:dyDescent="0.25">
      <c r="A8394"/>
      <c r="B8394"/>
      <c r="C8394"/>
      <c r="D8394"/>
    </row>
    <row r="8395" spans="1:4" x14ac:dyDescent="0.25">
      <c r="A8395"/>
      <c r="B8395"/>
      <c r="C8395"/>
      <c r="D8395"/>
    </row>
    <row r="8396" spans="1:4" x14ac:dyDescent="0.25">
      <c r="A8396"/>
      <c r="B8396"/>
      <c r="C8396"/>
      <c r="D8396"/>
    </row>
    <row r="8397" spans="1:4" x14ac:dyDescent="0.25">
      <c r="A8397"/>
      <c r="B8397"/>
      <c r="C8397"/>
      <c r="D8397"/>
    </row>
    <row r="8398" spans="1:4" x14ac:dyDescent="0.25">
      <c r="A8398"/>
      <c r="B8398"/>
      <c r="C8398"/>
      <c r="D8398"/>
    </row>
    <row r="8399" spans="1:4" x14ac:dyDescent="0.25">
      <c r="A8399"/>
      <c r="B8399"/>
      <c r="C8399"/>
      <c r="D8399"/>
    </row>
    <row r="8400" spans="1:4" x14ac:dyDescent="0.25">
      <c r="A8400"/>
      <c r="B8400"/>
      <c r="C8400"/>
      <c r="D8400"/>
    </row>
    <row r="8401" spans="1:4" x14ac:dyDescent="0.25">
      <c r="A8401"/>
      <c r="B8401"/>
      <c r="C8401"/>
      <c r="D8401"/>
    </row>
    <row r="8402" spans="1:4" x14ac:dyDescent="0.25">
      <c r="A8402"/>
      <c r="B8402"/>
      <c r="C8402"/>
      <c r="D8402"/>
    </row>
    <row r="8403" spans="1:4" x14ac:dyDescent="0.25">
      <c r="A8403"/>
      <c r="B8403"/>
      <c r="C8403"/>
      <c r="D8403"/>
    </row>
    <row r="8404" spans="1:4" x14ac:dyDescent="0.25">
      <c r="A8404"/>
      <c r="B8404"/>
      <c r="C8404"/>
      <c r="D8404"/>
    </row>
    <row r="8405" spans="1:4" x14ac:dyDescent="0.25">
      <c r="A8405"/>
      <c r="B8405"/>
      <c r="C8405"/>
      <c r="D8405"/>
    </row>
    <row r="8406" spans="1:4" x14ac:dyDescent="0.25">
      <c r="A8406"/>
      <c r="B8406"/>
      <c r="C8406"/>
      <c r="D8406"/>
    </row>
    <row r="8407" spans="1:4" x14ac:dyDescent="0.25">
      <c r="A8407"/>
      <c r="B8407"/>
      <c r="C8407"/>
      <c r="D8407"/>
    </row>
    <row r="8408" spans="1:4" x14ac:dyDescent="0.25">
      <c r="A8408"/>
      <c r="B8408"/>
      <c r="C8408"/>
      <c r="D8408"/>
    </row>
    <row r="8409" spans="1:4" x14ac:dyDescent="0.25">
      <c r="A8409"/>
      <c r="B8409"/>
      <c r="C8409"/>
      <c r="D8409"/>
    </row>
    <row r="8410" spans="1:4" x14ac:dyDescent="0.25">
      <c r="A8410"/>
      <c r="B8410"/>
      <c r="C8410"/>
      <c r="D8410"/>
    </row>
    <row r="8411" spans="1:4" x14ac:dyDescent="0.25">
      <c r="A8411"/>
      <c r="B8411"/>
      <c r="C8411"/>
      <c r="D8411"/>
    </row>
    <row r="8412" spans="1:4" x14ac:dyDescent="0.25">
      <c r="A8412"/>
      <c r="B8412"/>
      <c r="C8412"/>
      <c r="D8412"/>
    </row>
    <row r="8413" spans="1:4" x14ac:dyDescent="0.25">
      <c r="A8413"/>
      <c r="B8413"/>
      <c r="C8413"/>
      <c r="D8413"/>
    </row>
    <row r="8414" spans="1:4" x14ac:dyDescent="0.25">
      <c r="A8414"/>
      <c r="B8414"/>
      <c r="C8414"/>
      <c r="D8414"/>
    </row>
    <row r="8415" spans="1:4" x14ac:dyDescent="0.25">
      <c r="A8415"/>
      <c r="B8415"/>
      <c r="C8415"/>
      <c r="D8415"/>
    </row>
    <row r="8416" spans="1:4" x14ac:dyDescent="0.25">
      <c r="A8416"/>
      <c r="B8416"/>
      <c r="C8416"/>
      <c r="D8416"/>
    </row>
    <row r="8417" spans="1:4" x14ac:dyDescent="0.25">
      <c r="A8417"/>
      <c r="B8417"/>
      <c r="C8417"/>
      <c r="D8417"/>
    </row>
    <row r="8418" spans="1:4" x14ac:dyDescent="0.25">
      <c r="A8418"/>
      <c r="B8418"/>
      <c r="C8418"/>
      <c r="D8418"/>
    </row>
    <row r="8419" spans="1:4" x14ac:dyDescent="0.25">
      <c r="A8419"/>
      <c r="B8419"/>
      <c r="C8419"/>
      <c r="D8419"/>
    </row>
    <row r="8420" spans="1:4" x14ac:dyDescent="0.25">
      <c r="A8420"/>
      <c r="B8420"/>
      <c r="C8420"/>
      <c r="D8420"/>
    </row>
    <row r="8421" spans="1:4" x14ac:dyDescent="0.25">
      <c r="A8421"/>
      <c r="B8421"/>
      <c r="C8421"/>
      <c r="D8421"/>
    </row>
    <row r="8422" spans="1:4" x14ac:dyDescent="0.25">
      <c r="A8422"/>
      <c r="B8422"/>
      <c r="C8422"/>
      <c r="D8422"/>
    </row>
    <row r="8423" spans="1:4" x14ac:dyDescent="0.25">
      <c r="A8423"/>
      <c r="B8423"/>
      <c r="C8423"/>
      <c r="D8423"/>
    </row>
    <row r="8424" spans="1:4" x14ac:dyDescent="0.25">
      <c r="A8424"/>
      <c r="B8424"/>
      <c r="C8424"/>
      <c r="D8424"/>
    </row>
    <row r="8425" spans="1:4" x14ac:dyDescent="0.25">
      <c r="A8425"/>
      <c r="B8425"/>
      <c r="C8425"/>
      <c r="D8425"/>
    </row>
    <row r="8426" spans="1:4" x14ac:dyDescent="0.25">
      <c r="A8426"/>
      <c r="B8426"/>
      <c r="C8426"/>
      <c r="D8426"/>
    </row>
    <row r="8427" spans="1:4" x14ac:dyDescent="0.25">
      <c r="A8427"/>
      <c r="B8427"/>
      <c r="C8427"/>
      <c r="D8427"/>
    </row>
    <row r="8428" spans="1:4" x14ac:dyDescent="0.25">
      <c r="A8428"/>
      <c r="B8428"/>
      <c r="C8428"/>
      <c r="D8428"/>
    </row>
    <row r="8429" spans="1:4" x14ac:dyDescent="0.25">
      <c r="A8429"/>
      <c r="B8429"/>
      <c r="C8429"/>
      <c r="D8429"/>
    </row>
    <row r="8430" spans="1:4" x14ac:dyDescent="0.25">
      <c r="A8430"/>
      <c r="B8430"/>
      <c r="C8430"/>
      <c r="D8430"/>
    </row>
    <row r="8431" spans="1:4" x14ac:dyDescent="0.25">
      <c r="A8431"/>
      <c r="B8431"/>
      <c r="C8431"/>
      <c r="D8431"/>
    </row>
    <row r="8432" spans="1:4" x14ac:dyDescent="0.25">
      <c r="A8432"/>
      <c r="B8432"/>
      <c r="C8432"/>
      <c r="D8432"/>
    </row>
    <row r="8433" spans="1:4" x14ac:dyDescent="0.25">
      <c r="A8433"/>
      <c r="B8433"/>
      <c r="C8433"/>
      <c r="D8433"/>
    </row>
    <row r="8434" spans="1:4" x14ac:dyDescent="0.25">
      <c r="A8434"/>
      <c r="B8434"/>
      <c r="C8434"/>
      <c r="D8434"/>
    </row>
    <row r="8435" spans="1:4" x14ac:dyDescent="0.25">
      <c r="A8435"/>
      <c r="B8435"/>
      <c r="C8435"/>
      <c r="D8435"/>
    </row>
    <row r="8436" spans="1:4" x14ac:dyDescent="0.25">
      <c r="A8436"/>
      <c r="B8436"/>
      <c r="C8436"/>
      <c r="D8436"/>
    </row>
    <row r="8437" spans="1:4" x14ac:dyDescent="0.25">
      <c r="A8437"/>
      <c r="B8437"/>
      <c r="C8437"/>
      <c r="D8437"/>
    </row>
    <row r="8438" spans="1:4" x14ac:dyDescent="0.25">
      <c r="A8438"/>
      <c r="B8438"/>
      <c r="C8438"/>
      <c r="D8438"/>
    </row>
    <row r="8439" spans="1:4" x14ac:dyDescent="0.25">
      <c r="A8439"/>
      <c r="B8439"/>
      <c r="C8439"/>
      <c r="D8439"/>
    </row>
    <row r="8440" spans="1:4" x14ac:dyDescent="0.25">
      <c r="A8440"/>
      <c r="B8440"/>
      <c r="C8440"/>
      <c r="D8440"/>
    </row>
    <row r="8441" spans="1:4" x14ac:dyDescent="0.25">
      <c r="A8441"/>
      <c r="B8441"/>
      <c r="C8441"/>
      <c r="D8441"/>
    </row>
    <row r="8442" spans="1:4" x14ac:dyDescent="0.25">
      <c r="A8442"/>
      <c r="B8442"/>
      <c r="C8442"/>
      <c r="D8442"/>
    </row>
    <row r="8443" spans="1:4" x14ac:dyDescent="0.25">
      <c r="A8443"/>
      <c r="B8443"/>
      <c r="C8443"/>
      <c r="D8443"/>
    </row>
    <row r="8444" spans="1:4" x14ac:dyDescent="0.25">
      <c r="A8444"/>
      <c r="B8444"/>
      <c r="C8444"/>
      <c r="D8444"/>
    </row>
    <row r="8445" spans="1:4" x14ac:dyDescent="0.25">
      <c r="A8445"/>
      <c r="B8445"/>
      <c r="C8445"/>
      <c r="D8445"/>
    </row>
    <row r="8446" spans="1:4" x14ac:dyDescent="0.25">
      <c r="A8446"/>
      <c r="B8446"/>
      <c r="C8446"/>
      <c r="D8446"/>
    </row>
    <row r="8447" spans="1:4" x14ac:dyDescent="0.25">
      <c r="A8447"/>
      <c r="B8447"/>
      <c r="C8447"/>
      <c r="D8447"/>
    </row>
    <row r="8448" spans="1:4" x14ac:dyDescent="0.25">
      <c r="A8448"/>
      <c r="B8448"/>
      <c r="C8448"/>
      <c r="D8448"/>
    </row>
    <row r="8449" spans="1:4" x14ac:dyDescent="0.25">
      <c r="A8449"/>
      <c r="B8449"/>
      <c r="C8449"/>
      <c r="D8449"/>
    </row>
    <row r="8450" spans="1:4" x14ac:dyDescent="0.25">
      <c r="A8450"/>
      <c r="B8450"/>
      <c r="C8450"/>
      <c r="D8450"/>
    </row>
    <row r="8451" spans="1:4" x14ac:dyDescent="0.25">
      <c r="A8451"/>
      <c r="B8451"/>
      <c r="C8451"/>
      <c r="D8451"/>
    </row>
    <row r="8452" spans="1:4" x14ac:dyDescent="0.25">
      <c r="A8452"/>
      <c r="B8452"/>
      <c r="C8452"/>
      <c r="D8452"/>
    </row>
    <row r="8453" spans="1:4" x14ac:dyDescent="0.25">
      <c r="A8453"/>
      <c r="B8453"/>
      <c r="C8453"/>
      <c r="D8453"/>
    </row>
    <row r="8454" spans="1:4" x14ac:dyDescent="0.25">
      <c r="A8454"/>
      <c r="B8454"/>
      <c r="C8454"/>
      <c r="D8454"/>
    </row>
    <row r="8455" spans="1:4" x14ac:dyDescent="0.25">
      <c r="A8455"/>
      <c r="B8455"/>
      <c r="C8455"/>
      <c r="D8455"/>
    </row>
    <row r="8456" spans="1:4" x14ac:dyDescent="0.25">
      <c r="A8456"/>
      <c r="B8456"/>
      <c r="C8456"/>
      <c r="D8456"/>
    </row>
    <row r="8457" spans="1:4" x14ac:dyDescent="0.25">
      <c r="A8457"/>
      <c r="B8457"/>
      <c r="C8457"/>
      <c r="D8457"/>
    </row>
    <row r="8458" spans="1:4" x14ac:dyDescent="0.25">
      <c r="A8458"/>
      <c r="B8458"/>
      <c r="C8458"/>
      <c r="D8458"/>
    </row>
    <row r="8459" spans="1:4" x14ac:dyDescent="0.25">
      <c r="A8459"/>
      <c r="B8459"/>
      <c r="C8459"/>
      <c r="D8459"/>
    </row>
    <row r="8460" spans="1:4" x14ac:dyDescent="0.25">
      <c r="A8460"/>
      <c r="B8460"/>
      <c r="C8460"/>
      <c r="D8460"/>
    </row>
    <row r="8461" spans="1:4" x14ac:dyDescent="0.25">
      <c r="A8461"/>
      <c r="B8461"/>
      <c r="C8461"/>
      <c r="D8461"/>
    </row>
    <row r="8462" spans="1:4" x14ac:dyDescent="0.25">
      <c r="A8462"/>
      <c r="B8462"/>
      <c r="C8462"/>
      <c r="D8462"/>
    </row>
    <row r="8463" spans="1:4" x14ac:dyDescent="0.25">
      <c r="A8463"/>
      <c r="B8463"/>
      <c r="C8463"/>
      <c r="D8463"/>
    </row>
    <row r="8464" spans="1:4" x14ac:dyDescent="0.25">
      <c r="A8464"/>
      <c r="B8464"/>
      <c r="C8464"/>
      <c r="D8464"/>
    </row>
    <row r="8465" spans="1:4" x14ac:dyDescent="0.25">
      <c r="A8465"/>
      <c r="B8465"/>
      <c r="C8465"/>
      <c r="D8465"/>
    </row>
    <row r="8466" spans="1:4" x14ac:dyDescent="0.25">
      <c r="A8466"/>
      <c r="B8466"/>
      <c r="C8466"/>
      <c r="D8466"/>
    </row>
    <row r="8467" spans="1:4" x14ac:dyDescent="0.25">
      <c r="A8467"/>
      <c r="B8467"/>
      <c r="C8467"/>
      <c r="D8467"/>
    </row>
    <row r="8468" spans="1:4" x14ac:dyDescent="0.25">
      <c r="A8468"/>
      <c r="B8468"/>
      <c r="C8468"/>
      <c r="D8468"/>
    </row>
    <row r="8469" spans="1:4" x14ac:dyDescent="0.25">
      <c r="A8469"/>
      <c r="B8469"/>
      <c r="C8469"/>
      <c r="D8469"/>
    </row>
    <row r="8470" spans="1:4" x14ac:dyDescent="0.25">
      <c r="A8470"/>
      <c r="B8470"/>
      <c r="C8470"/>
      <c r="D8470"/>
    </row>
    <row r="8471" spans="1:4" x14ac:dyDescent="0.25">
      <c r="A8471"/>
      <c r="B8471"/>
      <c r="C8471"/>
      <c r="D8471"/>
    </row>
    <row r="8472" spans="1:4" x14ac:dyDescent="0.25">
      <c r="A8472"/>
      <c r="B8472"/>
      <c r="C8472"/>
      <c r="D8472"/>
    </row>
    <row r="8473" spans="1:4" x14ac:dyDescent="0.25">
      <c r="A8473"/>
      <c r="B8473"/>
      <c r="C8473"/>
      <c r="D8473"/>
    </row>
    <row r="8474" spans="1:4" x14ac:dyDescent="0.25">
      <c r="A8474"/>
      <c r="B8474"/>
      <c r="C8474"/>
      <c r="D8474"/>
    </row>
    <row r="8475" spans="1:4" x14ac:dyDescent="0.25">
      <c r="A8475"/>
      <c r="B8475"/>
      <c r="C8475"/>
      <c r="D8475"/>
    </row>
    <row r="8476" spans="1:4" x14ac:dyDescent="0.25">
      <c r="A8476"/>
      <c r="B8476"/>
      <c r="C8476"/>
      <c r="D8476"/>
    </row>
    <row r="8477" spans="1:4" x14ac:dyDescent="0.25">
      <c r="A8477"/>
      <c r="B8477"/>
      <c r="C8477"/>
      <c r="D8477"/>
    </row>
    <row r="8478" spans="1:4" x14ac:dyDescent="0.25">
      <c r="A8478"/>
      <c r="B8478"/>
      <c r="C8478"/>
      <c r="D8478"/>
    </row>
    <row r="8479" spans="1:4" x14ac:dyDescent="0.25">
      <c r="A8479"/>
      <c r="B8479"/>
      <c r="C8479"/>
      <c r="D8479"/>
    </row>
    <row r="8480" spans="1:4" x14ac:dyDescent="0.25">
      <c r="A8480"/>
      <c r="B8480"/>
      <c r="C8480"/>
      <c r="D8480"/>
    </row>
    <row r="8481" spans="1:4" x14ac:dyDescent="0.25">
      <c r="A8481"/>
      <c r="B8481"/>
      <c r="C8481"/>
      <c r="D8481"/>
    </row>
    <row r="8482" spans="1:4" x14ac:dyDescent="0.25">
      <c r="A8482"/>
      <c r="B8482"/>
      <c r="C8482"/>
      <c r="D8482"/>
    </row>
    <row r="8483" spans="1:4" x14ac:dyDescent="0.25">
      <c r="A8483"/>
      <c r="B8483"/>
      <c r="C8483"/>
      <c r="D8483"/>
    </row>
    <row r="8484" spans="1:4" x14ac:dyDescent="0.25">
      <c r="A8484"/>
      <c r="B8484"/>
      <c r="C8484"/>
      <c r="D8484"/>
    </row>
    <row r="8485" spans="1:4" x14ac:dyDescent="0.25">
      <c r="A8485"/>
      <c r="B8485"/>
      <c r="C8485"/>
      <c r="D8485"/>
    </row>
    <row r="8486" spans="1:4" x14ac:dyDescent="0.25">
      <c r="A8486"/>
      <c r="B8486"/>
      <c r="C8486"/>
      <c r="D8486"/>
    </row>
    <row r="8487" spans="1:4" x14ac:dyDescent="0.25">
      <c r="A8487"/>
      <c r="B8487"/>
      <c r="C8487"/>
      <c r="D8487"/>
    </row>
    <row r="8488" spans="1:4" x14ac:dyDescent="0.25">
      <c r="A8488"/>
      <c r="B8488"/>
      <c r="C8488"/>
      <c r="D8488"/>
    </row>
    <row r="8489" spans="1:4" x14ac:dyDescent="0.25">
      <c r="A8489"/>
      <c r="B8489"/>
      <c r="C8489"/>
      <c r="D8489"/>
    </row>
    <row r="8490" spans="1:4" x14ac:dyDescent="0.25">
      <c r="A8490"/>
      <c r="B8490"/>
      <c r="C8490"/>
      <c r="D8490"/>
    </row>
    <row r="8491" spans="1:4" x14ac:dyDescent="0.25">
      <c r="A8491"/>
      <c r="B8491"/>
      <c r="C8491"/>
      <c r="D8491"/>
    </row>
    <row r="8492" spans="1:4" x14ac:dyDescent="0.25">
      <c r="A8492"/>
      <c r="B8492"/>
      <c r="C8492"/>
      <c r="D8492"/>
    </row>
    <row r="8493" spans="1:4" x14ac:dyDescent="0.25">
      <c r="A8493"/>
      <c r="B8493"/>
      <c r="C8493"/>
      <c r="D8493"/>
    </row>
    <row r="8494" spans="1:4" x14ac:dyDescent="0.25">
      <c r="A8494"/>
      <c r="B8494"/>
      <c r="C8494"/>
      <c r="D8494"/>
    </row>
    <row r="8495" spans="1:4" x14ac:dyDescent="0.25">
      <c r="A8495"/>
      <c r="B8495"/>
      <c r="C8495"/>
      <c r="D8495"/>
    </row>
    <row r="8496" spans="1:4" x14ac:dyDescent="0.25">
      <c r="A8496"/>
      <c r="B8496"/>
      <c r="C8496"/>
      <c r="D8496"/>
    </row>
    <row r="8497" spans="1:4" x14ac:dyDescent="0.25">
      <c r="A8497"/>
      <c r="B8497"/>
      <c r="C8497"/>
      <c r="D8497"/>
    </row>
    <row r="8498" spans="1:4" x14ac:dyDescent="0.25">
      <c r="A8498"/>
      <c r="B8498"/>
      <c r="C8498"/>
      <c r="D8498"/>
    </row>
    <row r="8499" spans="1:4" x14ac:dyDescent="0.25">
      <c r="A8499"/>
      <c r="B8499"/>
      <c r="C8499"/>
      <c r="D8499"/>
    </row>
    <row r="8500" spans="1:4" x14ac:dyDescent="0.25">
      <c r="A8500"/>
      <c r="B8500"/>
      <c r="C8500"/>
      <c r="D8500"/>
    </row>
    <row r="8501" spans="1:4" x14ac:dyDescent="0.25">
      <c r="A8501"/>
      <c r="B8501"/>
      <c r="C8501"/>
      <c r="D8501"/>
    </row>
    <row r="8502" spans="1:4" x14ac:dyDescent="0.25">
      <c r="A8502"/>
      <c r="B8502"/>
      <c r="C8502"/>
      <c r="D8502"/>
    </row>
    <row r="8503" spans="1:4" x14ac:dyDescent="0.25">
      <c r="A8503"/>
      <c r="B8503"/>
      <c r="C8503"/>
      <c r="D8503"/>
    </row>
    <row r="8504" spans="1:4" x14ac:dyDescent="0.25">
      <c r="A8504"/>
      <c r="B8504"/>
      <c r="C8504"/>
      <c r="D8504"/>
    </row>
    <row r="8505" spans="1:4" x14ac:dyDescent="0.25">
      <c r="A8505"/>
      <c r="B8505"/>
      <c r="C8505"/>
      <c r="D8505"/>
    </row>
    <row r="8506" spans="1:4" x14ac:dyDescent="0.25">
      <c r="A8506"/>
      <c r="B8506"/>
      <c r="C8506"/>
      <c r="D8506"/>
    </row>
    <row r="8507" spans="1:4" x14ac:dyDescent="0.25">
      <c r="A8507"/>
      <c r="B8507"/>
      <c r="C8507"/>
      <c r="D8507"/>
    </row>
    <row r="8508" spans="1:4" x14ac:dyDescent="0.25">
      <c r="A8508"/>
      <c r="B8508"/>
      <c r="C8508"/>
      <c r="D8508"/>
    </row>
    <row r="8509" spans="1:4" x14ac:dyDescent="0.25">
      <c r="A8509"/>
      <c r="B8509"/>
      <c r="C8509"/>
      <c r="D8509"/>
    </row>
    <row r="8510" spans="1:4" x14ac:dyDescent="0.25">
      <c r="A8510"/>
      <c r="B8510"/>
      <c r="C8510"/>
      <c r="D8510"/>
    </row>
    <row r="8511" spans="1:4" x14ac:dyDescent="0.25">
      <c r="A8511"/>
      <c r="B8511"/>
      <c r="C8511"/>
      <c r="D8511"/>
    </row>
    <row r="8512" spans="1:4" x14ac:dyDescent="0.25">
      <c r="A8512"/>
      <c r="B8512"/>
      <c r="C8512"/>
      <c r="D8512"/>
    </row>
    <row r="8513" spans="1:4" x14ac:dyDescent="0.25">
      <c r="A8513"/>
      <c r="B8513"/>
      <c r="C8513"/>
      <c r="D8513"/>
    </row>
    <row r="8514" spans="1:4" x14ac:dyDescent="0.25">
      <c r="A8514"/>
      <c r="B8514"/>
      <c r="C8514"/>
      <c r="D8514"/>
    </row>
    <row r="8515" spans="1:4" x14ac:dyDescent="0.25">
      <c r="A8515"/>
      <c r="B8515"/>
      <c r="C8515"/>
      <c r="D8515"/>
    </row>
    <row r="8516" spans="1:4" x14ac:dyDescent="0.25">
      <c r="A8516"/>
      <c r="B8516"/>
      <c r="C8516"/>
      <c r="D8516"/>
    </row>
    <row r="8517" spans="1:4" x14ac:dyDescent="0.25">
      <c r="A8517"/>
      <c r="B8517"/>
      <c r="C8517"/>
      <c r="D8517"/>
    </row>
    <row r="8518" spans="1:4" x14ac:dyDescent="0.25">
      <c r="A8518"/>
      <c r="B8518"/>
      <c r="C8518"/>
      <c r="D8518"/>
    </row>
    <row r="8519" spans="1:4" x14ac:dyDescent="0.25">
      <c r="A8519"/>
      <c r="B8519"/>
      <c r="C8519"/>
      <c r="D8519"/>
    </row>
    <row r="8520" spans="1:4" x14ac:dyDescent="0.25">
      <c r="A8520"/>
      <c r="B8520"/>
      <c r="C8520"/>
      <c r="D8520"/>
    </row>
    <row r="8521" spans="1:4" x14ac:dyDescent="0.25">
      <c r="A8521"/>
      <c r="B8521"/>
      <c r="C8521"/>
      <c r="D8521"/>
    </row>
    <row r="8522" spans="1:4" x14ac:dyDescent="0.25">
      <c r="A8522"/>
      <c r="B8522"/>
      <c r="C8522"/>
      <c r="D8522"/>
    </row>
    <row r="8523" spans="1:4" x14ac:dyDescent="0.25">
      <c r="A8523"/>
      <c r="B8523"/>
      <c r="C8523"/>
      <c r="D8523"/>
    </row>
    <row r="8524" spans="1:4" x14ac:dyDescent="0.25">
      <c r="A8524"/>
      <c r="B8524"/>
      <c r="C8524"/>
      <c r="D8524"/>
    </row>
    <row r="8525" spans="1:4" x14ac:dyDescent="0.25">
      <c r="A8525"/>
      <c r="B8525"/>
      <c r="C8525"/>
      <c r="D8525"/>
    </row>
    <row r="8526" spans="1:4" x14ac:dyDescent="0.25">
      <c r="A8526"/>
      <c r="B8526"/>
      <c r="C8526"/>
      <c r="D8526"/>
    </row>
    <row r="8527" spans="1:4" x14ac:dyDescent="0.25">
      <c r="A8527"/>
      <c r="B8527"/>
      <c r="C8527"/>
      <c r="D8527"/>
    </row>
    <row r="8528" spans="1:4" x14ac:dyDescent="0.25">
      <c r="A8528"/>
      <c r="B8528"/>
      <c r="C8528"/>
      <c r="D8528"/>
    </row>
    <row r="8529" spans="1:4" x14ac:dyDescent="0.25">
      <c r="A8529"/>
      <c r="B8529"/>
      <c r="C8529"/>
      <c r="D8529"/>
    </row>
    <row r="8530" spans="1:4" x14ac:dyDescent="0.25">
      <c r="A8530"/>
      <c r="B8530"/>
      <c r="C8530"/>
      <c r="D8530"/>
    </row>
    <row r="8531" spans="1:4" x14ac:dyDescent="0.25">
      <c r="A8531"/>
      <c r="B8531"/>
      <c r="C8531"/>
      <c r="D8531"/>
    </row>
    <row r="8532" spans="1:4" x14ac:dyDescent="0.25">
      <c r="A8532"/>
      <c r="B8532"/>
      <c r="C8532"/>
      <c r="D8532"/>
    </row>
    <row r="8533" spans="1:4" x14ac:dyDescent="0.25">
      <c r="A8533"/>
      <c r="B8533"/>
      <c r="C8533"/>
      <c r="D8533"/>
    </row>
    <row r="8534" spans="1:4" x14ac:dyDescent="0.25">
      <c r="A8534"/>
      <c r="B8534"/>
      <c r="C8534"/>
      <c r="D8534"/>
    </row>
    <row r="8535" spans="1:4" x14ac:dyDescent="0.25">
      <c r="A8535"/>
      <c r="B8535"/>
      <c r="C8535"/>
      <c r="D8535"/>
    </row>
    <row r="8536" spans="1:4" x14ac:dyDescent="0.25">
      <c r="A8536"/>
      <c r="B8536"/>
      <c r="C8536"/>
      <c r="D8536"/>
    </row>
    <row r="8537" spans="1:4" x14ac:dyDescent="0.25">
      <c r="A8537"/>
      <c r="B8537"/>
      <c r="C8537"/>
      <c r="D8537"/>
    </row>
    <row r="8538" spans="1:4" x14ac:dyDescent="0.25">
      <c r="A8538"/>
      <c r="B8538"/>
      <c r="C8538"/>
      <c r="D8538"/>
    </row>
    <row r="8539" spans="1:4" x14ac:dyDescent="0.25">
      <c r="A8539"/>
      <c r="B8539"/>
      <c r="C8539"/>
      <c r="D8539"/>
    </row>
    <row r="8540" spans="1:4" x14ac:dyDescent="0.25">
      <c r="A8540"/>
      <c r="B8540"/>
      <c r="C8540"/>
      <c r="D8540"/>
    </row>
    <row r="8541" spans="1:4" x14ac:dyDescent="0.25">
      <c r="A8541"/>
      <c r="B8541"/>
      <c r="C8541"/>
      <c r="D8541"/>
    </row>
    <row r="8542" spans="1:4" x14ac:dyDescent="0.25">
      <c r="A8542"/>
      <c r="B8542"/>
      <c r="C8542"/>
      <c r="D8542"/>
    </row>
    <row r="8543" spans="1:4" x14ac:dyDescent="0.25">
      <c r="A8543"/>
      <c r="B8543"/>
      <c r="C8543"/>
      <c r="D8543"/>
    </row>
    <row r="8544" spans="1:4" x14ac:dyDescent="0.25">
      <c r="A8544"/>
      <c r="B8544"/>
      <c r="C8544"/>
      <c r="D8544"/>
    </row>
    <row r="8545" spans="1:4" x14ac:dyDescent="0.25">
      <c r="A8545"/>
      <c r="B8545"/>
      <c r="C8545"/>
      <c r="D8545"/>
    </row>
    <row r="8546" spans="1:4" x14ac:dyDescent="0.25">
      <c r="A8546"/>
      <c r="B8546"/>
      <c r="C8546"/>
      <c r="D8546"/>
    </row>
    <row r="8547" spans="1:4" x14ac:dyDescent="0.25">
      <c r="A8547"/>
      <c r="B8547"/>
      <c r="C8547"/>
      <c r="D8547"/>
    </row>
    <row r="8548" spans="1:4" x14ac:dyDescent="0.25">
      <c r="A8548"/>
      <c r="B8548"/>
      <c r="C8548"/>
      <c r="D8548"/>
    </row>
    <row r="8549" spans="1:4" x14ac:dyDescent="0.25">
      <c r="A8549"/>
      <c r="B8549"/>
      <c r="C8549"/>
      <c r="D8549"/>
    </row>
    <row r="8550" spans="1:4" x14ac:dyDescent="0.25">
      <c r="A8550"/>
      <c r="B8550"/>
      <c r="C8550"/>
      <c r="D8550"/>
    </row>
    <row r="8551" spans="1:4" x14ac:dyDescent="0.25">
      <c r="A8551"/>
      <c r="B8551"/>
      <c r="C8551"/>
      <c r="D8551"/>
    </row>
    <row r="8552" spans="1:4" x14ac:dyDescent="0.25">
      <c r="A8552"/>
      <c r="B8552"/>
      <c r="C8552"/>
      <c r="D8552"/>
    </row>
    <row r="8553" spans="1:4" x14ac:dyDescent="0.25">
      <c r="A8553"/>
      <c r="B8553"/>
      <c r="C8553"/>
      <c r="D8553"/>
    </row>
    <row r="8554" spans="1:4" x14ac:dyDescent="0.25">
      <c r="A8554"/>
      <c r="B8554"/>
      <c r="C8554"/>
      <c r="D8554"/>
    </row>
    <row r="8555" spans="1:4" x14ac:dyDescent="0.25">
      <c r="A8555"/>
      <c r="B8555"/>
      <c r="C8555"/>
      <c r="D8555"/>
    </row>
    <row r="8556" spans="1:4" x14ac:dyDescent="0.25">
      <c r="A8556"/>
      <c r="B8556"/>
      <c r="C8556"/>
      <c r="D8556"/>
    </row>
    <row r="8557" spans="1:4" x14ac:dyDescent="0.25">
      <c r="A8557"/>
      <c r="B8557"/>
      <c r="C8557"/>
      <c r="D8557"/>
    </row>
    <row r="8558" spans="1:4" x14ac:dyDescent="0.25">
      <c r="A8558"/>
      <c r="B8558"/>
      <c r="C8558"/>
      <c r="D8558"/>
    </row>
    <row r="8559" spans="1:4" x14ac:dyDescent="0.25">
      <c r="A8559"/>
      <c r="B8559"/>
      <c r="C8559"/>
      <c r="D8559"/>
    </row>
    <row r="8560" spans="1:4" x14ac:dyDescent="0.25">
      <c r="A8560"/>
      <c r="B8560"/>
      <c r="C8560"/>
      <c r="D8560"/>
    </row>
    <row r="8561" spans="1:4" x14ac:dyDescent="0.25">
      <c r="A8561"/>
      <c r="B8561"/>
      <c r="C8561"/>
      <c r="D8561"/>
    </row>
    <row r="8562" spans="1:4" x14ac:dyDescent="0.25">
      <c r="A8562"/>
      <c r="B8562"/>
      <c r="C8562"/>
      <c r="D8562"/>
    </row>
    <row r="8563" spans="1:4" x14ac:dyDescent="0.25">
      <c r="A8563"/>
      <c r="B8563"/>
      <c r="C8563"/>
      <c r="D8563"/>
    </row>
    <row r="8564" spans="1:4" x14ac:dyDescent="0.25">
      <c r="A8564"/>
      <c r="B8564"/>
      <c r="C8564"/>
      <c r="D8564"/>
    </row>
    <row r="8565" spans="1:4" x14ac:dyDescent="0.25">
      <c r="A8565"/>
      <c r="B8565"/>
      <c r="C8565"/>
      <c r="D8565"/>
    </row>
    <row r="8566" spans="1:4" x14ac:dyDescent="0.25">
      <c r="A8566"/>
      <c r="B8566"/>
      <c r="C8566"/>
      <c r="D8566"/>
    </row>
    <row r="8567" spans="1:4" x14ac:dyDescent="0.25">
      <c r="A8567"/>
      <c r="B8567"/>
      <c r="C8567"/>
      <c r="D8567"/>
    </row>
    <row r="8568" spans="1:4" x14ac:dyDescent="0.25">
      <c r="A8568"/>
      <c r="B8568"/>
      <c r="C8568"/>
      <c r="D8568"/>
    </row>
    <row r="8569" spans="1:4" x14ac:dyDescent="0.25">
      <c r="A8569"/>
      <c r="B8569"/>
      <c r="C8569"/>
      <c r="D8569"/>
    </row>
    <row r="8570" spans="1:4" x14ac:dyDescent="0.25">
      <c r="A8570"/>
      <c r="B8570"/>
      <c r="C8570"/>
      <c r="D8570"/>
    </row>
    <row r="8571" spans="1:4" x14ac:dyDescent="0.25">
      <c r="A8571"/>
      <c r="B8571"/>
      <c r="C8571"/>
      <c r="D8571"/>
    </row>
    <row r="8572" spans="1:4" x14ac:dyDescent="0.25">
      <c r="A8572"/>
      <c r="B8572"/>
      <c r="C8572"/>
      <c r="D8572"/>
    </row>
    <row r="8573" spans="1:4" x14ac:dyDescent="0.25">
      <c r="A8573"/>
      <c r="B8573"/>
      <c r="C8573"/>
      <c r="D8573"/>
    </row>
    <row r="8574" spans="1:4" x14ac:dyDescent="0.25">
      <c r="A8574"/>
      <c r="B8574"/>
      <c r="C8574"/>
      <c r="D8574"/>
    </row>
    <row r="8575" spans="1:4" x14ac:dyDescent="0.25">
      <c r="A8575"/>
      <c r="B8575"/>
      <c r="C8575"/>
      <c r="D8575"/>
    </row>
    <row r="8576" spans="1:4" x14ac:dyDescent="0.25">
      <c r="A8576"/>
      <c r="B8576"/>
      <c r="C8576"/>
      <c r="D8576"/>
    </row>
    <row r="8577" spans="1:4" x14ac:dyDescent="0.25">
      <c r="A8577"/>
      <c r="B8577"/>
      <c r="C8577"/>
      <c r="D8577"/>
    </row>
    <row r="8578" spans="1:4" x14ac:dyDescent="0.25">
      <c r="A8578"/>
      <c r="B8578"/>
      <c r="C8578"/>
      <c r="D8578"/>
    </row>
    <row r="8579" spans="1:4" x14ac:dyDescent="0.25">
      <c r="A8579"/>
      <c r="B8579"/>
      <c r="C8579"/>
      <c r="D8579"/>
    </row>
    <row r="8580" spans="1:4" x14ac:dyDescent="0.25">
      <c r="A8580"/>
      <c r="B8580"/>
      <c r="C8580"/>
      <c r="D8580"/>
    </row>
    <row r="8581" spans="1:4" x14ac:dyDescent="0.25">
      <c r="A8581"/>
      <c r="B8581"/>
      <c r="C8581"/>
      <c r="D8581"/>
    </row>
    <row r="8582" spans="1:4" x14ac:dyDescent="0.25">
      <c r="A8582"/>
      <c r="B8582"/>
      <c r="C8582"/>
      <c r="D8582"/>
    </row>
    <row r="8583" spans="1:4" x14ac:dyDescent="0.25">
      <c r="A8583"/>
      <c r="B8583"/>
      <c r="C8583"/>
      <c r="D8583"/>
    </row>
    <row r="8584" spans="1:4" x14ac:dyDescent="0.25">
      <c r="A8584"/>
      <c r="B8584"/>
      <c r="C8584"/>
      <c r="D8584"/>
    </row>
    <row r="8585" spans="1:4" x14ac:dyDescent="0.25">
      <c r="A8585"/>
      <c r="B8585"/>
      <c r="C8585"/>
      <c r="D8585"/>
    </row>
    <row r="8586" spans="1:4" x14ac:dyDescent="0.25">
      <c r="A8586"/>
      <c r="B8586"/>
      <c r="C8586"/>
      <c r="D8586"/>
    </row>
    <row r="8587" spans="1:4" x14ac:dyDescent="0.25">
      <c r="A8587"/>
      <c r="B8587"/>
      <c r="C8587"/>
      <c r="D8587"/>
    </row>
    <row r="8588" spans="1:4" x14ac:dyDescent="0.25">
      <c r="A8588"/>
      <c r="B8588"/>
      <c r="C8588"/>
      <c r="D8588"/>
    </row>
    <row r="8589" spans="1:4" x14ac:dyDescent="0.25">
      <c r="A8589"/>
      <c r="B8589"/>
      <c r="C8589"/>
      <c r="D8589"/>
    </row>
    <row r="8590" spans="1:4" x14ac:dyDescent="0.25">
      <c r="A8590"/>
      <c r="B8590"/>
      <c r="C8590"/>
      <c r="D8590"/>
    </row>
    <row r="8591" spans="1:4" x14ac:dyDescent="0.25">
      <c r="A8591"/>
      <c r="B8591"/>
      <c r="C8591"/>
      <c r="D8591"/>
    </row>
    <row r="8592" spans="1:4" x14ac:dyDescent="0.25">
      <c r="A8592"/>
      <c r="B8592"/>
      <c r="C8592"/>
      <c r="D8592"/>
    </row>
    <row r="8593" spans="1:4" x14ac:dyDescent="0.25">
      <c r="A8593"/>
      <c r="B8593"/>
      <c r="C8593"/>
      <c r="D8593"/>
    </row>
    <row r="8594" spans="1:4" x14ac:dyDescent="0.25">
      <c r="A8594"/>
      <c r="B8594"/>
      <c r="C8594"/>
      <c r="D8594"/>
    </row>
    <row r="8595" spans="1:4" x14ac:dyDescent="0.25">
      <c r="A8595"/>
      <c r="B8595"/>
      <c r="C8595"/>
      <c r="D8595"/>
    </row>
    <row r="8596" spans="1:4" x14ac:dyDescent="0.25">
      <c r="A8596"/>
      <c r="B8596"/>
      <c r="C8596"/>
      <c r="D8596"/>
    </row>
    <row r="8597" spans="1:4" x14ac:dyDescent="0.25">
      <c r="A8597"/>
      <c r="B8597"/>
      <c r="C8597"/>
      <c r="D8597"/>
    </row>
    <row r="8598" spans="1:4" x14ac:dyDescent="0.25">
      <c r="A8598"/>
      <c r="B8598"/>
      <c r="C8598"/>
      <c r="D8598"/>
    </row>
    <row r="8599" spans="1:4" x14ac:dyDescent="0.25">
      <c r="A8599"/>
      <c r="B8599"/>
      <c r="C8599"/>
      <c r="D8599"/>
    </row>
    <row r="8600" spans="1:4" x14ac:dyDescent="0.25">
      <c r="A8600"/>
      <c r="B8600"/>
      <c r="C8600"/>
      <c r="D8600"/>
    </row>
    <row r="8601" spans="1:4" x14ac:dyDescent="0.25">
      <c r="A8601"/>
      <c r="B8601"/>
      <c r="C8601"/>
      <c r="D8601"/>
    </row>
    <row r="8602" spans="1:4" x14ac:dyDescent="0.25">
      <c r="A8602"/>
      <c r="B8602"/>
      <c r="C8602"/>
      <c r="D8602"/>
    </row>
    <row r="8603" spans="1:4" x14ac:dyDescent="0.25">
      <c r="A8603"/>
      <c r="B8603"/>
      <c r="C8603"/>
      <c r="D8603"/>
    </row>
    <row r="8604" spans="1:4" x14ac:dyDescent="0.25">
      <c r="A8604"/>
      <c r="B8604"/>
      <c r="C8604"/>
      <c r="D8604"/>
    </row>
    <row r="8605" spans="1:4" x14ac:dyDescent="0.25">
      <c r="A8605"/>
      <c r="B8605"/>
      <c r="C8605"/>
      <c r="D8605"/>
    </row>
    <row r="8606" spans="1:4" x14ac:dyDescent="0.25">
      <c r="A8606"/>
      <c r="B8606"/>
      <c r="C8606"/>
      <c r="D8606"/>
    </row>
    <row r="8607" spans="1:4" x14ac:dyDescent="0.25">
      <c r="A8607"/>
      <c r="B8607"/>
      <c r="C8607"/>
      <c r="D8607"/>
    </row>
    <row r="8608" spans="1:4" x14ac:dyDescent="0.25">
      <c r="A8608"/>
      <c r="B8608"/>
      <c r="C8608"/>
      <c r="D8608"/>
    </row>
    <row r="8609" spans="1:4" x14ac:dyDescent="0.25">
      <c r="A8609"/>
      <c r="B8609"/>
      <c r="C8609"/>
      <c r="D8609"/>
    </row>
    <row r="8610" spans="1:4" x14ac:dyDescent="0.25">
      <c r="A8610"/>
      <c r="B8610"/>
      <c r="C8610"/>
      <c r="D8610"/>
    </row>
    <row r="8611" spans="1:4" x14ac:dyDescent="0.25">
      <c r="A8611"/>
      <c r="B8611"/>
      <c r="C8611"/>
      <c r="D8611"/>
    </row>
    <row r="8612" spans="1:4" x14ac:dyDescent="0.25">
      <c r="A8612"/>
      <c r="B8612"/>
      <c r="C8612"/>
      <c r="D8612"/>
    </row>
    <row r="8613" spans="1:4" x14ac:dyDescent="0.25">
      <c r="A8613"/>
      <c r="B8613"/>
      <c r="C8613"/>
      <c r="D8613"/>
    </row>
    <row r="8614" spans="1:4" x14ac:dyDescent="0.25">
      <c r="A8614"/>
      <c r="B8614"/>
      <c r="C8614"/>
      <c r="D8614"/>
    </row>
    <row r="8615" spans="1:4" x14ac:dyDescent="0.25">
      <c r="A8615"/>
      <c r="B8615"/>
      <c r="C8615"/>
      <c r="D8615"/>
    </row>
    <row r="8616" spans="1:4" x14ac:dyDescent="0.25">
      <c r="A8616"/>
      <c r="B8616"/>
      <c r="C8616"/>
      <c r="D8616"/>
    </row>
    <row r="8617" spans="1:4" x14ac:dyDescent="0.25">
      <c r="A8617"/>
      <c r="B8617"/>
      <c r="C8617"/>
      <c r="D8617"/>
    </row>
    <row r="8618" spans="1:4" x14ac:dyDescent="0.25">
      <c r="A8618"/>
      <c r="B8618"/>
      <c r="C8618"/>
      <c r="D8618"/>
    </row>
    <row r="8619" spans="1:4" x14ac:dyDescent="0.25">
      <c r="A8619"/>
      <c r="B8619"/>
      <c r="C8619"/>
      <c r="D8619"/>
    </row>
    <row r="8620" spans="1:4" x14ac:dyDescent="0.25">
      <c r="A8620"/>
      <c r="B8620"/>
      <c r="C8620"/>
      <c r="D8620"/>
    </row>
    <row r="8621" spans="1:4" x14ac:dyDescent="0.25">
      <c r="A8621"/>
      <c r="B8621"/>
      <c r="C8621"/>
      <c r="D8621"/>
    </row>
    <row r="8622" spans="1:4" x14ac:dyDescent="0.25">
      <c r="A8622"/>
      <c r="B8622"/>
      <c r="C8622"/>
      <c r="D8622"/>
    </row>
    <row r="8623" spans="1:4" x14ac:dyDescent="0.25">
      <c r="A8623"/>
      <c r="B8623"/>
      <c r="C8623"/>
      <c r="D8623"/>
    </row>
    <row r="8624" spans="1:4" x14ac:dyDescent="0.25">
      <c r="A8624"/>
      <c r="B8624"/>
      <c r="C8624"/>
      <c r="D8624"/>
    </row>
    <row r="8625" spans="1:4" x14ac:dyDescent="0.25">
      <c r="A8625"/>
      <c r="B8625"/>
      <c r="C8625"/>
      <c r="D8625"/>
    </row>
    <row r="8626" spans="1:4" x14ac:dyDescent="0.25">
      <c r="A8626"/>
      <c r="B8626"/>
      <c r="C8626"/>
      <c r="D8626"/>
    </row>
    <row r="8627" spans="1:4" x14ac:dyDescent="0.25">
      <c r="A8627"/>
      <c r="B8627"/>
      <c r="C8627"/>
      <c r="D8627"/>
    </row>
    <row r="8628" spans="1:4" x14ac:dyDescent="0.25">
      <c r="A8628"/>
      <c r="B8628"/>
      <c r="C8628"/>
      <c r="D8628"/>
    </row>
    <row r="8629" spans="1:4" x14ac:dyDescent="0.25">
      <c r="A8629"/>
      <c r="B8629"/>
      <c r="C8629"/>
      <c r="D8629"/>
    </row>
    <row r="8630" spans="1:4" x14ac:dyDescent="0.25">
      <c r="A8630"/>
      <c r="B8630"/>
      <c r="C8630"/>
      <c r="D8630"/>
    </row>
    <row r="8631" spans="1:4" x14ac:dyDescent="0.25">
      <c r="A8631"/>
      <c r="B8631"/>
      <c r="C8631"/>
      <c r="D8631"/>
    </row>
    <row r="8632" spans="1:4" x14ac:dyDescent="0.25">
      <c r="A8632"/>
      <c r="B8632"/>
      <c r="C8632"/>
      <c r="D8632"/>
    </row>
    <row r="8633" spans="1:4" x14ac:dyDescent="0.25">
      <c r="A8633"/>
      <c r="B8633"/>
      <c r="C8633"/>
      <c r="D8633"/>
    </row>
    <row r="8634" spans="1:4" x14ac:dyDescent="0.25">
      <c r="A8634"/>
      <c r="B8634"/>
      <c r="C8634"/>
      <c r="D8634"/>
    </row>
    <row r="8635" spans="1:4" x14ac:dyDescent="0.25">
      <c r="A8635"/>
      <c r="B8635"/>
      <c r="C8635"/>
      <c r="D8635"/>
    </row>
    <row r="8636" spans="1:4" x14ac:dyDescent="0.25">
      <c r="A8636"/>
      <c r="B8636"/>
      <c r="C8636"/>
      <c r="D8636"/>
    </row>
    <row r="8637" spans="1:4" x14ac:dyDescent="0.25">
      <c r="A8637"/>
      <c r="B8637"/>
      <c r="C8637"/>
      <c r="D8637"/>
    </row>
    <row r="8638" spans="1:4" x14ac:dyDescent="0.25">
      <c r="A8638"/>
      <c r="B8638"/>
      <c r="C8638"/>
      <c r="D8638"/>
    </row>
    <row r="8639" spans="1:4" x14ac:dyDescent="0.25">
      <c r="A8639"/>
      <c r="B8639"/>
      <c r="C8639"/>
      <c r="D8639"/>
    </row>
    <row r="8640" spans="1:4" x14ac:dyDescent="0.25">
      <c r="A8640"/>
      <c r="B8640"/>
      <c r="C8640"/>
      <c r="D8640"/>
    </row>
    <row r="8641" spans="1:4" x14ac:dyDescent="0.25">
      <c r="A8641"/>
      <c r="B8641"/>
      <c r="C8641"/>
      <c r="D8641"/>
    </row>
    <row r="8642" spans="1:4" x14ac:dyDescent="0.25">
      <c r="A8642"/>
      <c r="B8642"/>
      <c r="C8642"/>
      <c r="D8642"/>
    </row>
    <row r="8643" spans="1:4" x14ac:dyDescent="0.25">
      <c r="A8643"/>
      <c r="B8643"/>
      <c r="C8643"/>
      <c r="D8643"/>
    </row>
    <row r="8644" spans="1:4" x14ac:dyDescent="0.25">
      <c r="A8644"/>
      <c r="B8644"/>
      <c r="C8644"/>
      <c r="D8644"/>
    </row>
    <row r="8645" spans="1:4" x14ac:dyDescent="0.25">
      <c r="A8645"/>
      <c r="B8645"/>
      <c r="C8645"/>
      <c r="D8645"/>
    </row>
    <row r="8646" spans="1:4" x14ac:dyDescent="0.25">
      <c r="A8646"/>
      <c r="B8646"/>
      <c r="C8646"/>
      <c r="D8646"/>
    </row>
    <row r="8647" spans="1:4" x14ac:dyDescent="0.25">
      <c r="A8647"/>
      <c r="B8647"/>
      <c r="C8647"/>
      <c r="D8647"/>
    </row>
    <row r="8648" spans="1:4" x14ac:dyDescent="0.25">
      <c r="A8648"/>
      <c r="B8648"/>
      <c r="C8648"/>
      <c r="D8648"/>
    </row>
    <row r="8649" spans="1:4" x14ac:dyDescent="0.25">
      <c r="A8649"/>
      <c r="B8649"/>
      <c r="C8649"/>
      <c r="D8649"/>
    </row>
    <row r="8650" spans="1:4" x14ac:dyDescent="0.25">
      <c r="A8650"/>
      <c r="B8650"/>
      <c r="C8650"/>
      <c r="D8650"/>
    </row>
    <row r="8651" spans="1:4" x14ac:dyDescent="0.25">
      <c r="A8651"/>
      <c r="B8651"/>
      <c r="C8651"/>
      <c r="D8651"/>
    </row>
    <row r="8652" spans="1:4" x14ac:dyDescent="0.25">
      <c r="A8652"/>
      <c r="B8652"/>
      <c r="C8652"/>
      <c r="D8652"/>
    </row>
    <row r="8653" spans="1:4" x14ac:dyDescent="0.25">
      <c r="A8653"/>
      <c r="B8653"/>
      <c r="C8653"/>
      <c r="D8653"/>
    </row>
    <row r="8654" spans="1:4" x14ac:dyDescent="0.25">
      <c r="A8654"/>
      <c r="B8654"/>
      <c r="C8654"/>
      <c r="D8654"/>
    </row>
    <row r="8655" spans="1:4" x14ac:dyDescent="0.25">
      <c r="A8655"/>
      <c r="B8655"/>
      <c r="C8655"/>
      <c r="D8655"/>
    </row>
    <row r="8656" spans="1:4" x14ac:dyDescent="0.25">
      <c r="A8656"/>
      <c r="B8656"/>
      <c r="C8656"/>
      <c r="D8656"/>
    </row>
    <row r="8657" spans="1:4" x14ac:dyDescent="0.25">
      <c r="A8657"/>
      <c r="B8657"/>
      <c r="C8657"/>
      <c r="D8657"/>
    </row>
    <row r="8658" spans="1:4" x14ac:dyDescent="0.25">
      <c r="A8658"/>
      <c r="B8658"/>
      <c r="C8658"/>
      <c r="D8658"/>
    </row>
    <row r="8659" spans="1:4" x14ac:dyDescent="0.25">
      <c r="A8659"/>
      <c r="B8659"/>
      <c r="C8659"/>
      <c r="D8659"/>
    </row>
    <row r="8660" spans="1:4" x14ac:dyDescent="0.25">
      <c r="A8660"/>
      <c r="B8660"/>
      <c r="C8660"/>
      <c r="D8660"/>
    </row>
    <row r="8661" spans="1:4" x14ac:dyDescent="0.25">
      <c r="A8661"/>
      <c r="B8661"/>
      <c r="C8661"/>
      <c r="D8661"/>
    </row>
    <row r="8662" spans="1:4" x14ac:dyDescent="0.25">
      <c r="A8662"/>
      <c r="B8662"/>
      <c r="C8662"/>
      <c r="D8662"/>
    </row>
    <row r="8663" spans="1:4" x14ac:dyDescent="0.25">
      <c r="A8663"/>
      <c r="B8663"/>
      <c r="C8663"/>
      <c r="D8663"/>
    </row>
    <row r="8664" spans="1:4" x14ac:dyDescent="0.25">
      <c r="A8664"/>
      <c r="B8664"/>
      <c r="C8664"/>
      <c r="D8664"/>
    </row>
    <row r="8665" spans="1:4" x14ac:dyDescent="0.25">
      <c r="A8665"/>
      <c r="B8665"/>
      <c r="C8665"/>
      <c r="D8665"/>
    </row>
    <row r="8666" spans="1:4" x14ac:dyDescent="0.25">
      <c r="A8666"/>
      <c r="B8666"/>
      <c r="C8666"/>
      <c r="D8666"/>
    </row>
    <row r="8667" spans="1:4" x14ac:dyDescent="0.25">
      <c r="A8667"/>
      <c r="B8667"/>
      <c r="C8667"/>
      <c r="D8667"/>
    </row>
    <row r="8668" spans="1:4" x14ac:dyDescent="0.25">
      <c r="A8668"/>
      <c r="B8668"/>
      <c r="C8668"/>
      <c r="D8668"/>
    </row>
    <row r="8669" spans="1:4" x14ac:dyDescent="0.25">
      <c r="A8669"/>
      <c r="B8669"/>
      <c r="C8669"/>
      <c r="D8669"/>
    </row>
    <row r="8670" spans="1:4" x14ac:dyDescent="0.25">
      <c r="A8670"/>
      <c r="B8670"/>
      <c r="C8670"/>
      <c r="D8670"/>
    </row>
    <row r="8671" spans="1:4" x14ac:dyDescent="0.25">
      <c r="A8671"/>
      <c r="B8671"/>
      <c r="C8671"/>
      <c r="D8671"/>
    </row>
    <row r="8672" spans="1:4" x14ac:dyDescent="0.25">
      <c r="A8672"/>
      <c r="B8672"/>
      <c r="C8672"/>
      <c r="D8672"/>
    </row>
    <row r="8673" spans="1:4" x14ac:dyDescent="0.25">
      <c r="A8673"/>
      <c r="B8673"/>
      <c r="C8673"/>
      <c r="D8673"/>
    </row>
    <row r="8674" spans="1:4" x14ac:dyDescent="0.25">
      <c r="A8674"/>
      <c r="B8674"/>
      <c r="C8674"/>
      <c r="D8674"/>
    </row>
    <row r="8675" spans="1:4" x14ac:dyDescent="0.25">
      <c r="A8675"/>
      <c r="B8675"/>
      <c r="C8675"/>
      <c r="D8675"/>
    </row>
    <row r="8676" spans="1:4" x14ac:dyDescent="0.25">
      <c r="A8676"/>
      <c r="B8676"/>
      <c r="C8676"/>
      <c r="D8676"/>
    </row>
    <row r="8677" spans="1:4" x14ac:dyDescent="0.25">
      <c r="A8677"/>
      <c r="B8677"/>
      <c r="C8677"/>
      <c r="D8677"/>
    </row>
    <row r="8678" spans="1:4" x14ac:dyDescent="0.25">
      <c r="A8678"/>
      <c r="B8678"/>
      <c r="C8678"/>
      <c r="D8678"/>
    </row>
    <row r="8679" spans="1:4" x14ac:dyDescent="0.25">
      <c r="A8679"/>
      <c r="B8679"/>
      <c r="C8679"/>
      <c r="D8679"/>
    </row>
    <row r="8680" spans="1:4" x14ac:dyDescent="0.25">
      <c r="A8680"/>
      <c r="B8680"/>
      <c r="C8680"/>
      <c r="D8680"/>
    </row>
    <row r="8681" spans="1:4" x14ac:dyDescent="0.25">
      <c r="A8681"/>
      <c r="B8681"/>
      <c r="C8681"/>
      <c r="D8681"/>
    </row>
    <row r="8682" spans="1:4" x14ac:dyDescent="0.25">
      <c r="A8682"/>
      <c r="B8682"/>
      <c r="C8682"/>
      <c r="D8682"/>
    </row>
    <row r="8683" spans="1:4" x14ac:dyDescent="0.25">
      <c r="A8683"/>
      <c r="B8683"/>
      <c r="C8683"/>
      <c r="D8683"/>
    </row>
    <row r="8684" spans="1:4" x14ac:dyDescent="0.25">
      <c r="A8684"/>
      <c r="B8684"/>
      <c r="C8684"/>
      <c r="D8684"/>
    </row>
    <row r="8685" spans="1:4" x14ac:dyDescent="0.25">
      <c r="A8685"/>
      <c r="B8685"/>
      <c r="C8685"/>
      <c r="D8685"/>
    </row>
    <row r="8686" spans="1:4" x14ac:dyDescent="0.25">
      <c r="A8686"/>
      <c r="B8686"/>
      <c r="C8686"/>
      <c r="D8686"/>
    </row>
    <row r="8687" spans="1:4" x14ac:dyDescent="0.25">
      <c r="A8687"/>
      <c r="B8687"/>
      <c r="C8687"/>
      <c r="D8687"/>
    </row>
    <row r="8688" spans="1:4" x14ac:dyDescent="0.25">
      <c r="A8688"/>
      <c r="B8688"/>
      <c r="C8688"/>
      <c r="D8688"/>
    </row>
    <row r="8689" spans="1:4" x14ac:dyDescent="0.25">
      <c r="A8689"/>
      <c r="B8689"/>
      <c r="C8689"/>
      <c r="D8689"/>
    </row>
    <row r="8690" spans="1:4" x14ac:dyDescent="0.25">
      <c r="A8690"/>
      <c r="B8690"/>
      <c r="C8690"/>
      <c r="D8690"/>
    </row>
    <row r="8691" spans="1:4" x14ac:dyDescent="0.25">
      <c r="A8691"/>
      <c r="B8691"/>
      <c r="C8691"/>
      <c r="D8691"/>
    </row>
    <row r="8692" spans="1:4" x14ac:dyDescent="0.25">
      <c r="A8692"/>
      <c r="B8692"/>
      <c r="C8692"/>
      <c r="D8692"/>
    </row>
    <row r="8693" spans="1:4" x14ac:dyDescent="0.25">
      <c r="A8693"/>
      <c r="B8693"/>
      <c r="C8693"/>
      <c r="D8693"/>
    </row>
    <row r="8694" spans="1:4" x14ac:dyDescent="0.25">
      <c r="A8694"/>
      <c r="B8694"/>
      <c r="C8694"/>
      <c r="D8694"/>
    </row>
    <row r="8695" spans="1:4" x14ac:dyDescent="0.25">
      <c r="A8695"/>
      <c r="B8695"/>
      <c r="C8695"/>
      <c r="D8695"/>
    </row>
    <row r="8696" spans="1:4" x14ac:dyDescent="0.25">
      <c r="A8696"/>
      <c r="B8696"/>
      <c r="C8696"/>
      <c r="D8696"/>
    </row>
    <row r="8697" spans="1:4" x14ac:dyDescent="0.25">
      <c r="A8697"/>
      <c r="B8697"/>
      <c r="C8697"/>
      <c r="D8697"/>
    </row>
    <row r="8698" spans="1:4" x14ac:dyDescent="0.25">
      <c r="A8698"/>
      <c r="B8698"/>
      <c r="C8698"/>
      <c r="D8698"/>
    </row>
    <row r="8699" spans="1:4" x14ac:dyDescent="0.25">
      <c r="A8699"/>
      <c r="B8699"/>
      <c r="C8699"/>
      <c r="D8699"/>
    </row>
    <row r="8700" spans="1:4" x14ac:dyDescent="0.25">
      <c r="A8700"/>
      <c r="B8700"/>
      <c r="C8700"/>
      <c r="D8700"/>
    </row>
    <row r="8701" spans="1:4" x14ac:dyDescent="0.25">
      <c r="A8701"/>
      <c r="B8701"/>
      <c r="C8701"/>
      <c r="D8701"/>
    </row>
    <row r="8702" spans="1:4" x14ac:dyDescent="0.25">
      <c r="A8702"/>
      <c r="B8702"/>
      <c r="C8702"/>
      <c r="D8702"/>
    </row>
    <row r="8703" spans="1:4" x14ac:dyDescent="0.25">
      <c r="A8703"/>
      <c r="B8703"/>
      <c r="C8703"/>
      <c r="D8703"/>
    </row>
    <row r="8704" spans="1:4" x14ac:dyDescent="0.25">
      <c r="A8704"/>
      <c r="B8704"/>
      <c r="C8704"/>
      <c r="D8704"/>
    </row>
    <row r="8705" spans="1:4" x14ac:dyDescent="0.25">
      <c r="A8705"/>
      <c r="B8705"/>
      <c r="C8705"/>
      <c r="D8705"/>
    </row>
    <row r="8706" spans="1:4" x14ac:dyDescent="0.25">
      <c r="A8706"/>
      <c r="B8706"/>
      <c r="C8706"/>
      <c r="D8706"/>
    </row>
    <row r="8707" spans="1:4" x14ac:dyDescent="0.25">
      <c r="A8707"/>
      <c r="B8707"/>
      <c r="C8707"/>
      <c r="D8707"/>
    </row>
    <row r="8708" spans="1:4" x14ac:dyDescent="0.25">
      <c r="A8708"/>
      <c r="B8708"/>
      <c r="C8708"/>
      <c r="D8708"/>
    </row>
    <row r="8709" spans="1:4" x14ac:dyDescent="0.25">
      <c r="A8709"/>
      <c r="B8709"/>
      <c r="C8709"/>
      <c r="D8709"/>
    </row>
    <row r="8710" spans="1:4" x14ac:dyDescent="0.25">
      <c r="A8710"/>
      <c r="B8710"/>
      <c r="C8710"/>
      <c r="D8710"/>
    </row>
    <row r="8711" spans="1:4" x14ac:dyDescent="0.25">
      <c r="A8711"/>
      <c r="B8711"/>
      <c r="C8711"/>
      <c r="D8711"/>
    </row>
    <row r="8712" spans="1:4" x14ac:dyDescent="0.25">
      <c r="A8712"/>
      <c r="B8712"/>
      <c r="C8712"/>
      <c r="D8712"/>
    </row>
    <row r="8713" spans="1:4" x14ac:dyDescent="0.25">
      <c r="A8713"/>
      <c r="B8713"/>
      <c r="C8713"/>
      <c r="D8713"/>
    </row>
    <row r="8714" spans="1:4" x14ac:dyDescent="0.25">
      <c r="A8714"/>
      <c r="B8714"/>
      <c r="C8714"/>
      <c r="D8714"/>
    </row>
    <row r="8715" spans="1:4" x14ac:dyDescent="0.25">
      <c r="A8715"/>
      <c r="B8715"/>
      <c r="C8715"/>
      <c r="D8715"/>
    </row>
    <row r="8716" spans="1:4" x14ac:dyDescent="0.25">
      <c r="A8716"/>
      <c r="B8716"/>
      <c r="C8716"/>
      <c r="D8716"/>
    </row>
    <row r="8717" spans="1:4" x14ac:dyDescent="0.25">
      <c r="A8717"/>
      <c r="B8717"/>
      <c r="C8717"/>
      <c r="D8717"/>
    </row>
    <row r="8718" spans="1:4" x14ac:dyDescent="0.25">
      <c r="A8718"/>
      <c r="B8718"/>
      <c r="C8718"/>
      <c r="D8718"/>
    </row>
    <row r="8719" spans="1:4" x14ac:dyDescent="0.25">
      <c r="A8719"/>
      <c r="B8719"/>
      <c r="C8719"/>
      <c r="D8719"/>
    </row>
    <row r="8720" spans="1:4" x14ac:dyDescent="0.25">
      <c r="A8720"/>
      <c r="B8720"/>
      <c r="C8720"/>
      <c r="D8720"/>
    </row>
    <row r="8721" spans="1:4" x14ac:dyDescent="0.25">
      <c r="A8721"/>
      <c r="B8721"/>
      <c r="C8721"/>
      <c r="D8721"/>
    </row>
    <row r="8722" spans="1:4" x14ac:dyDescent="0.25">
      <c r="A8722"/>
      <c r="B8722"/>
      <c r="C8722"/>
      <c r="D8722"/>
    </row>
    <row r="8723" spans="1:4" x14ac:dyDescent="0.25">
      <c r="A8723"/>
      <c r="B8723"/>
      <c r="C8723"/>
      <c r="D8723"/>
    </row>
    <row r="8724" spans="1:4" x14ac:dyDescent="0.25">
      <c r="A8724"/>
      <c r="B8724"/>
      <c r="C8724"/>
      <c r="D8724"/>
    </row>
    <row r="8725" spans="1:4" x14ac:dyDescent="0.25">
      <c r="A8725"/>
      <c r="B8725"/>
      <c r="C8725"/>
      <c r="D8725"/>
    </row>
    <row r="8726" spans="1:4" x14ac:dyDescent="0.25">
      <c r="A8726"/>
      <c r="B8726"/>
      <c r="C8726"/>
      <c r="D8726"/>
    </row>
    <row r="8727" spans="1:4" x14ac:dyDescent="0.25">
      <c r="A8727"/>
      <c r="B8727"/>
      <c r="C8727"/>
      <c r="D8727"/>
    </row>
    <row r="8728" spans="1:4" x14ac:dyDescent="0.25">
      <c r="A8728"/>
      <c r="B8728"/>
      <c r="C8728"/>
      <c r="D8728"/>
    </row>
    <row r="8729" spans="1:4" x14ac:dyDescent="0.25">
      <c r="A8729"/>
      <c r="B8729"/>
      <c r="C8729"/>
      <c r="D8729"/>
    </row>
    <row r="8730" spans="1:4" x14ac:dyDescent="0.25">
      <c r="A8730"/>
      <c r="B8730"/>
      <c r="C8730"/>
      <c r="D8730"/>
    </row>
    <row r="8731" spans="1:4" x14ac:dyDescent="0.25">
      <c r="A8731"/>
      <c r="B8731"/>
      <c r="C8731"/>
      <c r="D8731"/>
    </row>
    <row r="8732" spans="1:4" x14ac:dyDescent="0.25">
      <c r="A8732"/>
      <c r="B8732"/>
      <c r="C8732"/>
      <c r="D8732"/>
    </row>
    <row r="8733" spans="1:4" x14ac:dyDescent="0.25">
      <c r="A8733"/>
      <c r="B8733"/>
      <c r="C8733"/>
      <c r="D8733"/>
    </row>
    <row r="8734" spans="1:4" x14ac:dyDescent="0.25">
      <c r="A8734"/>
      <c r="B8734"/>
      <c r="C8734"/>
      <c r="D8734"/>
    </row>
    <row r="8735" spans="1:4" x14ac:dyDescent="0.25">
      <c r="A8735"/>
      <c r="B8735"/>
      <c r="C8735"/>
      <c r="D8735"/>
    </row>
    <row r="8736" spans="1:4" x14ac:dyDescent="0.25">
      <c r="A8736"/>
      <c r="B8736"/>
      <c r="C8736"/>
      <c r="D8736"/>
    </row>
    <row r="8737" spans="1:4" x14ac:dyDescent="0.25">
      <c r="A8737"/>
      <c r="B8737"/>
      <c r="C8737"/>
      <c r="D8737"/>
    </row>
    <row r="8738" spans="1:4" x14ac:dyDescent="0.25">
      <c r="A8738"/>
      <c r="B8738"/>
      <c r="C8738"/>
      <c r="D8738"/>
    </row>
    <row r="8739" spans="1:4" x14ac:dyDescent="0.25">
      <c r="A8739"/>
      <c r="B8739"/>
      <c r="C8739"/>
      <c r="D8739"/>
    </row>
    <row r="8740" spans="1:4" x14ac:dyDescent="0.25">
      <c r="A8740"/>
      <c r="B8740"/>
      <c r="C8740"/>
      <c r="D8740"/>
    </row>
    <row r="8741" spans="1:4" x14ac:dyDescent="0.25">
      <c r="A8741"/>
      <c r="B8741"/>
      <c r="C8741"/>
      <c r="D8741"/>
    </row>
    <row r="8742" spans="1:4" x14ac:dyDescent="0.25">
      <c r="A8742"/>
      <c r="B8742"/>
      <c r="C8742"/>
      <c r="D8742"/>
    </row>
    <row r="8743" spans="1:4" x14ac:dyDescent="0.25">
      <c r="A8743"/>
      <c r="B8743"/>
      <c r="C8743"/>
      <c r="D8743"/>
    </row>
    <row r="8744" spans="1:4" x14ac:dyDescent="0.25">
      <c r="A8744"/>
      <c r="B8744"/>
      <c r="C8744"/>
      <c r="D8744"/>
    </row>
    <row r="8745" spans="1:4" x14ac:dyDescent="0.25">
      <c r="A8745"/>
      <c r="B8745"/>
      <c r="C8745"/>
      <c r="D8745"/>
    </row>
    <row r="8746" spans="1:4" x14ac:dyDescent="0.25">
      <c r="A8746"/>
      <c r="B8746"/>
      <c r="C8746"/>
      <c r="D8746"/>
    </row>
    <row r="8747" spans="1:4" x14ac:dyDescent="0.25">
      <c r="A8747"/>
      <c r="B8747"/>
      <c r="C8747"/>
      <c r="D8747"/>
    </row>
    <row r="8748" spans="1:4" x14ac:dyDescent="0.25">
      <c r="A8748"/>
      <c r="B8748"/>
      <c r="C8748"/>
      <c r="D8748"/>
    </row>
    <row r="8749" spans="1:4" x14ac:dyDescent="0.25">
      <c r="A8749"/>
      <c r="B8749"/>
      <c r="C8749"/>
      <c r="D8749"/>
    </row>
    <row r="8750" spans="1:4" x14ac:dyDescent="0.25">
      <c r="A8750"/>
      <c r="B8750"/>
      <c r="C8750"/>
      <c r="D8750"/>
    </row>
    <row r="8751" spans="1:4" x14ac:dyDescent="0.25">
      <c r="A8751"/>
      <c r="B8751"/>
      <c r="C8751"/>
      <c r="D8751"/>
    </row>
    <row r="8752" spans="1:4" x14ac:dyDescent="0.25">
      <c r="A8752"/>
      <c r="B8752"/>
      <c r="C8752"/>
      <c r="D8752"/>
    </row>
    <row r="8753" spans="1:4" x14ac:dyDescent="0.25">
      <c r="A8753"/>
      <c r="B8753"/>
      <c r="C8753"/>
      <c r="D8753"/>
    </row>
    <row r="8754" spans="1:4" x14ac:dyDescent="0.25">
      <c r="A8754"/>
      <c r="B8754"/>
      <c r="C8754"/>
      <c r="D8754"/>
    </row>
    <row r="8755" spans="1:4" x14ac:dyDescent="0.25">
      <c r="A8755"/>
      <c r="B8755"/>
      <c r="C8755"/>
      <c r="D8755"/>
    </row>
    <row r="8756" spans="1:4" x14ac:dyDescent="0.25">
      <c r="A8756"/>
      <c r="B8756"/>
      <c r="C8756"/>
      <c r="D8756"/>
    </row>
    <row r="8757" spans="1:4" x14ac:dyDescent="0.25">
      <c r="A8757"/>
      <c r="B8757"/>
      <c r="C8757"/>
      <c r="D8757"/>
    </row>
    <row r="8758" spans="1:4" x14ac:dyDescent="0.25">
      <c r="A8758"/>
      <c r="B8758"/>
      <c r="C8758"/>
      <c r="D8758"/>
    </row>
    <row r="8759" spans="1:4" x14ac:dyDescent="0.25">
      <c r="A8759"/>
      <c r="B8759"/>
      <c r="C8759"/>
      <c r="D8759"/>
    </row>
    <row r="8760" spans="1:4" x14ac:dyDescent="0.25">
      <c r="A8760"/>
      <c r="B8760"/>
      <c r="C8760"/>
      <c r="D8760"/>
    </row>
    <row r="8761" spans="1:4" x14ac:dyDescent="0.25">
      <c r="A8761"/>
      <c r="B8761"/>
      <c r="C8761"/>
      <c r="D8761"/>
    </row>
    <row r="8762" spans="1:4" x14ac:dyDescent="0.25">
      <c r="A8762"/>
      <c r="B8762"/>
      <c r="C8762"/>
      <c r="D8762"/>
    </row>
    <row r="8763" spans="1:4" x14ac:dyDescent="0.25">
      <c r="A8763"/>
      <c r="B8763"/>
      <c r="C8763"/>
      <c r="D8763"/>
    </row>
    <row r="8764" spans="1:4" x14ac:dyDescent="0.25">
      <c r="A8764"/>
      <c r="B8764"/>
      <c r="C8764"/>
      <c r="D8764"/>
    </row>
    <row r="8765" spans="1:4" x14ac:dyDescent="0.25">
      <c r="A8765"/>
      <c r="B8765"/>
      <c r="C8765"/>
      <c r="D8765"/>
    </row>
    <row r="8766" spans="1:4" x14ac:dyDescent="0.25">
      <c r="A8766"/>
      <c r="B8766"/>
      <c r="C8766"/>
      <c r="D8766"/>
    </row>
    <row r="8767" spans="1:4" x14ac:dyDescent="0.25">
      <c r="A8767"/>
      <c r="B8767"/>
      <c r="C8767"/>
      <c r="D8767"/>
    </row>
    <row r="8768" spans="1:4" x14ac:dyDescent="0.25">
      <c r="A8768"/>
      <c r="B8768"/>
      <c r="C8768"/>
      <c r="D8768"/>
    </row>
    <row r="8769" spans="1:4" x14ac:dyDescent="0.25">
      <c r="A8769"/>
      <c r="B8769"/>
      <c r="C8769"/>
      <c r="D8769"/>
    </row>
    <row r="8770" spans="1:4" x14ac:dyDescent="0.25">
      <c r="A8770"/>
      <c r="B8770"/>
      <c r="C8770"/>
      <c r="D8770"/>
    </row>
    <row r="8771" spans="1:4" x14ac:dyDescent="0.25">
      <c r="A8771"/>
      <c r="B8771"/>
      <c r="C8771"/>
      <c r="D8771"/>
    </row>
    <row r="8772" spans="1:4" x14ac:dyDescent="0.25">
      <c r="A8772"/>
      <c r="B8772"/>
      <c r="C8772"/>
      <c r="D8772"/>
    </row>
    <row r="8773" spans="1:4" x14ac:dyDescent="0.25">
      <c r="A8773"/>
      <c r="B8773"/>
      <c r="C8773"/>
      <c r="D8773"/>
    </row>
    <row r="8774" spans="1:4" x14ac:dyDescent="0.25">
      <c r="A8774"/>
      <c r="B8774"/>
      <c r="C8774"/>
      <c r="D8774"/>
    </row>
    <row r="8775" spans="1:4" x14ac:dyDescent="0.25">
      <c r="A8775"/>
      <c r="B8775"/>
      <c r="C8775"/>
      <c r="D8775"/>
    </row>
    <row r="8776" spans="1:4" x14ac:dyDescent="0.25">
      <c r="A8776"/>
      <c r="B8776"/>
      <c r="C8776"/>
      <c r="D8776"/>
    </row>
    <row r="8777" spans="1:4" x14ac:dyDescent="0.25">
      <c r="A8777"/>
      <c r="B8777"/>
      <c r="C8777"/>
      <c r="D8777"/>
    </row>
    <row r="8778" spans="1:4" x14ac:dyDescent="0.25">
      <c r="A8778"/>
      <c r="B8778"/>
      <c r="C8778"/>
      <c r="D8778"/>
    </row>
    <row r="8779" spans="1:4" x14ac:dyDescent="0.25">
      <c r="A8779"/>
      <c r="B8779"/>
      <c r="C8779"/>
      <c r="D8779"/>
    </row>
    <row r="8780" spans="1:4" x14ac:dyDescent="0.25">
      <c r="A8780"/>
      <c r="B8780"/>
      <c r="C8780"/>
      <c r="D8780"/>
    </row>
    <row r="8781" spans="1:4" x14ac:dyDescent="0.25">
      <c r="A8781"/>
      <c r="B8781"/>
      <c r="C8781"/>
      <c r="D8781"/>
    </row>
    <row r="8782" spans="1:4" x14ac:dyDescent="0.25">
      <c r="A8782"/>
      <c r="B8782"/>
      <c r="C8782"/>
      <c r="D8782"/>
    </row>
    <row r="8783" spans="1:4" x14ac:dyDescent="0.25">
      <c r="A8783"/>
      <c r="B8783"/>
      <c r="C8783"/>
      <c r="D8783"/>
    </row>
    <row r="8784" spans="1:4" x14ac:dyDescent="0.25">
      <c r="A8784"/>
      <c r="B8784"/>
      <c r="C8784"/>
      <c r="D8784"/>
    </row>
    <row r="8785" spans="1:4" x14ac:dyDescent="0.25">
      <c r="A8785"/>
      <c r="B8785"/>
      <c r="C8785"/>
      <c r="D8785"/>
    </row>
    <row r="8786" spans="1:4" x14ac:dyDescent="0.25">
      <c r="A8786"/>
      <c r="B8786"/>
      <c r="C8786"/>
      <c r="D8786"/>
    </row>
    <row r="8787" spans="1:4" x14ac:dyDescent="0.25">
      <c r="A8787"/>
      <c r="B8787"/>
      <c r="C8787"/>
      <c r="D8787"/>
    </row>
    <row r="8788" spans="1:4" x14ac:dyDescent="0.25">
      <c r="A8788"/>
      <c r="B8788"/>
      <c r="C8788"/>
      <c r="D8788"/>
    </row>
    <row r="8789" spans="1:4" x14ac:dyDescent="0.25">
      <c r="A8789"/>
      <c r="B8789"/>
      <c r="C8789"/>
      <c r="D8789"/>
    </row>
    <row r="8790" spans="1:4" x14ac:dyDescent="0.25">
      <c r="A8790"/>
      <c r="B8790"/>
      <c r="C8790"/>
      <c r="D8790"/>
    </row>
    <row r="8791" spans="1:4" x14ac:dyDescent="0.25">
      <c r="A8791"/>
      <c r="B8791"/>
      <c r="C8791"/>
      <c r="D8791"/>
    </row>
    <row r="8792" spans="1:4" x14ac:dyDescent="0.25">
      <c r="A8792"/>
      <c r="B8792"/>
      <c r="C8792"/>
      <c r="D8792"/>
    </row>
    <row r="8793" spans="1:4" x14ac:dyDescent="0.25">
      <c r="A8793"/>
      <c r="B8793"/>
      <c r="C8793"/>
      <c r="D8793"/>
    </row>
    <row r="8794" spans="1:4" x14ac:dyDescent="0.25">
      <c r="A8794"/>
      <c r="B8794"/>
      <c r="C8794"/>
      <c r="D8794"/>
    </row>
    <row r="8795" spans="1:4" x14ac:dyDescent="0.25">
      <c r="A8795"/>
      <c r="B8795"/>
      <c r="C8795"/>
      <c r="D8795"/>
    </row>
    <row r="8796" spans="1:4" x14ac:dyDescent="0.25">
      <c r="A8796"/>
      <c r="B8796"/>
      <c r="C8796"/>
      <c r="D8796"/>
    </row>
    <row r="8797" spans="1:4" x14ac:dyDescent="0.25">
      <c r="A8797"/>
      <c r="B8797"/>
      <c r="C8797"/>
      <c r="D8797"/>
    </row>
    <row r="8798" spans="1:4" x14ac:dyDescent="0.25">
      <c r="A8798"/>
      <c r="B8798"/>
      <c r="C8798"/>
      <c r="D8798"/>
    </row>
    <row r="8799" spans="1:4" x14ac:dyDescent="0.25">
      <c r="A8799"/>
      <c r="B8799"/>
      <c r="C8799"/>
      <c r="D8799"/>
    </row>
    <row r="8800" spans="1:4" x14ac:dyDescent="0.25">
      <c r="A8800"/>
      <c r="B8800"/>
      <c r="C8800"/>
      <c r="D8800"/>
    </row>
    <row r="8801" spans="1:4" x14ac:dyDescent="0.25">
      <c r="A8801"/>
      <c r="B8801"/>
      <c r="C8801"/>
      <c r="D8801"/>
    </row>
    <row r="8802" spans="1:4" x14ac:dyDescent="0.25">
      <c r="A8802"/>
      <c r="B8802"/>
      <c r="C8802"/>
      <c r="D8802"/>
    </row>
    <row r="8803" spans="1:4" x14ac:dyDescent="0.25">
      <c r="A8803"/>
      <c r="B8803"/>
      <c r="C8803"/>
      <c r="D8803"/>
    </row>
    <row r="8804" spans="1:4" x14ac:dyDescent="0.25">
      <c r="A8804"/>
      <c r="B8804"/>
      <c r="C8804"/>
      <c r="D8804"/>
    </row>
    <row r="8805" spans="1:4" x14ac:dyDescent="0.25">
      <c r="A8805"/>
      <c r="B8805"/>
      <c r="C8805"/>
      <c r="D8805"/>
    </row>
    <row r="8806" spans="1:4" x14ac:dyDescent="0.25">
      <c r="A8806"/>
      <c r="B8806"/>
      <c r="C8806"/>
      <c r="D8806"/>
    </row>
    <row r="8807" spans="1:4" x14ac:dyDescent="0.25">
      <c r="A8807"/>
      <c r="B8807"/>
      <c r="C8807"/>
      <c r="D8807"/>
    </row>
    <row r="8808" spans="1:4" x14ac:dyDescent="0.25">
      <c r="A8808"/>
      <c r="B8808"/>
      <c r="C8808"/>
      <c r="D8808"/>
    </row>
    <row r="8809" spans="1:4" x14ac:dyDescent="0.25">
      <c r="A8809"/>
      <c r="B8809"/>
      <c r="C8809"/>
      <c r="D8809"/>
    </row>
    <row r="8810" spans="1:4" x14ac:dyDescent="0.25">
      <c r="A8810"/>
      <c r="B8810"/>
      <c r="C8810"/>
      <c r="D8810"/>
    </row>
    <row r="8811" spans="1:4" x14ac:dyDescent="0.25">
      <c r="A8811"/>
      <c r="B8811"/>
      <c r="C8811"/>
      <c r="D8811"/>
    </row>
    <row r="8812" spans="1:4" x14ac:dyDescent="0.25">
      <c r="A8812"/>
      <c r="B8812"/>
      <c r="C8812"/>
      <c r="D8812"/>
    </row>
    <row r="8813" spans="1:4" x14ac:dyDescent="0.25">
      <c r="A8813"/>
      <c r="B8813"/>
      <c r="C8813"/>
      <c r="D8813"/>
    </row>
    <row r="8814" spans="1:4" x14ac:dyDescent="0.25">
      <c r="A8814"/>
      <c r="B8814"/>
      <c r="C8814"/>
      <c r="D8814"/>
    </row>
    <row r="8815" spans="1:4" x14ac:dyDescent="0.25">
      <c r="A8815"/>
      <c r="B8815"/>
      <c r="C8815"/>
      <c r="D8815"/>
    </row>
    <row r="8816" spans="1:4" x14ac:dyDescent="0.25">
      <c r="A8816"/>
      <c r="B8816"/>
      <c r="C8816"/>
      <c r="D8816"/>
    </row>
    <row r="8817" spans="1:4" x14ac:dyDescent="0.25">
      <c r="A8817"/>
      <c r="B8817"/>
      <c r="C8817"/>
      <c r="D8817"/>
    </row>
    <row r="8818" spans="1:4" x14ac:dyDescent="0.25">
      <c r="A8818"/>
      <c r="B8818"/>
      <c r="C8818"/>
      <c r="D8818"/>
    </row>
    <row r="8819" spans="1:4" x14ac:dyDescent="0.25">
      <c r="A8819"/>
      <c r="B8819"/>
      <c r="C8819"/>
      <c r="D8819"/>
    </row>
    <row r="8820" spans="1:4" x14ac:dyDescent="0.25">
      <c r="A8820"/>
      <c r="B8820"/>
      <c r="C8820"/>
      <c r="D8820"/>
    </row>
    <row r="8821" spans="1:4" x14ac:dyDescent="0.25">
      <c r="A8821"/>
      <c r="B8821"/>
      <c r="C8821"/>
      <c r="D8821"/>
    </row>
    <row r="8822" spans="1:4" x14ac:dyDescent="0.25">
      <c r="A8822"/>
      <c r="B8822"/>
      <c r="C8822"/>
      <c r="D8822"/>
    </row>
    <row r="8823" spans="1:4" x14ac:dyDescent="0.25">
      <c r="A8823"/>
      <c r="B8823"/>
      <c r="C8823"/>
      <c r="D8823"/>
    </row>
    <row r="8824" spans="1:4" x14ac:dyDescent="0.25">
      <c r="A8824"/>
      <c r="B8824"/>
      <c r="C8824"/>
      <c r="D8824"/>
    </row>
    <row r="8825" spans="1:4" x14ac:dyDescent="0.25">
      <c r="A8825"/>
      <c r="B8825"/>
      <c r="C8825"/>
      <c r="D8825"/>
    </row>
    <row r="8826" spans="1:4" x14ac:dyDescent="0.25">
      <c r="A8826"/>
      <c r="B8826"/>
      <c r="C8826"/>
      <c r="D8826"/>
    </row>
    <row r="8827" spans="1:4" x14ac:dyDescent="0.25">
      <c r="A8827"/>
      <c r="B8827"/>
      <c r="C8827"/>
      <c r="D8827"/>
    </row>
    <row r="8828" spans="1:4" x14ac:dyDescent="0.25">
      <c r="A8828"/>
      <c r="B8828"/>
      <c r="C8828"/>
      <c r="D8828"/>
    </row>
    <row r="8829" spans="1:4" x14ac:dyDescent="0.25">
      <c r="A8829"/>
      <c r="B8829"/>
      <c r="C8829"/>
      <c r="D8829"/>
    </row>
    <row r="8830" spans="1:4" x14ac:dyDescent="0.25">
      <c r="A8830"/>
      <c r="B8830"/>
      <c r="C8830"/>
      <c r="D8830"/>
    </row>
    <row r="8831" spans="1:4" x14ac:dyDescent="0.25">
      <c r="A8831"/>
      <c r="B8831"/>
      <c r="C8831"/>
      <c r="D8831"/>
    </row>
    <row r="8832" spans="1:4" x14ac:dyDescent="0.25">
      <c r="A8832"/>
      <c r="B8832"/>
      <c r="C8832"/>
      <c r="D8832"/>
    </row>
    <row r="8833" spans="1:4" x14ac:dyDescent="0.25">
      <c r="A8833"/>
      <c r="B8833"/>
      <c r="C8833"/>
      <c r="D8833"/>
    </row>
    <row r="8834" spans="1:4" x14ac:dyDescent="0.25">
      <c r="A8834"/>
      <c r="B8834"/>
      <c r="C8834"/>
      <c r="D8834"/>
    </row>
    <row r="8835" spans="1:4" x14ac:dyDescent="0.25">
      <c r="A8835"/>
      <c r="B8835"/>
      <c r="C8835"/>
      <c r="D8835"/>
    </row>
    <row r="8836" spans="1:4" x14ac:dyDescent="0.25">
      <c r="A8836"/>
      <c r="B8836"/>
      <c r="C8836"/>
      <c r="D8836"/>
    </row>
    <row r="8837" spans="1:4" x14ac:dyDescent="0.25">
      <c r="A8837"/>
      <c r="B8837"/>
      <c r="C8837"/>
      <c r="D8837"/>
    </row>
    <row r="8838" spans="1:4" x14ac:dyDescent="0.25">
      <c r="A8838"/>
      <c r="B8838"/>
      <c r="C8838"/>
      <c r="D8838"/>
    </row>
    <row r="8839" spans="1:4" x14ac:dyDescent="0.25">
      <c r="A8839"/>
      <c r="B8839"/>
      <c r="C8839"/>
      <c r="D8839"/>
    </row>
    <row r="8840" spans="1:4" x14ac:dyDescent="0.25">
      <c r="A8840"/>
      <c r="B8840"/>
      <c r="C8840"/>
      <c r="D8840"/>
    </row>
    <row r="8841" spans="1:4" x14ac:dyDescent="0.25">
      <c r="A8841"/>
      <c r="B8841"/>
      <c r="C8841"/>
      <c r="D8841"/>
    </row>
    <row r="8842" spans="1:4" x14ac:dyDescent="0.25">
      <c r="A8842"/>
      <c r="B8842"/>
      <c r="C8842"/>
      <c r="D8842"/>
    </row>
    <row r="8843" spans="1:4" x14ac:dyDescent="0.25">
      <c r="A8843"/>
      <c r="B8843"/>
      <c r="C8843"/>
      <c r="D8843"/>
    </row>
    <row r="8844" spans="1:4" x14ac:dyDescent="0.25">
      <c r="A8844"/>
      <c r="B8844"/>
      <c r="C8844"/>
      <c r="D8844"/>
    </row>
    <row r="8845" spans="1:4" x14ac:dyDescent="0.25">
      <c r="A8845"/>
      <c r="B8845"/>
      <c r="C8845"/>
      <c r="D8845"/>
    </row>
    <row r="8846" spans="1:4" x14ac:dyDescent="0.25">
      <c r="A8846"/>
      <c r="B8846"/>
      <c r="C8846"/>
      <c r="D8846"/>
    </row>
    <row r="8847" spans="1:4" x14ac:dyDescent="0.25">
      <c r="A8847"/>
      <c r="B8847"/>
      <c r="C8847"/>
      <c r="D8847"/>
    </row>
    <row r="8848" spans="1:4" x14ac:dyDescent="0.25">
      <c r="A8848"/>
      <c r="B8848"/>
      <c r="C8848"/>
      <c r="D8848"/>
    </row>
    <row r="8849" spans="1:4" x14ac:dyDescent="0.25">
      <c r="A8849"/>
      <c r="B8849"/>
      <c r="C8849"/>
      <c r="D8849"/>
    </row>
    <row r="8850" spans="1:4" x14ac:dyDescent="0.25">
      <c r="A8850"/>
      <c r="B8850"/>
      <c r="C8850"/>
      <c r="D8850"/>
    </row>
    <row r="8851" spans="1:4" x14ac:dyDescent="0.25">
      <c r="A8851"/>
      <c r="B8851"/>
      <c r="C8851"/>
      <c r="D8851"/>
    </row>
    <row r="8852" spans="1:4" x14ac:dyDescent="0.25">
      <c r="A8852"/>
      <c r="B8852"/>
      <c r="C8852"/>
      <c r="D8852"/>
    </row>
    <row r="8853" spans="1:4" x14ac:dyDescent="0.25">
      <c r="A8853"/>
      <c r="B8853"/>
      <c r="C8853"/>
      <c r="D8853"/>
    </row>
    <row r="8854" spans="1:4" x14ac:dyDescent="0.25">
      <c r="A8854"/>
      <c r="B8854"/>
      <c r="C8854"/>
      <c r="D8854"/>
    </row>
    <row r="8855" spans="1:4" x14ac:dyDescent="0.25">
      <c r="A8855"/>
      <c r="B8855"/>
      <c r="C8855"/>
      <c r="D8855"/>
    </row>
    <row r="8856" spans="1:4" x14ac:dyDescent="0.25">
      <c r="A8856"/>
      <c r="B8856"/>
      <c r="C8856"/>
      <c r="D8856"/>
    </row>
    <row r="8857" spans="1:4" x14ac:dyDescent="0.25">
      <c r="A8857"/>
      <c r="B8857"/>
      <c r="C8857"/>
      <c r="D8857"/>
    </row>
    <row r="8858" spans="1:4" x14ac:dyDescent="0.25">
      <c r="A8858"/>
      <c r="B8858"/>
      <c r="C8858"/>
      <c r="D8858"/>
    </row>
    <row r="8859" spans="1:4" x14ac:dyDescent="0.25">
      <c r="A8859"/>
      <c r="B8859"/>
      <c r="C8859"/>
      <c r="D8859"/>
    </row>
    <row r="8860" spans="1:4" x14ac:dyDescent="0.25">
      <c r="A8860"/>
      <c r="B8860"/>
      <c r="C8860"/>
      <c r="D8860"/>
    </row>
    <row r="8861" spans="1:4" x14ac:dyDescent="0.25">
      <c r="A8861"/>
      <c r="B8861"/>
      <c r="C8861"/>
      <c r="D8861"/>
    </row>
    <row r="8862" spans="1:4" x14ac:dyDescent="0.25">
      <c r="A8862"/>
      <c r="B8862"/>
      <c r="C8862"/>
      <c r="D8862"/>
    </row>
    <row r="8863" spans="1:4" x14ac:dyDescent="0.25">
      <c r="A8863"/>
      <c r="B8863"/>
      <c r="C8863"/>
      <c r="D8863"/>
    </row>
    <row r="8864" spans="1:4" x14ac:dyDescent="0.25">
      <c r="A8864"/>
      <c r="B8864"/>
      <c r="C8864"/>
      <c r="D8864"/>
    </row>
    <row r="8865" spans="1:4" x14ac:dyDescent="0.25">
      <c r="A8865"/>
      <c r="B8865"/>
      <c r="C8865"/>
      <c r="D8865"/>
    </row>
    <row r="8866" spans="1:4" x14ac:dyDescent="0.25">
      <c r="A8866"/>
      <c r="B8866"/>
      <c r="C8866"/>
      <c r="D8866"/>
    </row>
    <row r="8867" spans="1:4" x14ac:dyDescent="0.25">
      <c r="A8867"/>
      <c r="B8867"/>
      <c r="C8867"/>
      <c r="D8867"/>
    </row>
    <row r="8868" spans="1:4" x14ac:dyDescent="0.25">
      <c r="A8868"/>
      <c r="B8868"/>
      <c r="C8868"/>
      <c r="D8868"/>
    </row>
    <row r="8869" spans="1:4" x14ac:dyDescent="0.25">
      <c r="A8869"/>
      <c r="B8869"/>
      <c r="C8869"/>
      <c r="D8869"/>
    </row>
    <row r="8870" spans="1:4" x14ac:dyDescent="0.25">
      <c r="A8870"/>
      <c r="B8870"/>
      <c r="C8870"/>
      <c r="D8870"/>
    </row>
    <row r="8871" spans="1:4" x14ac:dyDescent="0.25">
      <c r="A8871"/>
      <c r="B8871"/>
      <c r="C8871"/>
      <c r="D8871"/>
    </row>
    <row r="8872" spans="1:4" x14ac:dyDescent="0.25">
      <c r="A8872"/>
      <c r="B8872"/>
      <c r="C8872"/>
      <c r="D8872"/>
    </row>
    <row r="8873" spans="1:4" x14ac:dyDescent="0.25">
      <c r="A8873"/>
      <c r="B8873"/>
      <c r="C8873"/>
      <c r="D8873"/>
    </row>
    <row r="8874" spans="1:4" x14ac:dyDescent="0.25">
      <c r="A8874"/>
      <c r="B8874"/>
      <c r="C8874"/>
      <c r="D8874"/>
    </row>
    <row r="8875" spans="1:4" x14ac:dyDescent="0.25">
      <c r="A8875"/>
      <c r="B8875"/>
      <c r="C8875"/>
      <c r="D8875"/>
    </row>
    <row r="8876" spans="1:4" x14ac:dyDescent="0.25">
      <c r="A8876"/>
      <c r="B8876"/>
      <c r="C8876"/>
      <c r="D8876"/>
    </row>
    <row r="8877" spans="1:4" x14ac:dyDescent="0.25">
      <c r="A8877"/>
      <c r="B8877"/>
      <c r="C8877"/>
      <c r="D8877"/>
    </row>
    <row r="8878" spans="1:4" x14ac:dyDescent="0.25">
      <c r="A8878"/>
      <c r="B8878"/>
      <c r="C8878"/>
      <c r="D8878"/>
    </row>
    <row r="8879" spans="1:4" x14ac:dyDescent="0.25">
      <c r="A8879"/>
      <c r="B8879"/>
      <c r="C8879"/>
      <c r="D8879"/>
    </row>
    <row r="8880" spans="1:4" x14ac:dyDescent="0.25">
      <c r="A8880"/>
      <c r="B8880"/>
      <c r="C8880"/>
      <c r="D8880"/>
    </row>
    <row r="8881" spans="1:4" x14ac:dyDescent="0.25">
      <c r="A8881"/>
      <c r="B8881"/>
      <c r="C8881"/>
      <c r="D8881"/>
    </row>
    <row r="8882" spans="1:4" x14ac:dyDescent="0.25">
      <c r="A8882"/>
      <c r="B8882"/>
      <c r="C8882"/>
      <c r="D8882"/>
    </row>
    <row r="8883" spans="1:4" x14ac:dyDescent="0.25">
      <c r="A8883"/>
      <c r="B8883"/>
      <c r="C8883"/>
      <c r="D8883"/>
    </row>
    <row r="8884" spans="1:4" x14ac:dyDescent="0.25">
      <c r="A8884"/>
      <c r="B8884"/>
      <c r="C8884"/>
      <c r="D8884"/>
    </row>
    <row r="8885" spans="1:4" x14ac:dyDescent="0.25">
      <c r="A8885"/>
      <c r="B8885"/>
      <c r="C8885"/>
      <c r="D8885"/>
    </row>
    <row r="8886" spans="1:4" x14ac:dyDescent="0.25">
      <c r="A8886"/>
      <c r="B8886"/>
      <c r="C8886"/>
      <c r="D8886"/>
    </row>
    <row r="8887" spans="1:4" x14ac:dyDescent="0.25">
      <c r="A8887"/>
      <c r="B8887"/>
      <c r="C8887"/>
      <c r="D8887"/>
    </row>
    <row r="8888" spans="1:4" x14ac:dyDescent="0.25">
      <c r="A8888"/>
      <c r="B8888"/>
      <c r="C8888"/>
      <c r="D8888"/>
    </row>
    <row r="8889" spans="1:4" x14ac:dyDescent="0.25">
      <c r="A8889"/>
      <c r="B8889"/>
      <c r="C8889"/>
      <c r="D8889"/>
    </row>
    <row r="8890" spans="1:4" x14ac:dyDescent="0.25">
      <c r="A8890"/>
      <c r="B8890"/>
      <c r="C8890"/>
      <c r="D8890"/>
    </row>
    <row r="8891" spans="1:4" x14ac:dyDescent="0.25">
      <c r="A8891"/>
      <c r="B8891"/>
      <c r="C8891"/>
      <c r="D8891"/>
    </row>
    <row r="8892" spans="1:4" x14ac:dyDescent="0.25">
      <c r="A8892"/>
      <c r="B8892"/>
      <c r="C8892"/>
      <c r="D8892"/>
    </row>
    <row r="8893" spans="1:4" x14ac:dyDescent="0.25">
      <c r="A8893"/>
      <c r="B8893"/>
      <c r="C8893"/>
      <c r="D8893"/>
    </row>
    <row r="8894" spans="1:4" x14ac:dyDescent="0.25">
      <c r="A8894"/>
      <c r="B8894"/>
      <c r="C8894"/>
      <c r="D8894"/>
    </row>
    <row r="8895" spans="1:4" x14ac:dyDescent="0.25">
      <c r="A8895"/>
      <c r="B8895"/>
      <c r="C8895"/>
      <c r="D8895"/>
    </row>
    <row r="8896" spans="1:4" x14ac:dyDescent="0.25">
      <c r="A8896"/>
      <c r="B8896"/>
      <c r="C8896"/>
      <c r="D8896"/>
    </row>
    <row r="8897" spans="1:4" x14ac:dyDescent="0.25">
      <c r="A8897"/>
      <c r="B8897"/>
      <c r="C8897"/>
      <c r="D8897"/>
    </row>
    <row r="8898" spans="1:4" x14ac:dyDescent="0.25">
      <c r="A8898"/>
      <c r="B8898"/>
      <c r="C8898"/>
      <c r="D8898"/>
    </row>
    <row r="8899" spans="1:4" x14ac:dyDescent="0.25">
      <c r="A8899"/>
      <c r="B8899"/>
      <c r="C8899"/>
      <c r="D8899"/>
    </row>
    <row r="8900" spans="1:4" x14ac:dyDescent="0.25">
      <c r="A8900"/>
      <c r="B8900"/>
      <c r="C8900"/>
      <c r="D8900"/>
    </row>
    <row r="8901" spans="1:4" x14ac:dyDescent="0.25">
      <c r="A8901"/>
      <c r="B8901"/>
      <c r="C8901"/>
      <c r="D8901"/>
    </row>
    <row r="8902" spans="1:4" x14ac:dyDescent="0.25">
      <c r="A8902"/>
      <c r="B8902"/>
      <c r="C8902"/>
      <c r="D8902"/>
    </row>
    <row r="8903" spans="1:4" x14ac:dyDescent="0.25">
      <c r="A8903"/>
      <c r="B8903"/>
      <c r="C8903"/>
      <c r="D8903"/>
    </row>
    <row r="8904" spans="1:4" x14ac:dyDescent="0.25">
      <c r="A8904"/>
      <c r="B8904"/>
      <c r="C8904"/>
      <c r="D8904"/>
    </row>
    <row r="8905" spans="1:4" x14ac:dyDescent="0.25">
      <c r="A8905"/>
      <c r="B8905"/>
      <c r="C8905"/>
      <c r="D8905"/>
    </row>
    <row r="8906" spans="1:4" x14ac:dyDescent="0.25">
      <c r="A8906"/>
      <c r="B8906"/>
      <c r="C8906"/>
      <c r="D8906"/>
    </row>
    <row r="8907" spans="1:4" x14ac:dyDescent="0.25">
      <c r="A8907"/>
      <c r="B8907"/>
      <c r="C8907"/>
      <c r="D8907"/>
    </row>
    <row r="8908" spans="1:4" x14ac:dyDescent="0.25">
      <c r="A8908"/>
      <c r="B8908"/>
      <c r="C8908"/>
      <c r="D8908"/>
    </row>
    <row r="8909" spans="1:4" x14ac:dyDescent="0.25">
      <c r="A8909"/>
      <c r="B8909"/>
      <c r="C8909"/>
      <c r="D8909"/>
    </row>
    <row r="8910" spans="1:4" x14ac:dyDescent="0.25">
      <c r="A8910"/>
      <c r="B8910"/>
      <c r="C8910"/>
      <c r="D8910"/>
    </row>
    <row r="8911" spans="1:4" x14ac:dyDescent="0.25">
      <c r="A8911"/>
      <c r="B8911"/>
      <c r="C8911"/>
      <c r="D8911"/>
    </row>
    <row r="8912" spans="1:4" x14ac:dyDescent="0.25">
      <c r="A8912"/>
      <c r="B8912"/>
      <c r="C8912"/>
      <c r="D8912"/>
    </row>
    <row r="8913" spans="1:4" x14ac:dyDescent="0.25">
      <c r="A8913"/>
      <c r="B8913"/>
      <c r="C8913"/>
      <c r="D8913"/>
    </row>
    <row r="8914" spans="1:4" x14ac:dyDescent="0.25">
      <c r="A8914"/>
      <c r="B8914"/>
      <c r="C8914"/>
      <c r="D8914"/>
    </row>
    <row r="8915" spans="1:4" x14ac:dyDescent="0.25">
      <c r="A8915"/>
      <c r="B8915"/>
      <c r="C8915"/>
      <c r="D8915"/>
    </row>
    <row r="8916" spans="1:4" x14ac:dyDescent="0.25">
      <c r="A8916"/>
      <c r="B8916"/>
      <c r="C8916"/>
      <c r="D8916"/>
    </row>
    <row r="8917" spans="1:4" x14ac:dyDescent="0.25">
      <c r="A8917"/>
      <c r="B8917"/>
      <c r="C8917"/>
      <c r="D8917"/>
    </row>
    <row r="8918" spans="1:4" x14ac:dyDescent="0.25">
      <c r="A8918"/>
      <c r="B8918"/>
      <c r="C8918"/>
      <c r="D8918"/>
    </row>
    <row r="8919" spans="1:4" x14ac:dyDescent="0.25">
      <c r="A8919"/>
      <c r="B8919"/>
      <c r="C8919"/>
      <c r="D8919"/>
    </row>
    <row r="8920" spans="1:4" x14ac:dyDescent="0.25">
      <c r="A8920"/>
      <c r="B8920"/>
      <c r="C8920"/>
      <c r="D8920"/>
    </row>
    <row r="8921" spans="1:4" x14ac:dyDescent="0.25">
      <c r="A8921"/>
      <c r="B8921"/>
      <c r="C8921"/>
      <c r="D8921"/>
    </row>
    <row r="8922" spans="1:4" x14ac:dyDescent="0.25">
      <c r="A8922"/>
      <c r="B8922"/>
      <c r="C8922"/>
      <c r="D8922"/>
    </row>
    <row r="8923" spans="1:4" x14ac:dyDescent="0.25">
      <c r="A8923"/>
      <c r="B8923"/>
      <c r="C8923"/>
      <c r="D8923"/>
    </row>
    <row r="8924" spans="1:4" x14ac:dyDescent="0.25">
      <c r="A8924"/>
      <c r="B8924"/>
      <c r="C8924"/>
      <c r="D8924"/>
    </row>
    <row r="8925" spans="1:4" x14ac:dyDescent="0.25">
      <c r="A8925"/>
      <c r="B8925"/>
      <c r="C8925"/>
      <c r="D8925"/>
    </row>
    <row r="8926" spans="1:4" x14ac:dyDescent="0.25">
      <c r="A8926"/>
      <c r="B8926"/>
      <c r="C8926"/>
      <c r="D8926"/>
    </row>
    <row r="8927" spans="1:4" x14ac:dyDescent="0.25">
      <c r="A8927"/>
      <c r="B8927"/>
      <c r="C8927"/>
      <c r="D8927"/>
    </row>
    <row r="8928" spans="1:4" x14ac:dyDescent="0.25">
      <c r="A8928"/>
      <c r="B8928"/>
      <c r="C8928"/>
      <c r="D8928"/>
    </row>
    <row r="8929" spans="1:4" x14ac:dyDescent="0.25">
      <c r="A8929"/>
      <c r="B8929"/>
      <c r="C8929"/>
      <c r="D8929"/>
    </row>
    <row r="8930" spans="1:4" x14ac:dyDescent="0.25">
      <c r="A8930"/>
      <c r="B8930"/>
      <c r="C8930"/>
      <c r="D8930"/>
    </row>
    <row r="8931" spans="1:4" x14ac:dyDescent="0.25">
      <c r="A8931"/>
      <c r="B8931"/>
      <c r="C8931"/>
      <c r="D8931"/>
    </row>
    <row r="8932" spans="1:4" x14ac:dyDescent="0.25">
      <c r="A8932"/>
      <c r="B8932"/>
      <c r="C8932"/>
      <c r="D8932"/>
    </row>
    <row r="8933" spans="1:4" x14ac:dyDescent="0.25">
      <c r="A8933"/>
      <c r="B8933"/>
      <c r="C8933"/>
      <c r="D8933"/>
    </row>
    <row r="8934" spans="1:4" x14ac:dyDescent="0.25">
      <c r="A8934"/>
      <c r="B8934"/>
      <c r="C8934"/>
      <c r="D8934"/>
    </row>
    <row r="8935" spans="1:4" x14ac:dyDescent="0.25">
      <c r="A8935"/>
      <c r="B8935"/>
      <c r="C8935"/>
      <c r="D8935"/>
    </row>
    <row r="8936" spans="1:4" x14ac:dyDescent="0.25">
      <c r="A8936"/>
      <c r="B8936"/>
      <c r="C8936"/>
      <c r="D8936"/>
    </row>
    <row r="8937" spans="1:4" x14ac:dyDescent="0.25">
      <c r="A8937"/>
      <c r="B8937"/>
      <c r="C8937"/>
      <c r="D8937"/>
    </row>
    <row r="8938" spans="1:4" x14ac:dyDescent="0.25">
      <c r="A8938"/>
      <c r="B8938"/>
      <c r="C8938"/>
      <c r="D8938"/>
    </row>
    <row r="8939" spans="1:4" x14ac:dyDescent="0.25">
      <c r="A8939"/>
      <c r="B8939"/>
      <c r="C8939"/>
      <c r="D8939"/>
    </row>
    <row r="8940" spans="1:4" x14ac:dyDescent="0.25">
      <c r="A8940"/>
      <c r="B8940"/>
      <c r="C8940"/>
      <c r="D8940"/>
    </row>
    <row r="8941" spans="1:4" x14ac:dyDescent="0.25">
      <c r="A8941"/>
      <c r="B8941"/>
      <c r="C8941"/>
      <c r="D8941"/>
    </row>
    <row r="8942" spans="1:4" x14ac:dyDescent="0.25">
      <c r="A8942"/>
      <c r="B8942"/>
      <c r="C8942"/>
      <c r="D8942"/>
    </row>
    <row r="8943" spans="1:4" x14ac:dyDescent="0.25">
      <c r="A8943"/>
      <c r="B8943"/>
      <c r="C8943"/>
      <c r="D8943"/>
    </row>
    <row r="8944" spans="1:4" x14ac:dyDescent="0.25">
      <c r="A8944"/>
      <c r="B8944"/>
      <c r="C8944"/>
      <c r="D8944"/>
    </row>
    <row r="8945" spans="1:4" x14ac:dyDescent="0.25">
      <c r="A8945"/>
      <c r="B8945"/>
      <c r="C8945"/>
      <c r="D8945"/>
    </row>
    <row r="8946" spans="1:4" x14ac:dyDescent="0.25">
      <c r="A8946"/>
      <c r="B8946"/>
      <c r="C8946"/>
      <c r="D8946"/>
    </row>
    <row r="8947" spans="1:4" x14ac:dyDescent="0.25">
      <c r="A8947"/>
      <c r="B8947"/>
      <c r="C8947"/>
      <c r="D8947"/>
    </row>
    <row r="8948" spans="1:4" x14ac:dyDescent="0.25">
      <c r="A8948"/>
      <c r="B8948"/>
      <c r="C8948"/>
      <c r="D8948"/>
    </row>
    <row r="8949" spans="1:4" x14ac:dyDescent="0.25">
      <c r="A8949"/>
      <c r="B8949"/>
      <c r="C8949"/>
      <c r="D8949"/>
    </row>
    <row r="8950" spans="1:4" x14ac:dyDescent="0.25">
      <c r="A8950"/>
      <c r="B8950"/>
      <c r="C8950"/>
      <c r="D8950"/>
    </row>
    <row r="8951" spans="1:4" x14ac:dyDescent="0.25">
      <c r="A8951"/>
      <c r="B8951"/>
      <c r="C8951"/>
      <c r="D8951"/>
    </row>
    <row r="8952" spans="1:4" x14ac:dyDescent="0.25">
      <c r="A8952"/>
      <c r="B8952"/>
      <c r="C8952"/>
      <c r="D8952"/>
    </row>
    <row r="8953" spans="1:4" x14ac:dyDescent="0.25">
      <c r="A8953"/>
      <c r="B8953"/>
      <c r="C8953"/>
      <c r="D8953"/>
    </row>
    <row r="8954" spans="1:4" x14ac:dyDescent="0.25">
      <c r="A8954"/>
      <c r="B8954"/>
      <c r="C8954"/>
      <c r="D8954"/>
    </row>
    <row r="8955" spans="1:4" x14ac:dyDescent="0.25">
      <c r="A8955"/>
      <c r="B8955"/>
      <c r="C8955"/>
      <c r="D8955"/>
    </row>
    <row r="8956" spans="1:4" x14ac:dyDescent="0.25">
      <c r="A8956"/>
      <c r="B8956"/>
      <c r="C8956"/>
      <c r="D8956"/>
    </row>
    <row r="8957" spans="1:4" x14ac:dyDescent="0.25">
      <c r="A8957"/>
      <c r="B8957"/>
      <c r="C8957"/>
      <c r="D8957"/>
    </row>
    <row r="8958" spans="1:4" x14ac:dyDescent="0.25">
      <c r="A8958"/>
      <c r="B8958"/>
      <c r="C8958"/>
      <c r="D8958"/>
    </row>
    <row r="8959" spans="1:4" x14ac:dyDescent="0.25">
      <c r="A8959"/>
      <c r="B8959"/>
      <c r="C8959"/>
      <c r="D8959"/>
    </row>
    <row r="8960" spans="1:4" x14ac:dyDescent="0.25">
      <c r="A8960"/>
      <c r="B8960"/>
      <c r="C8960"/>
      <c r="D8960"/>
    </row>
    <row r="8961" spans="1:4" x14ac:dyDescent="0.25">
      <c r="A8961"/>
      <c r="B8961"/>
      <c r="C8961"/>
      <c r="D8961"/>
    </row>
    <row r="8962" spans="1:4" x14ac:dyDescent="0.25">
      <c r="A8962"/>
      <c r="B8962"/>
      <c r="C8962"/>
      <c r="D8962"/>
    </row>
    <row r="8963" spans="1:4" x14ac:dyDescent="0.25">
      <c r="A8963"/>
      <c r="B8963"/>
      <c r="C8963"/>
      <c r="D8963"/>
    </row>
    <row r="8964" spans="1:4" x14ac:dyDescent="0.25">
      <c r="A8964"/>
      <c r="B8964"/>
      <c r="C8964"/>
      <c r="D8964"/>
    </row>
    <row r="8965" spans="1:4" x14ac:dyDescent="0.25">
      <c r="A8965"/>
      <c r="B8965"/>
      <c r="C8965"/>
      <c r="D8965"/>
    </row>
    <row r="8966" spans="1:4" x14ac:dyDescent="0.25">
      <c r="A8966"/>
      <c r="B8966"/>
      <c r="C8966"/>
      <c r="D8966"/>
    </row>
    <row r="8967" spans="1:4" x14ac:dyDescent="0.25">
      <c r="A8967"/>
      <c r="B8967"/>
      <c r="C8967"/>
      <c r="D8967"/>
    </row>
    <row r="8968" spans="1:4" x14ac:dyDescent="0.25">
      <c r="A8968"/>
      <c r="B8968"/>
      <c r="C8968"/>
      <c r="D8968"/>
    </row>
    <row r="8969" spans="1:4" x14ac:dyDescent="0.25">
      <c r="A8969"/>
      <c r="B8969"/>
      <c r="C8969"/>
      <c r="D8969"/>
    </row>
    <row r="8970" spans="1:4" x14ac:dyDescent="0.25">
      <c r="A8970"/>
      <c r="B8970"/>
      <c r="C8970"/>
      <c r="D8970"/>
    </row>
    <row r="8971" spans="1:4" x14ac:dyDescent="0.25">
      <c r="A8971"/>
      <c r="B8971"/>
      <c r="C8971"/>
      <c r="D8971"/>
    </row>
    <row r="8972" spans="1:4" x14ac:dyDescent="0.25">
      <c r="A8972"/>
      <c r="B8972"/>
      <c r="C8972"/>
      <c r="D8972"/>
    </row>
    <row r="8973" spans="1:4" x14ac:dyDescent="0.25">
      <c r="A8973"/>
      <c r="B8973"/>
      <c r="C8973"/>
      <c r="D8973"/>
    </row>
    <row r="8974" spans="1:4" x14ac:dyDescent="0.25">
      <c r="A8974"/>
      <c r="B8974"/>
      <c r="C8974"/>
      <c r="D8974"/>
    </row>
    <row r="8975" spans="1:4" x14ac:dyDescent="0.25">
      <c r="A8975"/>
      <c r="B8975"/>
      <c r="C8975"/>
      <c r="D8975"/>
    </row>
    <row r="8976" spans="1:4" x14ac:dyDescent="0.25">
      <c r="A8976"/>
      <c r="B8976"/>
      <c r="C8976"/>
      <c r="D8976"/>
    </row>
    <row r="8977" spans="1:4" x14ac:dyDescent="0.25">
      <c r="A8977"/>
      <c r="B8977"/>
      <c r="C8977"/>
      <c r="D8977"/>
    </row>
    <row r="8978" spans="1:4" x14ac:dyDescent="0.25">
      <c r="A8978"/>
      <c r="B8978"/>
      <c r="C8978"/>
      <c r="D8978"/>
    </row>
    <row r="8979" spans="1:4" x14ac:dyDescent="0.25">
      <c r="A8979"/>
      <c r="B8979"/>
      <c r="C8979"/>
      <c r="D8979"/>
    </row>
    <row r="8980" spans="1:4" x14ac:dyDescent="0.25">
      <c r="A8980"/>
      <c r="B8980"/>
      <c r="C8980"/>
      <c r="D8980"/>
    </row>
    <row r="8981" spans="1:4" x14ac:dyDescent="0.25">
      <c r="A8981"/>
      <c r="B8981"/>
      <c r="C8981"/>
      <c r="D8981"/>
    </row>
    <row r="8982" spans="1:4" x14ac:dyDescent="0.25">
      <c r="A8982"/>
      <c r="B8982"/>
      <c r="C8982"/>
      <c r="D8982"/>
    </row>
    <row r="8983" spans="1:4" x14ac:dyDescent="0.25">
      <c r="A8983"/>
      <c r="B8983"/>
      <c r="C8983"/>
      <c r="D8983"/>
    </row>
    <row r="8984" spans="1:4" x14ac:dyDescent="0.25">
      <c r="A8984"/>
      <c r="B8984"/>
      <c r="C8984"/>
      <c r="D8984"/>
    </row>
    <row r="8985" spans="1:4" x14ac:dyDescent="0.25">
      <c r="A8985"/>
      <c r="B8985"/>
      <c r="C8985"/>
      <c r="D8985"/>
    </row>
    <row r="8986" spans="1:4" x14ac:dyDescent="0.25">
      <c r="A8986"/>
      <c r="B8986"/>
      <c r="C8986"/>
      <c r="D8986"/>
    </row>
    <row r="8987" spans="1:4" x14ac:dyDescent="0.25">
      <c r="A8987"/>
      <c r="B8987"/>
      <c r="C8987"/>
      <c r="D8987"/>
    </row>
    <row r="8988" spans="1:4" x14ac:dyDescent="0.25">
      <c r="A8988"/>
      <c r="B8988"/>
      <c r="C8988"/>
      <c r="D8988"/>
    </row>
    <row r="8989" spans="1:4" x14ac:dyDescent="0.25">
      <c r="A8989"/>
      <c r="B8989"/>
      <c r="C8989"/>
      <c r="D8989"/>
    </row>
    <row r="8990" spans="1:4" x14ac:dyDescent="0.25">
      <c r="A8990"/>
      <c r="B8990"/>
      <c r="C8990"/>
      <c r="D8990"/>
    </row>
    <row r="8991" spans="1:4" x14ac:dyDescent="0.25">
      <c r="A8991"/>
      <c r="B8991"/>
      <c r="C8991"/>
      <c r="D8991"/>
    </row>
    <row r="8992" spans="1:4" x14ac:dyDescent="0.25">
      <c r="A8992"/>
      <c r="B8992"/>
      <c r="C8992"/>
      <c r="D8992"/>
    </row>
    <row r="8993" spans="1:4" x14ac:dyDescent="0.25">
      <c r="A8993"/>
      <c r="B8993"/>
      <c r="C8993"/>
      <c r="D8993"/>
    </row>
    <row r="8994" spans="1:4" x14ac:dyDescent="0.25">
      <c r="A8994"/>
      <c r="B8994"/>
      <c r="C8994"/>
      <c r="D8994"/>
    </row>
    <row r="8995" spans="1:4" x14ac:dyDescent="0.25">
      <c r="A8995"/>
      <c r="B8995"/>
      <c r="C8995"/>
      <c r="D8995"/>
    </row>
    <row r="8996" spans="1:4" x14ac:dyDescent="0.25">
      <c r="A8996"/>
      <c r="B8996"/>
      <c r="C8996"/>
      <c r="D8996"/>
    </row>
    <row r="8997" spans="1:4" x14ac:dyDescent="0.25">
      <c r="A8997"/>
      <c r="B8997"/>
      <c r="C8997"/>
      <c r="D8997"/>
    </row>
    <row r="8998" spans="1:4" x14ac:dyDescent="0.25">
      <c r="A8998"/>
      <c r="B8998"/>
      <c r="C8998"/>
      <c r="D8998"/>
    </row>
    <row r="8999" spans="1:4" x14ac:dyDescent="0.25">
      <c r="A8999"/>
      <c r="B8999"/>
      <c r="C8999"/>
      <c r="D8999"/>
    </row>
    <row r="9000" spans="1:4" x14ac:dyDescent="0.25">
      <c r="A9000"/>
      <c r="B9000"/>
      <c r="C9000"/>
      <c r="D9000"/>
    </row>
    <row r="9001" spans="1:4" x14ac:dyDescent="0.25">
      <c r="A9001"/>
      <c r="B9001"/>
      <c r="C9001"/>
      <c r="D9001"/>
    </row>
    <row r="9002" spans="1:4" x14ac:dyDescent="0.25">
      <c r="A9002"/>
      <c r="B9002"/>
      <c r="C9002"/>
      <c r="D9002"/>
    </row>
    <row r="9003" spans="1:4" x14ac:dyDescent="0.25">
      <c r="A9003"/>
      <c r="B9003"/>
      <c r="C9003"/>
      <c r="D9003"/>
    </row>
    <row r="9004" spans="1:4" x14ac:dyDescent="0.25">
      <c r="A9004"/>
      <c r="B9004"/>
      <c r="C9004"/>
      <c r="D9004"/>
    </row>
    <row r="9005" spans="1:4" x14ac:dyDescent="0.25">
      <c r="A9005"/>
      <c r="B9005"/>
      <c r="C9005"/>
      <c r="D9005"/>
    </row>
    <row r="9006" spans="1:4" x14ac:dyDescent="0.25">
      <c r="A9006"/>
      <c r="B9006"/>
      <c r="C9006"/>
      <c r="D9006"/>
    </row>
    <row r="9007" spans="1:4" x14ac:dyDescent="0.25">
      <c r="A9007"/>
      <c r="B9007"/>
      <c r="C9007"/>
      <c r="D9007"/>
    </row>
    <row r="9008" spans="1:4" x14ac:dyDescent="0.25">
      <c r="A9008"/>
      <c r="B9008"/>
      <c r="C9008"/>
      <c r="D9008"/>
    </row>
    <row r="9009" spans="1:4" x14ac:dyDescent="0.25">
      <c r="A9009"/>
      <c r="B9009"/>
      <c r="C9009"/>
      <c r="D9009"/>
    </row>
    <row r="9010" spans="1:4" x14ac:dyDescent="0.25">
      <c r="A9010"/>
      <c r="B9010"/>
      <c r="C9010"/>
      <c r="D9010"/>
    </row>
    <row r="9011" spans="1:4" x14ac:dyDescent="0.25">
      <c r="A9011"/>
      <c r="B9011"/>
      <c r="C9011"/>
      <c r="D9011"/>
    </row>
    <row r="9012" spans="1:4" x14ac:dyDescent="0.25">
      <c r="A9012"/>
      <c r="B9012"/>
      <c r="C9012"/>
      <c r="D9012"/>
    </row>
    <row r="9013" spans="1:4" x14ac:dyDescent="0.25">
      <c r="A9013"/>
      <c r="B9013"/>
      <c r="C9013"/>
      <c r="D9013"/>
    </row>
    <row r="9014" spans="1:4" x14ac:dyDescent="0.25">
      <c r="A9014"/>
      <c r="B9014"/>
      <c r="C9014"/>
      <c r="D9014"/>
    </row>
    <row r="9015" spans="1:4" x14ac:dyDescent="0.25">
      <c r="A9015"/>
      <c r="B9015"/>
      <c r="C9015"/>
      <c r="D9015"/>
    </row>
    <row r="9016" spans="1:4" x14ac:dyDescent="0.25">
      <c r="A9016"/>
      <c r="B9016"/>
      <c r="C9016"/>
      <c r="D9016"/>
    </row>
    <row r="9017" spans="1:4" x14ac:dyDescent="0.25">
      <c r="A9017"/>
      <c r="B9017"/>
      <c r="C9017"/>
      <c r="D9017"/>
    </row>
    <row r="9018" spans="1:4" x14ac:dyDescent="0.25">
      <c r="A9018"/>
      <c r="B9018"/>
      <c r="C9018"/>
      <c r="D9018"/>
    </row>
    <row r="9019" spans="1:4" x14ac:dyDescent="0.25">
      <c r="A9019"/>
      <c r="B9019"/>
      <c r="C9019"/>
      <c r="D9019"/>
    </row>
    <row r="9020" spans="1:4" x14ac:dyDescent="0.25">
      <c r="A9020"/>
      <c r="B9020"/>
      <c r="C9020"/>
      <c r="D9020"/>
    </row>
    <row r="9021" spans="1:4" x14ac:dyDescent="0.25">
      <c r="A9021"/>
      <c r="B9021"/>
      <c r="C9021"/>
      <c r="D9021"/>
    </row>
    <row r="9022" spans="1:4" x14ac:dyDescent="0.25">
      <c r="A9022"/>
      <c r="B9022"/>
      <c r="C9022"/>
      <c r="D9022"/>
    </row>
    <row r="9023" spans="1:4" x14ac:dyDescent="0.25">
      <c r="A9023"/>
      <c r="B9023"/>
      <c r="C9023"/>
      <c r="D9023"/>
    </row>
    <row r="9024" spans="1:4" x14ac:dyDescent="0.25">
      <c r="A9024"/>
      <c r="B9024"/>
      <c r="C9024"/>
      <c r="D9024"/>
    </row>
    <row r="9025" spans="1:4" x14ac:dyDescent="0.25">
      <c r="A9025"/>
      <c r="B9025"/>
      <c r="C9025"/>
      <c r="D9025"/>
    </row>
    <row r="9026" spans="1:4" x14ac:dyDescent="0.25">
      <c r="A9026"/>
      <c r="B9026"/>
      <c r="C9026"/>
      <c r="D9026"/>
    </row>
    <row r="9027" spans="1:4" x14ac:dyDescent="0.25">
      <c r="A9027"/>
      <c r="B9027"/>
      <c r="C9027"/>
      <c r="D9027"/>
    </row>
    <row r="9028" spans="1:4" x14ac:dyDescent="0.25">
      <c r="A9028"/>
      <c r="B9028"/>
      <c r="C9028"/>
      <c r="D9028"/>
    </row>
    <row r="9029" spans="1:4" x14ac:dyDescent="0.25">
      <c r="A9029"/>
      <c r="B9029"/>
      <c r="C9029"/>
      <c r="D9029"/>
    </row>
    <row r="9030" spans="1:4" x14ac:dyDescent="0.25">
      <c r="A9030"/>
      <c r="B9030"/>
      <c r="C9030"/>
      <c r="D9030"/>
    </row>
    <row r="9031" spans="1:4" x14ac:dyDescent="0.25">
      <c r="A9031"/>
      <c r="B9031"/>
      <c r="C9031"/>
      <c r="D9031"/>
    </row>
    <row r="9032" spans="1:4" x14ac:dyDescent="0.25">
      <c r="A9032"/>
      <c r="B9032"/>
      <c r="C9032"/>
      <c r="D9032"/>
    </row>
    <row r="9033" spans="1:4" x14ac:dyDescent="0.25">
      <c r="A9033"/>
      <c r="B9033"/>
      <c r="C9033"/>
      <c r="D9033"/>
    </row>
    <row r="9034" spans="1:4" x14ac:dyDescent="0.25">
      <c r="A9034"/>
      <c r="B9034"/>
      <c r="C9034"/>
      <c r="D9034"/>
    </row>
    <row r="9035" spans="1:4" x14ac:dyDescent="0.25">
      <c r="A9035"/>
      <c r="B9035"/>
      <c r="C9035"/>
      <c r="D9035"/>
    </row>
    <row r="9036" spans="1:4" x14ac:dyDescent="0.25">
      <c r="A9036"/>
      <c r="B9036"/>
      <c r="C9036"/>
      <c r="D9036"/>
    </row>
    <row r="9037" spans="1:4" x14ac:dyDescent="0.25">
      <c r="A9037"/>
      <c r="B9037"/>
      <c r="C9037"/>
      <c r="D9037"/>
    </row>
    <row r="9038" spans="1:4" x14ac:dyDescent="0.25">
      <c r="A9038"/>
      <c r="B9038"/>
      <c r="C9038"/>
      <c r="D9038"/>
    </row>
    <row r="9039" spans="1:4" x14ac:dyDescent="0.25">
      <c r="A9039"/>
      <c r="B9039"/>
      <c r="C9039"/>
      <c r="D9039"/>
    </row>
    <row r="9040" spans="1:4" x14ac:dyDescent="0.25">
      <c r="A9040"/>
      <c r="B9040"/>
      <c r="C9040"/>
      <c r="D9040"/>
    </row>
    <row r="9041" spans="1:4" x14ac:dyDescent="0.25">
      <c r="A9041"/>
      <c r="B9041"/>
      <c r="C9041"/>
      <c r="D9041"/>
    </row>
    <row r="9042" spans="1:4" x14ac:dyDescent="0.25">
      <c r="A9042"/>
      <c r="B9042"/>
      <c r="C9042"/>
      <c r="D9042"/>
    </row>
    <row r="9043" spans="1:4" x14ac:dyDescent="0.25">
      <c r="A9043"/>
      <c r="B9043"/>
      <c r="C9043"/>
      <c r="D9043"/>
    </row>
    <row r="9044" spans="1:4" x14ac:dyDescent="0.25">
      <c r="A9044"/>
      <c r="B9044"/>
      <c r="C9044"/>
      <c r="D9044"/>
    </row>
    <row r="9045" spans="1:4" x14ac:dyDescent="0.25">
      <c r="A9045"/>
      <c r="B9045"/>
      <c r="C9045"/>
      <c r="D9045"/>
    </row>
    <row r="9046" spans="1:4" x14ac:dyDescent="0.25">
      <c r="A9046"/>
      <c r="B9046"/>
      <c r="C9046"/>
      <c r="D9046"/>
    </row>
    <row r="9047" spans="1:4" x14ac:dyDescent="0.25">
      <c r="A9047"/>
      <c r="B9047"/>
      <c r="C9047"/>
      <c r="D9047"/>
    </row>
    <row r="9048" spans="1:4" x14ac:dyDescent="0.25">
      <c r="A9048"/>
      <c r="B9048"/>
      <c r="C9048"/>
      <c r="D9048"/>
    </row>
    <row r="9049" spans="1:4" x14ac:dyDescent="0.25">
      <c r="A9049"/>
      <c r="B9049"/>
      <c r="C9049"/>
      <c r="D9049"/>
    </row>
    <row r="9050" spans="1:4" x14ac:dyDescent="0.25">
      <c r="A9050"/>
      <c r="B9050"/>
      <c r="C9050"/>
      <c r="D9050"/>
    </row>
    <row r="9051" spans="1:4" x14ac:dyDescent="0.25">
      <c r="A9051"/>
      <c r="B9051"/>
      <c r="C9051"/>
      <c r="D9051"/>
    </row>
    <row r="9052" spans="1:4" x14ac:dyDescent="0.25">
      <c r="A9052"/>
      <c r="B9052"/>
      <c r="C9052"/>
      <c r="D9052"/>
    </row>
    <row r="9053" spans="1:4" x14ac:dyDescent="0.25">
      <c r="A9053"/>
      <c r="B9053"/>
      <c r="C9053"/>
      <c r="D9053"/>
    </row>
    <row r="9054" spans="1:4" x14ac:dyDescent="0.25">
      <c r="A9054"/>
      <c r="B9054"/>
      <c r="C9054"/>
      <c r="D9054"/>
    </row>
    <row r="9055" spans="1:4" x14ac:dyDescent="0.25">
      <c r="A9055"/>
      <c r="B9055"/>
      <c r="C9055"/>
      <c r="D9055"/>
    </row>
    <row r="9056" spans="1:4" x14ac:dyDescent="0.25">
      <c r="A9056"/>
      <c r="B9056"/>
      <c r="C9056"/>
      <c r="D9056"/>
    </row>
    <row r="9057" spans="1:4" x14ac:dyDescent="0.25">
      <c r="A9057"/>
      <c r="B9057"/>
      <c r="C9057"/>
      <c r="D9057"/>
    </row>
    <row r="9058" spans="1:4" x14ac:dyDescent="0.25">
      <c r="A9058"/>
      <c r="B9058"/>
      <c r="C9058"/>
      <c r="D9058"/>
    </row>
    <row r="9059" spans="1:4" x14ac:dyDescent="0.25">
      <c r="A9059"/>
      <c r="B9059"/>
      <c r="C9059"/>
      <c r="D9059"/>
    </row>
    <row r="9060" spans="1:4" x14ac:dyDescent="0.25">
      <c r="A9060"/>
      <c r="B9060"/>
      <c r="C9060"/>
      <c r="D9060"/>
    </row>
    <row r="9061" spans="1:4" x14ac:dyDescent="0.25">
      <c r="A9061"/>
      <c r="B9061"/>
      <c r="C9061"/>
      <c r="D9061"/>
    </row>
    <row r="9062" spans="1:4" x14ac:dyDescent="0.25">
      <c r="A9062"/>
      <c r="B9062"/>
      <c r="C9062"/>
      <c r="D9062"/>
    </row>
    <row r="9063" spans="1:4" x14ac:dyDescent="0.25">
      <c r="A9063"/>
      <c r="B9063"/>
      <c r="C9063"/>
      <c r="D9063"/>
    </row>
    <row r="9064" spans="1:4" x14ac:dyDescent="0.25">
      <c r="A9064"/>
      <c r="B9064"/>
      <c r="C9064"/>
      <c r="D9064"/>
    </row>
    <row r="9065" spans="1:4" x14ac:dyDescent="0.25">
      <c r="A9065"/>
      <c r="B9065"/>
      <c r="C9065"/>
      <c r="D9065"/>
    </row>
    <row r="9066" spans="1:4" x14ac:dyDescent="0.25">
      <c r="A9066"/>
      <c r="B9066"/>
      <c r="C9066"/>
      <c r="D9066"/>
    </row>
    <row r="9067" spans="1:4" x14ac:dyDescent="0.25">
      <c r="A9067"/>
      <c r="B9067"/>
      <c r="C9067"/>
      <c r="D9067"/>
    </row>
    <row r="9068" spans="1:4" x14ac:dyDescent="0.25">
      <c r="A9068"/>
      <c r="B9068"/>
      <c r="C9068"/>
      <c r="D9068"/>
    </row>
    <row r="9069" spans="1:4" x14ac:dyDescent="0.25">
      <c r="A9069"/>
      <c r="B9069"/>
      <c r="C9069"/>
      <c r="D9069"/>
    </row>
    <row r="9070" spans="1:4" x14ac:dyDescent="0.25">
      <c r="A9070"/>
      <c r="B9070"/>
      <c r="C9070"/>
      <c r="D9070"/>
    </row>
    <row r="9071" spans="1:4" x14ac:dyDescent="0.25">
      <c r="A9071"/>
      <c r="B9071"/>
      <c r="C9071"/>
      <c r="D9071"/>
    </row>
    <row r="9072" spans="1:4" x14ac:dyDescent="0.25">
      <c r="A9072"/>
      <c r="B9072"/>
      <c r="C9072"/>
      <c r="D9072"/>
    </row>
    <row r="9073" spans="1:4" x14ac:dyDescent="0.25">
      <c r="A9073"/>
      <c r="B9073"/>
      <c r="C9073"/>
      <c r="D9073"/>
    </row>
    <row r="9074" spans="1:4" x14ac:dyDescent="0.25">
      <c r="A9074"/>
      <c r="B9074"/>
      <c r="C9074"/>
      <c r="D9074"/>
    </row>
    <row r="9075" spans="1:4" x14ac:dyDescent="0.25">
      <c r="A9075"/>
      <c r="B9075"/>
      <c r="C9075"/>
      <c r="D9075"/>
    </row>
    <row r="9076" spans="1:4" x14ac:dyDescent="0.25">
      <c r="A9076"/>
      <c r="B9076"/>
      <c r="C9076"/>
      <c r="D9076"/>
    </row>
    <row r="9077" spans="1:4" x14ac:dyDescent="0.25">
      <c r="A9077"/>
      <c r="B9077"/>
      <c r="C9077"/>
      <c r="D9077"/>
    </row>
    <row r="9078" spans="1:4" x14ac:dyDescent="0.25">
      <c r="A9078"/>
      <c r="B9078"/>
      <c r="C9078"/>
      <c r="D9078"/>
    </row>
    <row r="9079" spans="1:4" x14ac:dyDescent="0.25">
      <c r="A9079"/>
      <c r="B9079"/>
      <c r="C9079"/>
      <c r="D9079"/>
    </row>
    <row r="9080" spans="1:4" x14ac:dyDescent="0.25">
      <c r="A9080"/>
      <c r="B9080"/>
      <c r="C9080"/>
      <c r="D9080"/>
    </row>
    <row r="9081" spans="1:4" x14ac:dyDescent="0.25">
      <c r="A9081"/>
      <c r="B9081"/>
      <c r="C9081"/>
      <c r="D9081"/>
    </row>
    <row r="9082" spans="1:4" x14ac:dyDescent="0.25">
      <c r="A9082"/>
      <c r="B9082"/>
      <c r="C9082"/>
      <c r="D9082"/>
    </row>
    <row r="9083" spans="1:4" x14ac:dyDescent="0.25">
      <c r="A9083"/>
      <c r="B9083"/>
      <c r="C9083"/>
      <c r="D9083"/>
    </row>
    <row r="9084" spans="1:4" x14ac:dyDescent="0.25">
      <c r="A9084"/>
      <c r="B9084"/>
      <c r="C9084"/>
      <c r="D9084"/>
    </row>
    <row r="9085" spans="1:4" x14ac:dyDescent="0.25">
      <c r="A9085"/>
      <c r="B9085"/>
      <c r="C9085"/>
      <c r="D9085"/>
    </row>
    <row r="9086" spans="1:4" x14ac:dyDescent="0.25">
      <c r="A9086"/>
      <c r="B9086"/>
      <c r="C9086"/>
      <c r="D9086"/>
    </row>
    <row r="9087" spans="1:4" x14ac:dyDescent="0.25">
      <c r="A9087"/>
      <c r="B9087"/>
      <c r="C9087"/>
      <c r="D9087"/>
    </row>
    <row r="9088" spans="1:4" x14ac:dyDescent="0.25">
      <c r="A9088"/>
      <c r="B9088"/>
      <c r="C9088"/>
      <c r="D9088"/>
    </row>
    <row r="9089" spans="1:4" x14ac:dyDescent="0.25">
      <c r="A9089"/>
      <c r="B9089"/>
      <c r="C9089"/>
      <c r="D9089"/>
    </row>
    <row r="9090" spans="1:4" x14ac:dyDescent="0.25">
      <c r="A9090"/>
      <c r="B9090"/>
      <c r="C9090"/>
      <c r="D9090"/>
    </row>
    <row r="9091" spans="1:4" x14ac:dyDescent="0.25">
      <c r="A9091"/>
      <c r="B9091"/>
      <c r="C9091"/>
      <c r="D9091"/>
    </row>
    <row r="9092" spans="1:4" x14ac:dyDescent="0.25">
      <c r="A9092"/>
      <c r="B9092"/>
      <c r="C9092"/>
      <c r="D9092"/>
    </row>
    <row r="9093" spans="1:4" x14ac:dyDescent="0.25">
      <c r="A9093"/>
      <c r="B9093"/>
      <c r="C9093"/>
      <c r="D9093"/>
    </row>
    <row r="9094" spans="1:4" x14ac:dyDescent="0.25">
      <c r="A9094"/>
      <c r="B9094"/>
      <c r="C9094"/>
      <c r="D9094"/>
    </row>
    <row r="9095" spans="1:4" x14ac:dyDescent="0.25">
      <c r="A9095"/>
      <c r="B9095"/>
      <c r="C9095"/>
      <c r="D9095"/>
    </row>
    <row r="9096" spans="1:4" x14ac:dyDescent="0.25">
      <c r="A9096"/>
      <c r="B9096"/>
      <c r="C9096"/>
      <c r="D9096"/>
    </row>
    <row r="9097" spans="1:4" x14ac:dyDescent="0.25">
      <c r="A9097"/>
      <c r="B9097"/>
      <c r="C9097"/>
      <c r="D9097"/>
    </row>
    <row r="9098" spans="1:4" x14ac:dyDescent="0.25">
      <c r="A9098"/>
      <c r="B9098"/>
      <c r="C9098"/>
      <c r="D9098"/>
    </row>
    <row r="9099" spans="1:4" x14ac:dyDescent="0.25">
      <c r="A9099"/>
      <c r="B9099"/>
      <c r="C9099"/>
      <c r="D9099"/>
    </row>
    <row r="9100" spans="1:4" x14ac:dyDescent="0.25">
      <c r="A9100"/>
      <c r="B9100"/>
      <c r="C9100"/>
      <c r="D9100"/>
    </row>
    <row r="9101" spans="1:4" x14ac:dyDescent="0.25">
      <c r="A9101"/>
      <c r="B9101"/>
      <c r="C9101"/>
      <c r="D9101"/>
    </row>
    <row r="9102" spans="1:4" x14ac:dyDescent="0.25">
      <c r="A9102"/>
      <c r="B9102"/>
      <c r="C9102"/>
      <c r="D9102"/>
    </row>
    <row r="9103" spans="1:4" x14ac:dyDescent="0.25">
      <c r="A9103"/>
      <c r="B9103"/>
      <c r="C9103"/>
      <c r="D9103"/>
    </row>
    <row r="9104" spans="1:4" x14ac:dyDescent="0.25">
      <c r="A9104"/>
      <c r="B9104"/>
      <c r="C9104"/>
      <c r="D9104"/>
    </row>
    <row r="9105" spans="1:4" x14ac:dyDescent="0.25">
      <c r="A9105"/>
      <c r="B9105"/>
      <c r="C9105"/>
      <c r="D9105"/>
    </row>
    <row r="9106" spans="1:4" x14ac:dyDescent="0.25">
      <c r="A9106"/>
      <c r="B9106"/>
      <c r="C9106"/>
      <c r="D9106"/>
    </row>
    <row r="9107" spans="1:4" x14ac:dyDescent="0.25">
      <c r="A9107"/>
      <c r="B9107"/>
      <c r="C9107"/>
      <c r="D9107"/>
    </row>
    <row r="9108" spans="1:4" x14ac:dyDescent="0.25">
      <c r="A9108"/>
      <c r="B9108"/>
      <c r="C9108"/>
      <c r="D9108"/>
    </row>
    <row r="9109" spans="1:4" x14ac:dyDescent="0.25">
      <c r="A9109"/>
      <c r="B9109"/>
      <c r="C9109"/>
      <c r="D9109"/>
    </row>
    <row r="9110" spans="1:4" x14ac:dyDescent="0.25">
      <c r="A9110"/>
      <c r="B9110"/>
      <c r="C9110"/>
      <c r="D9110"/>
    </row>
    <row r="9111" spans="1:4" x14ac:dyDescent="0.25">
      <c r="A9111"/>
      <c r="B9111"/>
      <c r="C9111"/>
      <c r="D9111"/>
    </row>
    <row r="9112" spans="1:4" x14ac:dyDescent="0.25">
      <c r="A9112"/>
      <c r="B9112"/>
      <c r="C9112"/>
      <c r="D9112"/>
    </row>
    <row r="9113" spans="1:4" x14ac:dyDescent="0.25">
      <c r="A9113"/>
      <c r="B9113"/>
      <c r="C9113"/>
      <c r="D9113"/>
    </row>
    <row r="9114" spans="1:4" x14ac:dyDescent="0.25">
      <c r="A9114"/>
      <c r="B9114"/>
      <c r="C9114"/>
      <c r="D9114"/>
    </row>
    <row r="9115" spans="1:4" x14ac:dyDescent="0.25">
      <c r="A9115"/>
      <c r="B9115"/>
      <c r="C9115"/>
      <c r="D9115"/>
    </row>
    <row r="9116" spans="1:4" x14ac:dyDescent="0.25">
      <c r="A9116"/>
      <c r="B9116"/>
      <c r="C9116"/>
      <c r="D9116"/>
    </row>
    <row r="9117" spans="1:4" x14ac:dyDescent="0.25">
      <c r="A9117"/>
      <c r="B9117"/>
      <c r="C9117"/>
      <c r="D9117"/>
    </row>
    <row r="9118" spans="1:4" x14ac:dyDescent="0.25">
      <c r="A9118"/>
      <c r="B9118"/>
      <c r="C9118"/>
      <c r="D9118"/>
    </row>
    <row r="9119" spans="1:4" x14ac:dyDescent="0.25">
      <c r="A9119"/>
      <c r="B9119"/>
      <c r="C9119"/>
      <c r="D9119"/>
    </row>
    <row r="9120" spans="1:4" x14ac:dyDescent="0.25">
      <c r="A9120"/>
      <c r="B9120"/>
      <c r="C9120"/>
      <c r="D9120"/>
    </row>
    <row r="9121" spans="1:4" x14ac:dyDescent="0.25">
      <c r="A9121"/>
      <c r="B9121"/>
      <c r="C9121"/>
      <c r="D9121"/>
    </row>
    <row r="9122" spans="1:4" x14ac:dyDescent="0.25">
      <c r="A9122"/>
      <c r="B9122"/>
      <c r="C9122"/>
      <c r="D9122"/>
    </row>
    <row r="9123" spans="1:4" x14ac:dyDescent="0.25">
      <c r="A9123"/>
      <c r="B9123"/>
      <c r="C9123"/>
      <c r="D9123"/>
    </row>
    <row r="9124" spans="1:4" x14ac:dyDescent="0.25">
      <c r="A9124"/>
      <c r="B9124"/>
      <c r="C9124"/>
      <c r="D9124"/>
    </row>
    <row r="9125" spans="1:4" x14ac:dyDescent="0.25">
      <c r="A9125"/>
      <c r="B9125"/>
      <c r="C9125"/>
      <c r="D9125"/>
    </row>
    <row r="9126" spans="1:4" x14ac:dyDescent="0.25">
      <c r="A9126"/>
      <c r="B9126"/>
      <c r="C9126"/>
      <c r="D9126"/>
    </row>
    <row r="9127" spans="1:4" x14ac:dyDescent="0.25">
      <c r="A9127"/>
      <c r="B9127"/>
      <c r="C9127"/>
      <c r="D9127"/>
    </row>
    <row r="9128" spans="1:4" x14ac:dyDescent="0.25">
      <c r="A9128"/>
      <c r="B9128"/>
      <c r="C9128"/>
      <c r="D9128"/>
    </row>
    <row r="9129" spans="1:4" x14ac:dyDescent="0.25">
      <c r="A9129"/>
      <c r="B9129"/>
      <c r="C9129"/>
      <c r="D9129"/>
    </row>
    <row r="9130" spans="1:4" x14ac:dyDescent="0.25">
      <c r="A9130"/>
      <c r="B9130"/>
      <c r="C9130"/>
      <c r="D9130"/>
    </row>
    <row r="9131" spans="1:4" x14ac:dyDescent="0.25">
      <c r="A9131"/>
      <c r="B9131"/>
      <c r="C9131"/>
      <c r="D9131"/>
    </row>
    <row r="9132" spans="1:4" x14ac:dyDescent="0.25">
      <c r="A9132"/>
      <c r="B9132"/>
      <c r="C9132"/>
      <c r="D9132"/>
    </row>
    <row r="9133" spans="1:4" x14ac:dyDescent="0.25">
      <c r="A9133"/>
      <c r="B9133"/>
      <c r="C9133"/>
      <c r="D9133"/>
    </row>
    <row r="9134" spans="1:4" x14ac:dyDescent="0.25">
      <c r="A9134"/>
      <c r="B9134"/>
      <c r="C9134"/>
      <c r="D9134"/>
    </row>
    <row r="9135" spans="1:4" x14ac:dyDescent="0.25">
      <c r="A9135"/>
      <c r="B9135"/>
      <c r="C9135"/>
      <c r="D9135"/>
    </row>
    <row r="9136" spans="1:4" x14ac:dyDescent="0.25">
      <c r="A9136"/>
      <c r="B9136"/>
      <c r="C9136"/>
      <c r="D9136"/>
    </row>
    <row r="9137" spans="1:4" x14ac:dyDescent="0.25">
      <c r="A9137"/>
      <c r="B9137"/>
      <c r="C9137"/>
      <c r="D9137"/>
    </row>
    <row r="9138" spans="1:4" x14ac:dyDescent="0.25">
      <c r="A9138"/>
      <c r="B9138"/>
      <c r="C9138"/>
      <c r="D9138"/>
    </row>
    <row r="9139" spans="1:4" x14ac:dyDescent="0.25">
      <c r="A9139"/>
      <c r="B9139"/>
      <c r="C9139"/>
      <c r="D9139"/>
    </row>
    <row r="9140" spans="1:4" x14ac:dyDescent="0.25">
      <c r="A9140"/>
      <c r="B9140"/>
      <c r="C9140"/>
      <c r="D9140"/>
    </row>
    <row r="9141" spans="1:4" x14ac:dyDescent="0.25">
      <c r="A9141"/>
      <c r="B9141"/>
      <c r="C9141"/>
      <c r="D9141"/>
    </row>
    <row r="9142" spans="1:4" x14ac:dyDescent="0.25">
      <c r="A9142"/>
      <c r="B9142"/>
      <c r="C9142"/>
      <c r="D9142"/>
    </row>
    <row r="9143" spans="1:4" x14ac:dyDescent="0.25">
      <c r="A9143"/>
      <c r="B9143"/>
      <c r="C9143"/>
      <c r="D9143"/>
    </row>
    <row r="9144" spans="1:4" x14ac:dyDescent="0.25">
      <c r="A9144"/>
      <c r="B9144"/>
      <c r="C9144"/>
      <c r="D9144"/>
    </row>
    <row r="9145" spans="1:4" x14ac:dyDescent="0.25">
      <c r="A9145"/>
      <c r="B9145"/>
      <c r="C9145"/>
      <c r="D9145"/>
    </row>
    <row r="9146" spans="1:4" x14ac:dyDescent="0.25">
      <c r="A9146"/>
      <c r="B9146"/>
      <c r="C9146"/>
      <c r="D9146"/>
    </row>
    <row r="9147" spans="1:4" x14ac:dyDescent="0.25">
      <c r="A9147"/>
      <c r="B9147"/>
      <c r="C9147"/>
      <c r="D9147"/>
    </row>
    <row r="9148" spans="1:4" x14ac:dyDescent="0.25">
      <c r="A9148"/>
      <c r="B9148"/>
      <c r="C9148"/>
      <c r="D9148"/>
    </row>
    <row r="9149" spans="1:4" x14ac:dyDescent="0.25">
      <c r="A9149"/>
      <c r="B9149"/>
      <c r="C9149"/>
      <c r="D9149"/>
    </row>
    <row r="9150" spans="1:4" x14ac:dyDescent="0.25">
      <c r="A9150"/>
      <c r="B9150"/>
      <c r="C9150"/>
      <c r="D9150"/>
    </row>
    <row r="9151" spans="1:4" x14ac:dyDescent="0.25">
      <c r="A9151"/>
      <c r="B9151"/>
      <c r="C9151"/>
      <c r="D9151"/>
    </row>
    <row r="9152" spans="1:4" x14ac:dyDescent="0.25">
      <c r="A9152"/>
      <c r="B9152"/>
      <c r="C9152"/>
      <c r="D9152"/>
    </row>
    <row r="9153" spans="1:4" x14ac:dyDescent="0.25">
      <c r="A9153"/>
      <c r="B9153"/>
      <c r="C9153"/>
      <c r="D9153"/>
    </row>
    <row r="9154" spans="1:4" x14ac:dyDescent="0.25">
      <c r="A9154"/>
      <c r="B9154"/>
      <c r="C9154"/>
      <c r="D9154"/>
    </row>
    <row r="9155" spans="1:4" x14ac:dyDescent="0.25">
      <c r="A9155"/>
      <c r="B9155"/>
      <c r="C9155"/>
      <c r="D9155"/>
    </row>
    <row r="9156" spans="1:4" x14ac:dyDescent="0.25">
      <c r="A9156"/>
      <c r="B9156"/>
      <c r="C9156"/>
      <c r="D9156"/>
    </row>
    <row r="9157" spans="1:4" x14ac:dyDescent="0.25">
      <c r="A9157"/>
      <c r="B9157"/>
      <c r="C9157"/>
      <c r="D9157"/>
    </row>
    <row r="9158" spans="1:4" x14ac:dyDescent="0.25">
      <c r="A9158"/>
      <c r="B9158"/>
      <c r="C9158"/>
      <c r="D9158"/>
    </row>
    <row r="9159" spans="1:4" x14ac:dyDescent="0.25">
      <c r="A9159"/>
      <c r="B9159"/>
      <c r="C9159"/>
      <c r="D9159"/>
    </row>
    <row r="9160" spans="1:4" x14ac:dyDescent="0.25">
      <c r="A9160"/>
      <c r="B9160"/>
      <c r="C9160"/>
      <c r="D9160"/>
    </row>
    <row r="9161" spans="1:4" x14ac:dyDescent="0.25">
      <c r="A9161"/>
      <c r="B9161"/>
      <c r="C9161"/>
      <c r="D9161"/>
    </row>
    <row r="9162" spans="1:4" x14ac:dyDescent="0.25">
      <c r="A9162"/>
      <c r="B9162"/>
      <c r="C9162"/>
      <c r="D9162"/>
    </row>
    <row r="9163" spans="1:4" x14ac:dyDescent="0.25">
      <c r="A9163"/>
      <c r="B9163"/>
      <c r="C9163"/>
      <c r="D9163"/>
    </row>
    <row r="9164" spans="1:4" x14ac:dyDescent="0.25">
      <c r="A9164"/>
      <c r="B9164"/>
      <c r="C9164"/>
      <c r="D9164"/>
    </row>
    <row r="9165" spans="1:4" x14ac:dyDescent="0.25">
      <c r="A9165"/>
      <c r="B9165"/>
      <c r="C9165"/>
      <c r="D9165"/>
    </row>
    <row r="9166" spans="1:4" x14ac:dyDescent="0.25">
      <c r="A9166"/>
      <c r="B9166"/>
      <c r="C9166"/>
      <c r="D9166"/>
    </row>
    <row r="9167" spans="1:4" x14ac:dyDescent="0.25">
      <c r="A9167"/>
      <c r="B9167"/>
      <c r="C9167"/>
      <c r="D9167"/>
    </row>
    <row r="9168" spans="1:4" x14ac:dyDescent="0.25">
      <c r="A9168"/>
      <c r="B9168"/>
      <c r="C9168"/>
      <c r="D9168"/>
    </row>
    <row r="9169" spans="1:4" x14ac:dyDescent="0.25">
      <c r="A9169"/>
      <c r="B9169"/>
      <c r="C9169"/>
      <c r="D9169"/>
    </row>
    <row r="9170" spans="1:4" x14ac:dyDescent="0.25">
      <c r="A9170"/>
      <c r="B9170"/>
      <c r="C9170"/>
      <c r="D9170"/>
    </row>
    <row r="9171" spans="1:4" x14ac:dyDescent="0.25">
      <c r="A9171"/>
      <c r="B9171"/>
      <c r="C9171"/>
      <c r="D9171"/>
    </row>
    <row r="9172" spans="1:4" x14ac:dyDescent="0.25">
      <c r="A9172"/>
      <c r="B9172"/>
      <c r="C9172"/>
      <c r="D9172"/>
    </row>
    <row r="9173" spans="1:4" x14ac:dyDescent="0.25">
      <c r="A9173"/>
      <c r="B9173"/>
      <c r="C9173"/>
      <c r="D9173"/>
    </row>
    <row r="9174" spans="1:4" x14ac:dyDescent="0.25">
      <c r="A9174"/>
      <c r="B9174"/>
      <c r="C9174"/>
      <c r="D9174"/>
    </row>
    <row r="9175" spans="1:4" x14ac:dyDescent="0.25">
      <c r="A9175"/>
      <c r="B9175"/>
      <c r="C9175"/>
      <c r="D9175"/>
    </row>
    <row r="9176" spans="1:4" x14ac:dyDescent="0.25">
      <c r="A9176"/>
      <c r="B9176"/>
      <c r="C9176"/>
      <c r="D9176"/>
    </row>
    <row r="9177" spans="1:4" x14ac:dyDescent="0.25">
      <c r="A9177"/>
      <c r="B9177"/>
      <c r="C9177"/>
      <c r="D9177"/>
    </row>
    <row r="9178" spans="1:4" x14ac:dyDescent="0.25">
      <c r="A9178"/>
      <c r="B9178"/>
      <c r="C9178"/>
      <c r="D9178"/>
    </row>
    <row r="9179" spans="1:4" x14ac:dyDescent="0.25">
      <c r="A9179"/>
      <c r="B9179"/>
      <c r="C9179"/>
      <c r="D9179"/>
    </row>
    <row r="9180" spans="1:4" x14ac:dyDescent="0.25">
      <c r="A9180"/>
      <c r="B9180"/>
      <c r="C9180"/>
      <c r="D9180"/>
    </row>
    <row r="9181" spans="1:4" x14ac:dyDescent="0.25">
      <c r="A9181"/>
      <c r="B9181"/>
      <c r="C9181"/>
      <c r="D9181"/>
    </row>
    <row r="9182" spans="1:4" x14ac:dyDescent="0.25">
      <c r="A9182"/>
      <c r="B9182"/>
      <c r="C9182"/>
      <c r="D9182"/>
    </row>
    <row r="9183" spans="1:4" x14ac:dyDescent="0.25">
      <c r="A9183"/>
      <c r="B9183"/>
      <c r="C9183"/>
      <c r="D9183"/>
    </row>
    <row r="9184" spans="1:4" x14ac:dyDescent="0.25">
      <c r="A9184"/>
      <c r="B9184"/>
      <c r="C9184"/>
      <c r="D9184"/>
    </row>
    <row r="9185" spans="1:4" x14ac:dyDescent="0.25">
      <c r="A9185"/>
      <c r="B9185"/>
      <c r="C9185"/>
      <c r="D9185"/>
    </row>
    <row r="9186" spans="1:4" x14ac:dyDescent="0.25">
      <c r="A9186"/>
      <c r="B9186"/>
      <c r="C9186"/>
      <c r="D9186"/>
    </row>
    <row r="9187" spans="1:4" x14ac:dyDescent="0.25">
      <c r="A9187"/>
      <c r="B9187"/>
      <c r="C9187"/>
      <c r="D9187"/>
    </row>
    <row r="9188" spans="1:4" x14ac:dyDescent="0.25">
      <c r="A9188"/>
      <c r="B9188"/>
      <c r="C9188"/>
      <c r="D9188"/>
    </row>
    <row r="9189" spans="1:4" x14ac:dyDescent="0.25">
      <c r="A9189"/>
      <c r="B9189"/>
      <c r="C9189"/>
      <c r="D9189"/>
    </row>
    <row r="9190" spans="1:4" x14ac:dyDescent="0.25">
      <c r="A9190"/>
      <c r="B9190"/>
      <c r="C9190"/>
      <c r="D9190"/>
    </row>
    <row r="9191" spans="1:4" x14ac:dyDescent="0.25">
      <c r="A9191"/>
      <c r="B9191"/>
      <c r="C9191"/>
      <c r="D9191"/>
    </row>
    <row r="9192" spans="1:4" x14ac:dyDescent="0.25">
      <c r="A9192"/>
      <c r="B9192"/>
      <c r="C9192"/>
      <c r="D9192"/>
    </row>
    <row r="9193" spans="1:4" x14ac:dyDescent="0.25">
      <c r="A9193"/>
      <c r="B9193"/>
      <c r="C9193"/>
      <c r="D9193"/>
    </row>
    <row r="9194" spans="1:4" x14ac:dyDescent="0.25">
      <c r="A9194"/>
      <c r="B9194"/>
      <c r="C9194"/>
      <c r="D9194"/>
    </row>
    <row r="9195" spans="1:4" x14ac:dyDescent="0.25">
      <c r="A9195"/>
      <c r="B9195"/>
      <c r="C9195"/>
      <c r="D9195"/>
    </row>
    <row r="9196" spans="1:4" x14ac:dyDescent="0.25">
      <c r="A9196"/>
      <c r="B9196"/>
      <c r="C9196"/>
      <c r="D9196"/>
    </row>
    <row r="9197" spans="1:4" x14ac:dyDescent="0.25">
      <c r="A9197"/>
      <c r="B9197"/>
      <c r="C9197"/>
      <c r="D9197"/>
    </row>
    <row r="9198" spans="1:4" x14ac:dyDescent="0.25">
      <c r="A9198"/>
      <c r="B9198"/>
      <c r="C9198"/>
      <c r="D9198"/>
    </row>
    <row r="9199" spans="1:4" x14ac:dyDescent="0.25">
      <c r="A9199"/>
      <c r="B9199"/>
      <c r="C9199"/>
      <c r="D9199"/>
    </row>
    <row r="9200" spans="1:4" x14ac:dyDescent="0.25">
      <c r="A9200"/>
      <c r="B9200"/>
      <c r="C9200"/>
      <c r="D9200"/>
    </row>
    <row r="9201" spans="1:4" x14ac:dyDescent="0.25">
      <c r="A9201"/>
      <c r="B9201"/>
      <c r="C9201"/>
      <c r="D9201"/>
    </row>
    <row r="9202" spans="1:4" x14ac:dyDescent="0.25">
      <c r="A9202"/>
      <c r="B9202"/>
      <c r="C9202"/>
      <c r="D9202"/>
    </row>
    <row r="9203" spans="1:4" x14ac:dyDescent="0.25">
      <c r="A9203"/>
      <c r="B9203"/>
      <c r="C9203"/>
      <c r="D9203"/>
    </row>
    <row r="9204" spans="1:4" x14ac:dyDescent="0.25">
      <c r="A9204"/>
      <c r="B9204"/>
      <c r="C9204"/>
      <c r="D9204"/>
    </row>
    <row r="9205" spans="1:4" x14ac:dyDescent="0.25">
      <c r="A9205"/>
      <c r="B9205"/>
      <c r="C9205"/>
      <c r="D9205"/>
    </row>
    <row r="9206" spans="1:4" x14ac:dyDescent="0.25">
      <c r="A9206"/>
      <c r="B9206"/>
      <c r="C9206"/>
      <c r="D9206"/>
    </row>
    <row r="9207" spans="1:4" x14ac:dyDescent="0.25">
      <c r="A9207"/>
      <c r="B9207"/>
      <c r="C9207"/>
      <c r="D9207"/>
    </row>
    <row r="9208" spans="1:4" x14ac:dyDescent="0.25">
      <c r="A9208"/>
      <c r="B9208"/>
      <c r="C9208"/>
      <c r="D9208"/>
    </row>
    <row r="9209" spans="1:4" x14ac:dyDescent="0.25">
      <c r="A9209"/>
      <c r="B9209"/>
      <c r="C9209"/>
      <c r="D9209"/>
    </row>
    <row r="9210" spans="1:4" x14ac:dyDescent="0.25">
      <c r="A9210"/>
      <c r="B9210"/>
      <c r="C9210"/>
      <c r="D9210"/>
    </row>
    <row r="9211" spans="1:4" x14ac:dyDescent="0.25">
      <c r="A9211"/>
      <c r="B9211"/>
      <c r="C9211"/>
      <c r="D9211"/>
    </row>
    <row r="9212" spans="1:4" x14ac:dyDescent="0.25">
      <c r="A9212"/>
      <c r="B9212"/>
      <c r="C9212"/>
      <c r="D9212"/>
    </row>
    <row r="9213" spans="1:4" x14ac:dyDescent="0.25">
      <c r="A9213"/>
      <c r="B9213"/>
      <c r="C9213"/>
      <c r="D9213"/>
    </row>
    <row r="9214" spans="1:4" x14ac:dyDescent="0.25">
      <c r="A9214"/>
      <c r="B9214"/>
      <c r="C9214"/>
      <c r="D9214"/>
    </row>
    <row r="9215" spans="1:4" x14ac:dyDescent="0.25">
      <c r="A9215"/>
      <c r="B9215"/>
      <c r="C9215"/>
      <c r="D9215"/>
    </row>
    <row r="9216" spans="1:4" x14ac:dyDescent="0.25">
      <c r="A9216"/>
      <c r="B9216"/>
      <c r="C9216"/>
      <c r="D9216"/>
    </row>
    <row r="9217" spans="1:4" x14ac:dyDescent="0.25">
      <c r="A9217"/>
      <c r="B9217"/>
      <c r="C9217"/>
      <c r="D9217"/>
    </row>
    <row r="9218" spans="1:4" x14ac:dyDescent="0.25">
      <c r="A9218"/>
      <c r="B9218"/>
      <c r="C9218"/>
      <c r="D9218"/>
    </row>
    <row r="9219" spans="1:4" x14ac:dyDescent="0.25">
      <c r="A9219"/>
      <c r="B9219"/>
      <c r="C9219"/>
      <c r="D9219"/>
    </row>
    <row r="9220" spans="1:4" x14ac:dyDescent="0.25">
      <c r="A9220"/>
      <c r="B9220"/>
      <c r="C9220"/>
      <c r="D9220"/>
    </row>
    <row r="9221" spans="1:4" x14ac:dyDescent="0.25">
      <c r="A9221"/>
      <c r="B9221"/>
      <c r="C9221"/>
      <c r="D9221"/>
    </row>
    <row r="9222" spans="1:4" x14ac:dyDescent="0.25">
      <c r="A9222"/>
      <c r="B9222"/>
      <c r="C9222"/>
      <c r="D9222"/>
    </row>
    <row r="9223" spans="1:4" x14ac:dyDescent="0.25">
      <c r="A9223"/>
      <c r="B9223"/>
      <c r="C9223"/>
      <c r="D9223"/>
    </row>
    <row r="9224" spans="1:4" x14ac:dyDescent="0.25">
      <c r="A9224"/>
      <c r="B9224"/>
      <c r="C9224"/>
      <c r="D9224"/>
    </row>
    <row r="9225" spans="1:4" x14ac:dyDescent="0.25">
      <c r="A9225"/>
      <c r="B9225"/>
      <c r="C9225"/>
      <c r="D9225"/>
    </row>
    <row r="9226" spans="1:4" x14ac:dyDescent="0.25">
      <c r="A9226"/>
      <c r="B9226"/>
      <c r="C9226"/>
      <c r="D9226"/>
    </row>
    <row r="9227" spans="1:4" x14ac:dyDescent="0.25">
      <c r="A9227"/>
      <c r="B9227"/>
      <c r="C9227"/>
      <c r="D9227"/>
    </row>
    <row r="9228" spans="1:4" x14ac:dyDescent="0.25">
      <c r="A9228"/>
      <c r="B9228"/>
      <c r="C9228"/>
      <c r="D9228"/>
    </row>
    <row r="9229" spans="1:4" x14ac:dyDescent="0.25">
      <c r="A9229"/>
      <c r="B9229"/>
      <c r="C9229"/>
      <c r="D9229"/>
    </row>
    <row r="9230" spans="1:4" x14ac:dyDescent="0.25">
      <c r="A9230"/>
      <c r="B9230"/>
      <c r="C9230"/>
      <c r="D9230"/>
    </row>
    <row r="9231" spans="1:4" x14ac:dyDescent="0.25">
      <c r="A9231"/>
      <c r="B9231"/>
      <c r="C9231"/>
      <c r="D9231"/>
    </row>
    <row r="9232" spans="1:4" x14ac:dyDescent="0.25">
      <c r="A9232"/>
      <c r="B9232"/>
      <c r="C9232"/>
      <c r="D9232"/>
    </row>
    <row r="9233" spans="1:4" x14ac:dyDescent="0.25">
      <c r="A9233"/>
      <c r="B9233"/>
      <c r="C9233"/>
      <c r="D9233"/>
    </row>
    <row r="9234" spans="1:4" x14ac:dyDescent="0.25">
      <c r="A9234"/>
      <c r="B9234"/>
      <c r="C9234"/>
      <c r="D9234"/>
    </row>
    <row r="9235" spans="1:4" x14ac:dyDescent="0.25">
      <c r="A9235"/>
      <c r="B9235"/>
      <c r="C9235"/>
      <c r="D9235"/>
    </row>
    <row r="9236" spans="1:4" x14ac:dyDescent="0.25">
      <c r="A9236"/>
      <c r="B9236"/>
      <c r="C9236"/>
      <c r="D9236"/>
    </row>
    <row r="9237" spans="1:4" x14ac:dyDescent="0.25">
      <c r="A9237"/>
      <c r="B9237"/>
      <c r="C9237"/>
      <c r="D9237"/>
    </row>
    <row r="9238" spans="1:4" x14ac:dyDescent="0.25">
      <c r="A9238"/>
      <c r="B9238"/>
      <c r="C9238"/>
      <c r="D9238"/>
    </row>
    <row r="9239" spans="1:4" x14ac:dyDescent="0.25">
      <c r="A9239"/>
      <c r="B9239"/>
      <c r="C9239"/>
      <c r="D9239"/>
    </row>
    <row r="9240" spans="1:4" x14ac:dyDescent="0.25">
      <c r="A9240"/>
      <c r="B9240"/>
      <c r="C9240"/>
      <c r="D9240"/>
    </row>
    <row r="9241" spans="1:4" x14ac:dyDescent="0.25">
      <c r="A9241"/>
      <c r="B9241"/>
      <c r="C9241"/>
      <c r="D9241"/>
    </row>
    <row r="9242" spans="1:4" x14ac:dyDescent="0.25">
      <c r="A9242"/>
      <c r="B9242"/>
      <c r="C9242"/>
      <c r="D9242"/>
    </row>
    <row r="9243" spans="1:4" x14ac:dyDescent="0.25">
      <c r="A9243"/>
      <c r="B9243"/>
      <c r="C9243"/>
      <c r="D9243"/>
    </row>
    <row r="9244" spans="1:4" x14ac:dyDescent="0.25">
      <c r="A9244"/>
      <c r="B9244"/>
      <c r="C9244"/>
      <c r="D9244"/>
    </row>
    <row r="9245" spans="1:4" x14ac:dyDescent="0.25">
      <c r="A9245"/>
      <c r="B9245"/>
      <c r="C9245"/>
      <c r="D9245"/>
    </row>
    <row r="9246" spans="1:4" x14ac:dyDescent="0.25">
      <c r="A9246"/>
      <c r="B9246"/>
      <c r="C9246"/>
      <c r="D9246"/>
    </row>
    <row r="9247" spans="1:4" x14ac:dyDescent="0.25">
      <c r="A9247"/>
      <c r="B9247"/>
      <c r="C9247"/>
      <c r="D9247"/>
    </row>
    <row r="9248" spans="1:4" x14ac:dyDescent="0.25">
      <c r="A9248"/>
      <c r="B9248"/>
      <c r="C9248"/>
      <c r="D9248"/>
    </row>
    <row r="9249" spans="1:4" x14ac:dyDescent="0.25">
      <c r="A9249"/>
      <c r="B9249"/>
      <c r="C9249"/>
      <c r="D9249"/>
    </row>
    <row r="9250" spans="1:4" x14ac:dyDescent="0.25">
      <c r="A9250"/>
      <c r="B9250"/>
      <c r="C9250"/>
      <c r="D9250"/>
    </row>
    <row r="9251" spans="1:4" x14ac:dyDescent="0.25">
      <c r="A9251"/>
      <c r="B9251"/>
      <c r="C9251"/>
      <c r="D9251"/>
    </row>
    <row r="9252" spans="1:4" x14ac:dyDescent="0.25">
      <c r="A9252"/>
      <c r="B9252"/>
      <c r="C9252"/>
      <c r="D9252"/>
    </row>
    <row r="9253" spans="1:4" x14ac:dyDescent="0.25">
      <c r="A9253"/>
      <c r="B9253"/>
      <c r="C9253"/>
      <c r="D9253"/>
    </row>
    <row r="9254" spans="1:4" x14ac:dyDescent="0.25">
      <c r="A9254"/>
      <c r="B9254"/>
      <c r="C9254"/>
      <c r="D9254"/>
    </row>
    <row r="9255" spans="1:4" x14ac:dyDescent="0.25">
      <c r="A9255"/>
      <c r="B9255"/>
      <c r="C9255"/>
      <c r="D9255"/>
    </row>
    <row r="9256" spans="1:4" x14ac:dyDescent="0.25">
      <c r="A9256"/>
      <c r="B9256"/>
      <c r="C9256"/>
      <c r="D9256"/>
    </row>
    <row r="9257" spans="1:4" x14ac:dyDescent="0.25">
      <c r="A9257"/>
      <c r="B9257"/>
      <c r="C9257"/>
      <c r="D9257"/>
    </row>
    <row r="9258" spans="1:4" x14ac:dyDescent="0.25">
      <c r="A9258"/>
      <c r="B9258"/>
      <c r="C9258"/>
      <c r="D9258"/>
    </row>
    <row r="9259" spans="1:4" x14ac:dyDescent="0.25">
      <c r="A9259"/>
      <c r="B9259"/>
      <c r="C9259"/>
      <c r="D9259"/>
    </row>
    <row r="9260" spans="1:4" x14ac:dyDescent="0.25">
      <c r="A9260"/>
      <c r="B9260"/>
      <c r="C9260"/>
      <c r="D9260"/>
    </row>
    <row r="9261" spans="1:4" x14ac:dyDescent="0.25">
      <c r="A9261"/>
      <c r="B9261"/>
      <c r="C9261"/>
      <c r="D9261"/>
    </row>
    <row r="9262" spans="1:4" x14ac:dyDescent="0.25">
      <c r="A9262"/>
      <c r="B9262"/>
      <c r="C9262"/>
      <c r="D9262"/>
    </row>
    <row r="9263" spans="1:4" x14ac:dyDescent="0.25">
      <c r="A9263"/>
      <c r="B9263"/>
      <c r="C9263"/>
      <c r="D9263"/>
    </row>
    <row r="9264" spans="1:4" x14ac:dyDescent="0.25">
      <c r="A9264"/>
      <c r="B9264"/>
      <c r="C9264"/>
      <c r="D9264"/>
    </row>
    <row r="9265" spans="1:4" x14ac:dyDescent="0.25">
      <c r="A9265"/>
      <c r="B9265"/>
      <c r="C9265"/>
      <c r="D9265"/>
    </row>
    <row r="9266" spans="1:4" x14ac:dyDescent="0.25">
      <c r="A9266"/>
      <c r="B9266"/>
      <c r="C9266"/>
      <c r="D9266"/>
    </row>
    <row r="9267" spans="1:4" x14ac:dyDescent="0.25">
      <c r="A9267"/>
      <c r="B9267"/>
      <c r="C9267"/>
      <c r="D9267"/>
    </row>
    <row r="9268" spans="1:4" x14ac:dyDescent="0.25">
      <c r="A9268"/>
      <c r="B9268"/>
      <c r="C9268"/>
      <c r="D9268"/>
    </row>
    <row r="9269" spans="1:4" x14ac:dyDescent="0.25">
      <c r="A9269"/>
      <c r="B9269"/>
      <c r="C9269"/>
      <c r="D9269"/>
    </row>
    <row r="9270" spans="1:4" x14ac:dyDescent="0.25">
      <c r="A9270"/>
      <c r="B9270"/>
      <c r="C9270"/>
      <c r="D9270"/>
    </row>
    <row r="9271" spans="1:4" x14ac:dyDescent="0.25">
      <c r="A9271"/>
      <c r="B9271"/>
      <c r="C9271"/>
      <c r="D9271"/>
    </row>
    <row r="9272" spans="1:4" x14ac:dyDescent="0.25">
      <c r="A9272"/>
      <c r="B9272"/>
      <c r="C9272"/>
      <c r="D9272"/>
    </row>
    <row r="9273" spans="1:4" x14ac:dyDescent="0.25">
      <c r="A9273"/>
      <c r="B9273"/>
      <c r="C9273"/>
      <c r="D9273"/>
    </row>
    <row r="9274" spans="1:4" x14ac:dyDescent="0.25">
      <c r="A9274"/>
      <c r="B9274"/>
      <c r="C9274"/>
      <c r="D9274"/>
    </row>
    <row r="9275" spans="1:4" x14ac:dyDescent="0.25">
      <c r="A9275"/>
      <c r="B9275"/>
      <c r="C9275"/>
      <c r="D9275"/>
    </row>
    <row r="9276" spans="1:4" x14ac:dyDescent="0.25">
      <c r="A9276"/>
      <c r="B9276"/>
      <c r="C9276"/>
      <c r="D9276"/>
    </row>
    <row r="9277" spans="1:4" x14ac:dyDescent="0.25">
      <c r="A9277"/>
      <c r="B9277"/>
      <c r="C9277"/>
      <c r="D9277"/>
    </row>
    <row r="9278" spans="1:4" x14ac:dyDescent="0.25">
      <c r="A9278"/>
      <c r="B9278"/>
      <c r="C9278"/>
      <c r="D9278"/>
    </row>
    <row r="9279" spans="1:4" x14ac:dyDescent="0.25">
      <c r="A9279"/>
      <c r="B9279"/>
      <c r="C9279"/>
      <c r="D9279"/>
    </row>
    <row r="9280" spans="1:4" x14ac:dyDescent="0.25">
      <c r="A9280"/>
      <c r="B9280"/>
      <c r="C9280"/>
      <c r="D9280"/>
    </row>
    <row r="9281" spans="1:4" x14ac:dyDescent="0.25">
      <c r="A9281"/>
      <c r="B9281"/>
      <c r="C9281"/>
      <c r="D9281"/>
    </row>
    <row r="9282" spans="1:4" x14ac:dyDescent="0.25">
      <c r="A9282"/>
      <c r="B9282"/>
      <c r="C9282"/>
      <c r="D9282"/>
    </row>
    <row r="9283" spans="1:4" x14ac:dyDescent="0.25">
      <c r="A9283"/>
      <c r="B9283"/>
      <c r="C9283"/>
      <c r="D9283"/>
    </row>
    <row r="9284" spans="1:4" x14ac:dyDescent="0.25">
      <c r="A9284"/>
      <c r="B9284"/>
      <c r="C9284"/>
      <c r="D9284"/>
    </row>
    <row r="9285" spans="1:4" x14ac:dyDescent="0.25">
      <c r="A9285"/>
      <c r="B9285"/>
      <c r="C9285"/>
      <c r="D9285"/>
    </row>
    <row r="9286" spans="1:4" x14ac:dyDescent="0.25">
      <c r="A9286"/>
      <c r="B9286"/>
      <c r="C9286"/>
      <c r="D9286"/>
    </row>
    <row r="9287" spans="1:4" x14ac:dyDescent="0.25">
      <c r="A9287"/>
      <c r="B9287"/>
      <c r="C9287"/>
      <c r="D9287"/>
    </row>
    <row r="9288" spans="1:4" x14ac:dyDescent="0.25">
      <c r="A9288"/>
      <c r="B9288"/>
      <c r="C9288"/>
      <c r="D9288"/>
    </row>
    <row r="9289" spans="1:4" x14ac:dyDescent="0.25">
      <c r="A9289"/>
      <c r="B9289"/>
      <c r="C9289"/>
      <c r="D9289"/>
    </row>
    <row r="9290" spans="1:4" x14ac:dyDescent="0.25">
      <c r="A9290"/>
      <c r="B9290"/>
      <c r="C9290"/>
      <c r="D9290"/>
    </row>
    <row r="9291" spans="1:4" x14ac:dyDescent="0.25">
      <c r="A9291"/>
      <c r="B9291"/>
      <c r="C9291"/>
      <c r="D9291"/>
    </row>
    <row r="9292" spans="1:4" x14ac:dyDescent="0.25">
      <c r="A9292"/>
      <c r="B9292"/>
      <c r="C9292"/>
      <c r="D9292"/>
    </row>
    <row r="9293" spans="1:4" x14ac:dyDescent="0.25">
      <c r="A9293"/>
      <c r="B9293"/>
      <c r="C9293"/>
      <c r="D9293"/>
    </row>
    <row r="9294" spans="1:4" x14ac:dyDescent="0.25">
      <c r="A9294"/>
      <c r="B9294"/>
      <c r="C9294"/>
      <c r="D9294"/>
    </row>
    <row r="9295" spans="1:4" x14ac:dyDescent="0.25">
      <c r="A9295"/>
      <c r="B9295"/>
      <c r="C9295"/>
      <c r="D9295"/>
    </row>
    <row r="9296" spans="1:4" x14ac:dyDescent="0.25">
      <c r="A9296"/>
      <c r="B9296"/>
      <c r="C9296"/>
      <c r="D9296"/>
    </row>
    <row r="9297" spans="1:4" x14ac:dyDescent="0.25">
      <c r="A9297"/>
      <c r="B9297"/>
      <c r="C9297"/>
      <c r="D9297"/>
    </row>
    <row r="9298" spans="1:4" x14ac:dyDescent="0.25">
      <c r="A9298"/>
      <c r="B9298"/>
      <c r="C9298"/>
      <c r="D9298"/>
    </row>
    <row r="9299" spans="1:4" x14ac:dyDescent="0.25">
      <c r="A9299"/>
      <c r="B9299"/>
      <c r="C9299"/>
      <c r="D9299"/>
    </row>
    <row r="9300" spans="1:4" x14ac:dyDescent="0.25">
      <c r="A9300"/>
      <c r="B9300"/>
      <c r="C9300"/>
      <c r="D9300"/>
    </row>
    <row r="9301" spans="1:4" x14ac:dyDescent="0.25">
      <c r="A9301"/>
      <c r="B9301"/>
      <c r="C9301"/>
      <c r="D9301"/>
    </row>
    <row r="9302" spans="1:4" x14ac:dyDescent="0.25">
      <c r="A9302"/>
      <c r="B9302"/>
      <c r="C9302"/>
      <c r="D9302"/>
    </row>
    <row r="9303" spans="1:4" x14ac:dyDescent="0.25">
      <c r="A9303"/>
      <c r="B9303"/>
      <c r="C9303"/>
      <c r="D9303"/>
    </row>
    <row r="9304" spans="1:4" x14ac:dyDescent="0.25">
      <c r="A9304"/>
      <c r="B9304"/>
      <c r="C9304"/>
      <c r="D9304"/>
    </row>
    <row r="9305" spans="1:4" x14ac:dyDescent="0.25">
      <c r="A9305"/>
      <c r="B9305"/>
      <c r="C9305"/>
      <c r="D9305"/>
    </row>
    <row r="9306" spans="1:4" x14ac:dyDescent="0.25">
      <c r="A9306"/>
      <c r="B9306"/>
      <c r="C9306"/>
      <c r="D9306"/>
    </row>
    <row r="9307" spans="1:4" x14ac:dyDescent="0.25">
      <c r="A9307"/>
      <c r="B9307"/>
      <c r="C9307"/>
      <c r="D9307"/>
    </row>
    <row r="9308" spans="1:4" x14ac:dyDescent="0.25">
      <c r="A9308"/>
      <c r="B9308"/>
      <c r="C9308"/>
      <c r="D9308"/>
    </row>
    <row r="9309" spans="1:4" x14ac:dyDescent="0.25">
      <c r="A9309"/>
      <c r="B9309"/>
      <c r="C9309"/>
      <c r="D9309"/>
    </row>
    <row r="9310" spans="1:4" x14ac:dyDescent="0.25">
      <c r="A9310"/>
      <c r="B9310"/>
      <c r="C9310"/>
      <c r="D9310"/>
    </row>
    <row r="9311" spans="1:4" x14ac:dyDescent="0.25">
      <c r="A9311"/>
      <c r="B9311"/>
      <c r="C9311"/>
      <c r="D9311"/>
    </row>
    <row r="9312" spans="1:4" x14ac:dyDescent="0.25">
      <c r="A9312"/>
      <c r="B9312"/>
      <c r="C9312"/>
      <c r="D9312"/>
    </row>
    <row r="9313" spans="1:4" x14ac:dyDescent="0.25">
      <c r="A9313"/>
      <c r="B9313"/>
      <c r="C9313"/>
      <c r="D9313"/>
    </row>
    <row r="9314" spans="1:4" x14ac:dyDescent="0.25">
      <c r="A9314"/>
      <c r="B9314"/>
      <c r="C9314"/>
      <c r="D9314"/>
    </row>
    <row r="9315" spans="1:4" x14ac:dyDescent="0.25">
      <c r="A9315"/>
      <c r="B9315"/>
      <c r="C9315"/>
      <c r="D9315"/>
    </row>
    <row r="9316" spans="1:4" x14ac:dyDescent="0.25">
      <c r="A9316"/>
      <c r="B9316"/>
      <c r="C9316"/>
      <c r="D9316"/>
    </row>
    <row r="9317" spans="1:4" x14ac:dyDescent="0.25">
      <c r="A9317"/>
      <c r="B9317"/>
      <c r="C9317"/>
      <c r="D9317"/>
    </row>
    <row r="9318" spans="1:4" x14ac:dyDescent="0.25">
      <c r="A9318"/>
      <c r="B9318"/>
      <c r="C9318"/>
      <c r="D9318"/>
    </row>
    <row r="9319" spans="1:4" x14ac:dyDescent="0.25">
      <c r="A9319"/>
      <c r="B9319"/>
      <c r="C9319"/>
      <c r="D9319"/>
    </row>
    <row r="9320" spans="1:4" x14ac:dyDescent="0.25">
      <c r="A9320"/>
      <c r="B9320"/>
      <c r="C9320"/>
      <c r="D9320"/>
    </row>
    <row r="9321" spans="1:4" x14ac:dyDescent="0.25">
      <c r="A9321"/>
      <c r="B9321"/>
      <c r="C9321"/>
      <c r="D9321"/>
    </row>
    <row r="9322" spans="1:4" x14ac:dyDescent="0.25">
      <c r="A9322"/>
      <c r="B9322"/>
      <c r="C9322"/>
      <c r="D9322"/>
    </row>
    <row r="9323" spans="1:4" x14ac:dyDescent="0.25">
      <c r="A9323"/>
      <c r="B9323"/>
      <c r="C9323"/>
      <c r="D9323"/>
    </row>
    <row r="9324" spans="1:4" x14ac:dyDescent="0.25">
      <c r="A9324"/>
      <c r="B9324"/>
      <c r="C9324"/>
      <c r="D9324"/>
    </row>
    <row r="9325" spans="1:4" x14ac:dyDescent="0.25">
      <c r="A9325"/>
      <c r="B9325"/>
      <c r="C9325"/>
      <c r="D9325"/>
    </row>
    <row r="9326" spans="1:4" x14ac:dyDescent="0.25">
      <c r="A9326"/>
      <c r="B9326"/>
      <c r="C9326"/>
      <c r="D9326"/>
    </row>
    <row r="9327" spans="1:4" x14ac:dyDescent="0.25">
      <c r="A9327"/>
      <c r="B9327"/>
      <c r="C9327"/>
      <c r="D9327"/>
    </row>
    <row r="9328" spans="1:4" x14ac:dyDescent="0.25">
      <c r="A9328"/>
      <c r="B9328"/>
      <c r="C9328"/>
      <c r="D9328"/>
    </row>
    <row r="9329" spans="1:4" x14ac:dyDescent="0.25">
      <c r="A9329"/>
      <c r="B9329"/>
      <c r="C9329"/>
      <c r="D9329"/>
    </row>
    <row r="9330" spans="1:4" x14ac:dyDescent="0.25">
      <c r="A9330"/>
      <c r="B9330"/>
      <c r="C9330"/>
      <c r="D9330"/>
    </row>
    <row r="9331" spans="1:4" x14ac:dyDescent="0.25">
      <c r="A9331"/>
      <c r="B9331"/>
      <c r="C9331"/>
      <c r="D9331"/>
    </row>
    <row r="9332" spans="1:4" x14ac:dyDescent="0.25">
      <c r="A9332"/>
      <c r="B9332"/>
      <c r="C9332"/>
      <c r="D9332"/>
    </row>
    <row r="9333" spans="1:4" x14ac:dyDescent="0.25">
      <c r="A9333"/>
      <c r="B9333"/>
      <c r="C9333"/>
      <c r="D9333"/>
    </row>
    <row r="9334" spans="1:4" x14ac:dyDescent="0.25">
      <c r="A9334"/>
      <c r="B9334"/>
      <c r="C9334"/>
      <c r="D9334"/>
    </row>
    <row r="9335" spans="1:4" x14ac:dyDescent="0.25">
      <c r="A9335"/>
      <c r="B9335"/>
      <c r="C9335"/>
      <c r="D9335"/>
    </row>
    <row r="9336" spans="1:4" x14ac:dyDescent="0.25">
      <c r="A9336"/>
      <c r="B9336"/>
      <c r="C9336"/>
      <c r="D9336"/>
    </row>
    <row r="9337" spans="1:4" x14ac:dyDescent="0.25">
      <c r="A9337"/>
      <c r="B9337"/>
      <c r="C9337"/>
      <c r="D9337"/>
    </row>
    <row r="9338" spans="1:4" x14ac:dyDescent="0.25">
      <c r="A9338"/>
      <c r="B9338"/>
      <c r="C9338"/>
      <c r="D9338"/>
    </row>
    <row r="9339" spans="1:4" x14ac:dyDescent="0.25">
      <c r="A9339"/>
      <c r="B9339"/>
      <c r="C9339"/>
      <c r="D9339"/>
    </row>
    <row r="9340" spans="1:4" x14ac:dyDescent="0.25">
      <c r="A9340"/>
      <c r="B9340"/>
      <c r="C9340"/>
      <c r="D9340"/>
    </row>
    <row r="9341" spans="1:4" x14ac:dyDescent="0.25">
      <c r="A9341"/>
      <c r="B9341"/>
      <c r="C9341"/>
      <c r="D9341"/>
    </row>
    <row r="9342" spans="1:4" x14ac:dyDescent="0.25">
      <c r="A9342"/>
      <c r="B9342"/>
      <c r="C9342"/>
      <c r="D9342"/>
    </row>
    <row r="9343" spans="1:4" x14ac:dyDescent="0.25">
      <c r="A9343"/>
      <c r="B9343"/>
      <c r="C9343"/>
      <c r="D9343"/>
    </row>
    <row r="9344" spans="1:4" x14ac:dyDescent="0.25">
      <c r="A9344"/>
      <c r="B9344"/>
      <c r="C9344"/>
      <c r="D9344"/>
    </row>
    <row r="9345" spans="1:4" x14ac:dyDescent="0.25">
      <c r="A9345"/>
      <c r="B9345"/>
      <c r="C9345"/>
      <c r="D9345"/>
    </row>
    <row r="9346" spans="1:4" x14ac:dyDescent="0.25">
      <c r="A9346"/>
      <c r="B9346"/>
      <c r="C9346"/>
      <c r="D9346"/>
    </row>
    <row r="9347" spans="1:4" x14ac:dyDescent="0.25">
      <c r="A9347"/>
      <c r="B9347"/>
      <c r="C9347"/>
      <c r="D9347"/>
    </row>
    <row r="9348" spans="1:4" x14ac:dyDescent="0.25">
      <c r="A9348"/>
      <c r="B9348"/>
      <c r="C9348"/>
      <c r="D9348"/>
    </row>
    <row r="9349" spans="1:4" x14ac:dyDescent="0.25">
      <c r="A9349"/>
      <c r="B9349"/>
      <c r="C9349"/>
      <c r="D9349"/>
    </row>
    <row r="9350" spans="1:4" x14ac:dyDescent="0.25">
      <c r="A9350"/>
      <c r="B9350"/>
      <c r="C9350"/>
      <c r="D9350"/>
    </row>
    <row r="9351" spans="1:4" x14ac:dyDescent="0.25">
      <c r="A9351"/>
      <c r="B9351"/>
      <c r="C9351"/>
      <c r="D9351"/>
    </row>
    <row r="9352" spans="1:4" x14ac:dyDescent="0.25">
      <c r="A9352"/>
      <c r="B9352"/>
      <c r="C9352"/>
      <c r="D9352"/>
    </row>
    <row r="9353" spans="1:4" x14ac:dyDescent="0.25">
      <c r="A9353"/>
      <c r="B9353"/>
      <c r="C9353"/>
      <c r="D9353"/>
    </row>
    <row r="9354" spans="1:4" x14ac:dyDescent="0.25">
      <c r="A9354"/>
      <c r="B9354"/>
      <c r="C9354"/>
      <c r="D9354"/>
    </row>
    <row r="9355" spans="1:4" x14ac:dyDescent="0.25">
      <c r="A9355"/>
      <c r="B9355"/>
      <c r="C9355"/>
      <c r="D9355"/>
    </row>
    <row r="9356" spans="1:4" x14ac:dyDescent="0.25">
      <c r="A9356"/>
      <c r="B9356"/>
      <c r="C9356"/>
      <c r="D9356"/>
    </row>
    <row r="9357" spans="1:4" x14ac:dyDescent="0.25">
      <c r="A9357"/>
      <c r="B9357"/>
      <c r="C9357"/>
      <c r="D9357"/>
    </row>
    <row r="9358" spans="1:4" x14ac:dyDescent="0.25">
      <c r="A9358"/>
      <c r="B9358"/>
      <c r="C9358"/>
      <c r="D9358"/>
    </row>
    <row r="9359" spans="1:4" x14ac:dyDescent="0.25">
      <c r="A9359"/>
      <c r="B9359"/>
      <c r="C9359"/>
      <c r="D9359"/>
    </row>
    <row r="9360" spans="1:4" x14ac:dyDescent="0.25">
      <c r="A9360"/>
      <c r="B9360"/>
      <c r="C9360"/>
      <c r="D9360"/>
    </row>
    <row r="9361" spans="1:4" x14ac:dyDescent="0.25">
      <c r="A9361"/>
      <c r="B9361"/>
      <c r="C9361"/>
      <c r="D9361"/>
    </row>
    <row r="9362" spans="1:4" x14ac:dyDescent="0.25">
      <c r="A9362"/>
      <c r="B9362"/>
      <c r="C9362"/>
      <c r="D9362"/>
    </row>
    <row r="9363" spans="1:4" x14ac:dyDescent="0.25">
      <c r="A9363"/>
      <c r="B9363"/>
      <c r="C9363"/>
      <c r="D9363"/>
    </row>
    <row r="9364" spans="1:4" x14ac:dyDescent="0.25">
      <c r="A9364"/>
      <c r="B9364"/>
      <c r="C9364"/>
      <c r="D9364"/>
    </row>
    <row r="9365" spans="1:4" x14ac:dyDescent="0.25">
      <c r="A9365"/>
      <c r="B9365"/>
      <c r="C9365"/>
      <c r="D9365"/>
    </row>
    <row r="9366" spans="1:4" x14ac:dyDescent="0.25">
      <c r="A9366"/>
      <c r="B9366"/>
      <c r="C9366"/>
      <c r="D9366"/>
    </row>
    <row r="9367" spans="1:4" x14ac:dyDescent="0.25">
      <c r="A9367"/>
      <c r="B9367"/>
      <c r="C9367"/>
      <c r="D9367"/>
    </row>
    <row r="9368" spans="1:4" x14ac:dyDescent="0.25">
      <c r="A9368"/>
      <c r="B9368"/>
      <c r="C9368"/>
      <c r="D9368"/>
    </row>
    <row r="9369" spans="1:4" x14ac:dyDescent="0.25">
      <c r="A9369"/>
      <c r="B9369"/>
      <c r="C9369"/>
      <c r="D9369"/>
    </row>
    <row r="9370" spans="1:4" x14ac:dyDescent="0.25">
      <c r="A9370"/>
      <c r="B9370"/>
      <c r="C9370"/>
      <c r="D9370"/>
    </row>
    <row r="9371" spans="1:4" x14ac:dyDescent="0.25">
      <c r="A9371"/>
      <c r="B9371"/>
      <c r="C9371"/>
      <c r="D9371"/>
    </row>
    <row r="9372" spans="1:4" x14ac:dyDescent="0.25">
      <c r="A9372"/>
      <c r="B9372"/>
      <c r="C9372"/>
      <c r="D9372"/>
    </row>
    <row r="9373" spans="1:4" x14ac:dyDescent="0.25">
      <c r="A9373"/>
      <c r="B9373"/>
      <c r="C9373"/>
      <c r="D9373"/>
    </row>
    <row r="9374" spans="1:4" x14ac:dyDescent="0.25">
      <c r="A9374"/>
      <c r="B9374"/>
      <c r="C9374"/>
      <c r="D9374"/>
    </row>
    <row r="9375" spans="1:4" x14ac:dyDescent="0.25">
      <c r="A9375"/>
      <c r="B9375"/>
      <c r="C9375"/>
      <c r="D9375"/>
    </row>
    <row r="9376" spans="1:4" x14ac:dyDescent="0.25">
      <c r="A9376"/>
      <c r="B9376"/>
      <c r="C9376"/>
      <c r="D9376"/>
    </row>
    <row r="9377" spans="1:4" x14ac:dyDescent="0.25">
      <c r="A9377"/>
      <c r="B9377"/>
      <c r="C9377"/>
      <c r="D9377"/>
    </row>
    <row r="9378" spans="1:4" x14ac:dyDescent="0.25">
      <c r="A9378"/>
      <c r="B9378"/>
      <c r="C9378"/>
      <c r="D9378"/>
    </row>
    <row r="9379" spans="1:4" x14ac:dyDescent="0.25">
      <c r="A9379"/>
      <c r="B9379"/>
      <c r="C9379"/>
      <c r="D9379"/>
    </row>
    <row r="9380" spans="1:4" x14ac:dyDescent="0.25">
      <c r="A9380"/>
      <c r="B9380"/>
      <c r="C9380"/>
      <c r="D9380"/>
    </row>
    <row r="9381" spans="1:4" x14ac:dyDescent="0.25">
      <c r="A9381"/>
      <c r="B9381"/>
      <c r="C9381"/>
      <c r="D9381"/>
    </row>
    <row r="9382" spans="1:4" x14ac:dyDescent="0.25">
      <c r="A9382"/>
      <c r="B9382"/>
      <c r="C9382"/>
      <c r="D9382"/>
    </row>
    <row r="9383" spans="1:4" x14ac:dyDescent="0.25">
      <c r="A9383"/>
      <c r="B9383"/>
      <c r="C9383"/>
      <c r="D9383"/>
    </row>
    <row r="9384" spans="1:4" x14ac:dyDescent="0.25">
      <c r="A9384"/>
      <c r="B9384"/>
      <c r="C9384"/>
      <c r="D9384"/>
    </row>
    <row r="9385" spans="1:4" x14ac:dyDescent="0.25">
      <c r="A9385"/>
      <c r="B9385"/>
      <c r="C9385"/>
      <c r="D9385"/>
    </row>
    <row r="9386" spans="1:4" x14ac:dyDescent="0.25">
      <c r="A9386"/>
      <c r="B9386"/>
      <c r="C9386"/>
      <c r="D9386"/>
    </row>
    <row r="9387" spans="1:4" x14ac:dyDescent="0.25">
      <c r="A9387"/>
      <c r="B9387"/>
      <c r="C9387"/>
      <c r="D9387"/>
    </row>
    <row r="9388" spans="1:4" x14ac:dyDescent="0.25">
      <c r="A9388"/>
      <c r="B9388"/>
      <c r="C9388"/>
      <c r="D9388"/>
    </row>
    <row r="9389" spans="1:4" x14ac:dyDescent="0.25">
      <c r="A9389"/>
      <c r="B9389"/>
      <c r="C9389"/>
      <c r="D9389"/>
    </row>
    <row r="9390" spans="1:4" x14ac:dyDescent="0.25">
      <c r="A9390"/>
      <c r="B9390"/>
      <c r="C9390"/>
      <c r="D9390"/>
    </row>
    <row r="9391" spans="1:4" x14ac:dyDescent="0.25">
      <c r="A9391"/>
      <c r="B9391"/>
      <c r="C9391"/>
      <c r="D9391"/>
    </row>
    <row r="9392" spans="1:4" x14ac:dyDescent="0.25">
      <c r="A9392"/>
      <c r="B9392"/>
      <c r="C9392"/>
      <c r="D9392"/>
    </row>
    <row r="9393" spans="1:4" x14ac:dyDescent="0.25">
      <c r="A9393"/>
      <c r="B9393"/>
      <c r="C9393"/>
      <c r="D9393"/>
    </row>
    <row r="9394" spans="1:4" x14ac:dyDescent="0.25">
      <c r="A9394"/>
      <c r="B9394"/>
      <c r="C9394"/>
      <c r="D9394"/>
    </row>
    <row r="9395" spans="1:4" x14ac:dyDescent="0.25">
      <c r="A9395"/>
      <c r="B9395"/>
      <c r="C9395"/>
      <c r="D9395"/>
    </row>
    <row r="9396" spans="1:4" x14ac:dyDescent="0.25">
      <c r="A9396"/>
      <c r="B9396"/>
      <c r="C9396"/>
      <c r="D9396"/>
    </row>
    <row r="9397" spans="1:4" x14ac:dyDescent="0.25">
      <c r="A9397"/>
      <c r="B9397"/>
      <c r="C9397"/>
      <c r="D9397"/>
    </row>
    <row r="9398" spans="1:4" x14ac:dyDescent="0.25">
      <c r="A9398"/>
      <c r="B9398"/>
      <c r="C9398"/>
      <c r="D9398"/>
    </row>
    <row r="9399" spans="1:4" x14ac:dyDescent="0.25">
      <c r="A9399"/>
      <c r="B9399"/>
      <c r="C9399"/>
      <c r="D9399"/>
    </row>
    <row r="9400" spans="1:4" x14ac:dyDescent="0.25">
      <c r="A9400"/>
      <c r="B9400"/>
      <c r="C9400"/>
      <c r="D9400"/>
    </row>
    <row r="9401" spans="1:4" x14ac:dyDescent="0.25">
      <c r="A9401"/>
      <c r="B9401"/>
      <c r="C9401"/>
      <c r="D9401"/>
    </row>
    <row r="9402" spans="1:4" x14ac:dyDescent="0.25">
      <c r="A9402"/>
      <c r="B9402"/>
      <c r="C9402"/>
      <c r="D9402"/>
    </row>
    <row r="9403" spans="1:4" x14ac:dyDescent="0.25">
      <c r="A9403"/>
      <c r="B9403"/>
      <c r="C9403"/>
      <c r="D9403"/>
    </row>
    <row r="9404" spans="1:4" x14ac:dyDescent="0.25">
      <c r="A9404"/>
      <c r="B9404"/>
      <c r="C9404"/>
      <c r="D9404"/>
    </row>
    <row r="9405" spans="1:4" x14ac:dyDescent="0.25">
      <c r="A9405"/>
      <c r="B9405"/>
      <c r="C9405"/>
      <c r="D9405"/>
    </row>
    <row r="9406" spans="1:4" x14ac:dyDescent="0.25">
      <c r="A9406"/>
      <c r="B9406"/>
      <c r="C9406"/>
      <c r="D9406"/>
    </row>
    <row r="9407" spans="1:4" x14ac:dyDescent="0.25">
      <c r="A9407"/>
      <c r="B9407"/>
      <c r="C9407"/>
      <c r="D9407"/>
    </row>
    <row r="9408" spans="1:4" x14ac:dyDescent="0.25">
      <c r="A9408"/>
      <c r="B9408"/>
      <c r="C9408"/>
      <c r="D9408"/>
    </row>
    <row r="9409" spans="1:4" x14ac:dyDescent="0.25">
      <c r="A9409"/>
      <c r="B9409"/>
      <c r="C9409"/>
      <c r="D9409"/>
    </row>
    <row r="9410" spans="1:4" x14ac:dyDescent="0.25">
      <c r="A9410"/>
      <c r="B9410"/>
      <c r="C9410"/>
      <c r="D9410"/>
    </row>
    <row r="9411" spans="1:4" x14ac:dyDescent="0.25">
      <c r="A9411"/>
      <c r="B9411"/>
      <c r="C9411"/>
      <c r="D9411"/>
    </row>
    <row r="9412" spans="1:4" x14ac:dyDescent="0.25">
      <c r="A9412"/>
      <c r="B9412"/>
      <c r="C9412"/>
      <c r="D9412"/>
    </row>
    <row r="9413" spans="1:4" x14ac:dyDescent="0.25">
      <c r="A9413"/>
      <c r="B9413"/>
      <c r="C9413"/>
      <c r="D9413"/>
    </row>
    <row r="9414" spans="1:4" x14ac:dyDescent="0.25">
      <c r="A9414"/>
      <c r="B9414"/>
      <c r="C9414"/>
      <c r="D9414"/>
    </row>
    <row r="9415" spans="1:4" x14ac:dyDescent="0.25">
      <c r="A9415"/>
      <c r="B9415"/>
      <c r="C9415"/>
      <c r="D9415"/>
    </row>
    <row r="9416" spans="1:4" x14ac:dyDescent="0.25">
      <c r="A9416"/>
      <c r="B9416"/>
      <c r="C9416"/>
      <c r="D9416"/>
    </row>
    <row r="9417" spans="1:4" x14ac:dyDescent="0.25">
      <c r="A9417"/>
      <c r="B9417"/>
      <c r="C9417"/>
      <c r="D9417"/>
    </row>
    <row r="9418" spans="1:4" x14ac:dyDescent="0.25">
      <c r="A9418"/>
      <c r="B9418"/>
      <c r="C9418"/>
      <c r="D9418"/>
    </row>
    <row r="9419" spans="1:4" x14ac:dyDescent="0.25">
      <c r="A9419"/>
      <c r="B9419"/>
      <c r="C9419"/>
      <c r="D9419"/>
    </row>
    <row r="9420" spans="1:4" x14ac:dyDescent="0.25">
      <c r="A9420"/>
      <c r="B9420"/>
      <c r="C9420"/>
      <c r="D9420"/>
    </row>
    <row r="9421" spans="1:4" x14ac:dyDescent="0.25">
      <c r="A9421"/>
      <c r="B9421"/>
      <c r="C9421"/>
      <c r="D9421"/>
    </row>
    <row r="9422" spans="1:4" x14ac:dyDescent="0.25">
      <c r="A9422"/>
      <c r="B9422"/>
      <c r="C9422"/>
      <c r="D9422"/>
    </row>
    <row r="9423" spans="1:4" x14ac:dyDescent="0.25">
      <c r="A9423"/>
      <c r="B9423"/>
      <c r="C9423"/>
      <c r="D9423"/>
    </row>
    <row r="9424" spans="1:4" x14ac:dyDescent="0.25">
      <c r="A9424"/>
      <c r="B9424"/>
      <c r="C9424"/>
      <c r="D9424"/>
    </row>
    <row r="9425" spans="1:4" x14ac:dyDescent="0.25">
      <c r="A9425"/>
      <c r="B9425"/>
      <c r="C9425"/>
      <c r="D9425"/>
    </row>
    <row r="9426" spans="1:4" x14ac:dyDescent="0.25">
      <c r="A9426"/>
      <c r="B9426"/>
      <c r="C9426"/>
      <c r="D9426"/>
    </row>
    <row r="9427" spans="1:4" x14ac:dyDescent="0.25">
      <c r="A9427"/>
      <c r="B9427"/>
      <c r="C9427"/>
      <c r="D9427"/>
    </row>
    <row r="9428" spans="1:4" x14ac:dyDescent="0.25">
      <c r="A9428"/>
      <c r="B9428"/>
      <c r="C9428"/>
      <c r="D9428"/>
    </row>
    <row r="9429" spans="1:4" x14ac:dyDescent="0.25">
      <c r="A9429"/>
      <c r="B9429"/>
      <c r="C9429"/>
      <c r="D9429"/>
    </row>
    <row r="9430" spans="1:4" x14ac:dyDescent="0.25">
      <c r="A9430"/>
      <c r="B9430"/>
      <c r="C9430"/>
      <c r="D9430"/>
    </row>
    <row r="9431" spans="1:4" x14ac:dyDescent="0.25">
      <c r="A9431"/>
      <c r="B9431"/>
      <c r="C9431"/>
      <c r="D9431"/>
    </row>
    <row r="9432" spans="1:4" x14ac:dyDescent="0.25">
      <c r="A9432"/>
      <c r="B9432"/>
      <c r="C9432"/>
      <c r="D9432"/>
    </row>
    <row r="9433" spans="1:4" x14ac:dyDescent="0.25">
      <c r="A9433"/>
      <c r="B9433"/>
      <c r="C9433"/>
      <c r="D9433"/>
    </row>
    <row r="9434" spans="1:4" x14ac:dyDescent="0.25">
      <c r="A9434"/>
      <c r="B9434"/>
      <c r="C9434"/>
      <c r="D9434"/>
    </row>
    <row r="9435" spans="1:4" x14ac:dyDescent="0.25">
      <c r="A9435"/>
      <c r="B9435"/>
      <c r="C9435"/>
      <c r="D9435"/>
    </row>
    <row r="9436" spans="1:4" x14ac:dyDescent="0.25">
      <c r="A9436"/>
      <c r="B9436"/>
      <c r="C9436"/>
      <c r="D9436"/>
    </row>
    <row r="9437" spans="1:4" x14ac:dyDescent="0.25">
      <c r="A9437"/>
      <c r="B9437"/>
      <c r="C9437"/>
      <c r="D9437"/>
    </row>
    <row r="9438" spans="1:4" x14ac:dyDescent="0.25">
      <c r="A9438"/>
      <c r="B9438"/>
      <c r="C9438"/>
      <c r="D9438"/>
    </row>
    <row r="9439" spans="1:4" x14ac:dyDescent="0.25">
      <c r="A9439"/>
      <c r="B9439"/>
      <c r="C9439"/>
      <c r="D9439"/>
    </row>
    <row r="9440" spans="1:4" x14ac:dyDescent="0.25">
      <c r="A9440"/>
      <c r="B9440"/>
      <c r="C9440"/>
      <c r="D9440"/>
    </row>
    <row r="9441" spans="1:4" x14ac:dyDescent="0.25">
      <c r="A9441"/>
      <c r="B9441"/>
      <c r="C9441"/>
      <c r="D9441"/>
    </row>
    <row r="9442" spans="1:4" x14ac:dyDescent="0.25">
      <c r="A9442"/>
      <c r="B9442"/>
      <c r="C9442"/>
      <c r="D9442"/>
    </row>
    <row r="9443" spans="1:4" x14ac:dyDescent="0.25">
      <c r="A9443"/>
      <c r="B9443"/>
      <c r="C9443"/>
      <c r="D9443"/>
    </row>
    <row r="9444" spans="1:4" x14ac:dyDescent="0.25">
      <c r="A9444"/>
      <c r="B9444"/>
      <c r="C9444"/>
      <c r="D9444"/>
    </row>
    <row r="9445" spans="1:4" x14ac:dyDescent="0.25">
      <c r="A9445"/>
      <c r="B9445"/>
      <c r="C9445"/>
      <c r="D9445"/>
    </row>
    <row r="9446" spans="1:4" x14ac:dyDescent="0.25">
      <c r="A9446"/>
      <c r="B9446"/>
      <c r="C9446"/>
      <c r="D9446"/>
    </row>
    <row r="9447" spans="1:4" x14ac:dyDescent="0.25">
      <c r="A9447"/>
      <c r="B9447"/>
      <c r="C9447"/>
      <c r="D9447"/>
    </row>
    <row r="9448" spans="1:4" x14ac:dyDescent="0.25">
      <c r="A9448"/>
      <c r="B9448"/>
      <c r="C9448"/>
      <c r="D9448"/>
    </row>
    <row r="9449" spans="1:4" x14ac:dyDescent="0.25">
      <c r="A9449"/>
      <c r="B9449"/>
      <c r="C9449"/>
      <c r="D9449"/>
    </row>
    <row r="9450" spans="1:4" x14ac:dyDescent="0.25">
      <c r="A9450"/>
      <c r="B9450"/>
      <c r="C9450"/>
      <c r="D9450"/>
    </row>
    <row r="9451" spans="1:4" x14ac:dyDescent="0.25">
      <c r="A9451"/>
      <c r="B9451"/>
      <c r="C9451"/>
      <c r="D9451"/>
    </row>
    <row r="9452" spans="1:4" x14ac:dyDescent="0.25">
      <c r="A9452"/>
      <c r="B9452"/>
      <c r="C9452"/>
      <c r="D9452"/>
    </row>
    <row r="9453" spans="1:4" x14ac:dyDescent="0.25">
      <c r="A9453"/>
      <c r="B9453"/>
      <c r="C9453"/>
      <c r="D9453"/>
    </row>
    <row r="9454" spans="1:4" x14ac:dyDescent="0.25">
      <c r="A9454"/>
      <c r="B9454"/>
      <c r="C9454"/>
      <c r="D9454"/>
    </row>
    <row r="9455" spans="1:4" x14ac:dyDescent="0.25">
      <c r="A9455"/>
      <c r="B9455"/>
      <c r="C9455"/>
      <c r="D9455"/>
    </row>
    <row r="9456" spans="1:4" x14ac:dyDescent="0.25">
      <c r="A9456"/>
      <c r="B9456"/>
      <c r="C9456"/>
      <c r="D9456"/>
    </row>
    <row r="9457" spans="1:4" x14ac:dyDescent="0.25">
      <c r="A9457"/>
      <c r="B9457"/>
      <c r="C9457"/>
      <c r="D9457"/>
    </row>
    <row r="9458" spans="1:4" x14ac:dyDescent="0.25">
      <c r="A9458"/>
      <c r="B9458"/>
      <c r="C9458"/>
      <c r="D9458"/>
    </row>
    <row r="9459" spans="1:4" x14ac:dyDescent="0.25">
      <c r="A9459"/>
      <c r="B9459"/>
      <c r="C9459"/>
      <c r="D9459"/>
    </row>
    <row r="9460" spans="1:4" x14ac:dyDescent="0.25">
      <c r="A9460"/>
      <c r="B9460"/>
      <c r="C9460"/>
      <c r="D9460"/>
    </row>
    <row r="9461" spans="1:4" x14ac:dyDescent="0.25">
      <c r="A9461"/>
      <c r="B9461"/>
      <c r="C9461"/>
      <c r="D9461"/>
    </row>
    <row r="9462" spans="1:4" x14ac:dyDescent="0.25">
      <c r="A9462"/>
      <c r="B9462"/>
      <c r="C9462"/>
      <c r="D9462"/>
    </row>
    <row r="9463" spans="1:4" x14ac:dyDescent="0.25">
      <c r="A9463"/>
      <c r="B9463"/>
      <c r="C9463"/>
      <c r="D9463"/>
    </row>
    <row r="9464" spans="1:4" x14ac:dyDescent="0.25">
      <c r="A9464"/>
      <c r="B9464"/>
      <c r="C9464"/>
      <c r="D9464"/>
    </row>
    <row r="9465" spans="1:4" x14ac:dyDescent="0.25">
      <c r="A9465"/>
      <c r="B9465"/>
      <c r="C9465"/>
      <c r="D9465"/>
    </row>
    <row r="9466" spans="1:4" x14ac:dyDescent="0.25">
      <c r="A9466"/>
      <c r="B9466"/>
      <c r="C9466"/>
      <c r="D9466"/>
    </row>
    <row r="9467" spans="1:4" x14ac:dyDescent="0.25">
      <c r="A9467"/>
      <c r="B9467"/>
      <c r="C9467"/>
      <c r="D9467"/>
    </row>
    <row r="9468" spans="1:4" x14ac:dyDescent="0.25">
      <c r="A9468"/>
      <c r="B9468"/>
      <c r="C9468"/>
      <c r="D9468"/>
    </row>
    <row r="9469" spans="1:4" x14ac:dyDescent="0.25">
      <c r="A9469"/>
      <c r="B9469"/>
      <c r="C9469"/>
      <c r="D9469"/>
    </row>
    <row r="9470" spans="1:4" x14ac:dyDescent="0.25">
      <c r="A9470"/>
      <c r="B9470"/>
      <c r="C9470"/>
      <c r="D9470"/>
    </row>
    <row r="9471" spans="1:4" x14ac:dyDescent="0.25">
      <c r="A9471"/>
      <c r="B9471"/>
      <c r="C9471"/>
      <c r="D9471"/>
    </row>
    <row r="9472" spans="1:4" x14ac:dyDescent="0.25">
      <c r="A9472"/>
      <c r="B9472"/>
      <c r="C9472"/>
      <c r="D9472"/>
    </row>
    <row r="9473" spans="1:4" x14ac:dyDescent="0.25">
      <c r="A9473"/>
      <c r="B9473"/>
      <c r="C9473"/>
      <c r="D9473"/>
    </row>
    <row r="9474" spans="1:4" x14ac:dyDescent="0.25">
      <c r="A9474"/>
      <c r="B9474"/>
      <c r="C9474"/>
      <c r="D9474"/>
    </row>
    <row r="9475" spans="1:4" x14ac:dyDescent="0.25">
      <c r="A9475"/>
      <c r="B9475"/>
      <c r="C9475"/>
      <c r="D9475"/>
    </row>
    <row r="9476" spans="1:4" x14ac:dyDescent="0.25">
      <c r="A9476"/>
      <c r="B9476"/>
      <c r="C9476"/>
      <c r="D9476"/>
    </row>
    <row r="9477" spans="1:4" x14ac:dyDescent="0.25">
      <c r="A9477"/>
      <c r="B9477"/>
      <c r="C9477"/>
      <c r="D9477"/>
    </row>
    <row r="9478" spans="1:4" x14ac:dyDescent="0.25">
      <c r="A9478"/>
      <c r="B9478"/>
      <c r="C9478"/>
      <c r="D9478"/>
    </row>
    <row r="9479" spans="1:4" x14ac:dyDescent="0.25">
      <c r="A9479"/>
      <c r="B9479"/>
      <c r="C9479"/>
      <c r="D9479"/>
    </row>
    <row r="9480" spans="1:4" x14ac:dyDescent="0.25">
      <c r="A9480"/>
      <c r="B9480"/>
      <c r="C9480"/>
      <c r="D9480"/>
    </row>
    <row r="9481" spans="1:4" x14ac:dyDescent="0.25">
      <c r="A9481"/>
      <c r="B9481"/>
      <c r="C9481"/>
      <c r="D9481"/>
    </row>
    <row r="9482" spans="1:4" x14ac:dyDescent="0.25">
      <c r="A9482"/>
      <c r="B9482"/>
      <c r="C9482"/>
      <c r="D9482"/>
    </row>
    <row r="9483" spans="1:4" x14ac:dyDescent="0.25">
      <c r="A9483"/>
      <c r="B9483"/>
      <c r="C9483"/>
      <c r="D9483"/>
    </row>
    <row r="9484" spans="1:4" x14ac:dyDescent="0.25">
      <c r="A9484"/>
      <c r="B9484"/>
      <c r="C9484"/>
      <c r="D9484"/>
    </row>
    <row r="9485" spans="1:4" x14ac:dyDescent="0.25">
      <c r="A9485"/>
      <c r="B9485"/>
      <c r="C9485"/>
      <c r="D9485"/>
    </row>
    <row r="9486" spans="1:4" x14ac:dyDescent="0.25">
      <c r="A9486"/>
      <c r="B9486"/>
      <c r="C9486"/>
      <c r="D9486"/>
    </row>
    <row r="9487" spans="1:4" x14ac:dyDescent="0.25">
      <c r="A9487"/>
      <c r="B9487"/>
      <c r="C9487"/>
      <c r="D9487"/>
    </row>
    <row r="9488" spans="1:4" x14ac:dyDescent="0.25">
      <c r="A9488"/>
      <c r="B9488"/>
      <c r="C9488"/>
      <c r="D9488"/>
    </row>
    <row r="9489" spans="1:4" x14ac:dyDescent="0.25">
      <c r="A9489"/>
      <c r="B9489"/>
      <c r="C9489"/>
      <c r="D9489"/>
    </row>
    <row r="9490" spans="1:4" x14ac:dyDescent="0.25">
      <c r="A9490"/>
      <c r="B9490"/>
      <c r="C9490"/>
      <c r="D9490"/>
    </row>
    <row r="9491" spans="1:4" x14ac:dyDescent="0.25">
      <c r="A9491"/>
      <c r="B9491"/>
      <c r="C9491"/>
      <c r="D9491"/>
    </row>
    <row r="9492" spans="1:4" x14ac:dyDescent="0.25">
      <c r="A9492"/>
      <c r="B9492"/>
      <c r="C9492"/>
      <c r="D9492"/>
    </row>
    <row r="9493" spans="1:4" x14ac:dyDescent="0.25">
      <c r="A9493"/>
      <c r="B9493"/>
      <c r="C9493"/>
      <c r="D9493"/>
    </row>
    <row r="9494" spans="1:4" x14ac:dyDescent="0.25">
      <c r="A9494"/>
      <c r="B9494"/>
      <c r="C9494"/>
      <c r="D9494"/>
    </row>
    <row r="9495" spans="1:4" x14ac:dyDescent="0.25">
      <c r="A9495"/>
      <c r="B9495"/>
      <c r="C9495"/>
      <c r="D9495"/>
    </row>
    <row r="9496" spans="1:4" x14ac:dyDescent="0.25">
      <c r="A9496"/>
      <c r="B9496"/>
      <c r="C9496"/>
      <c r="D9496"/>
    </row>
    <row r="9497" spans="1:4" x14ac:dyDescent="0.25">
      <c r="A9497"/>
      <c r="B9497"/>
      <c r="C9497"/>
      <c r="D9497"/>
    </row>
    <row r="9498" spans="1:4" x14ac:dyDescent="0.25">
      <c r="A9498"/>
      <c r="B9498"/>
      <c r="C9498"/>
      <c r="D9498"/>
    </row>
    <row r="9499" spans="1:4" x14ac:dyDescent="0.25">
      <c r="A9499"/>
      <c r="B9499"/>
      <c r="C9499"/>
      <c r="D9499"/>
    </row>
    <row r="9500" spans="1:4" x14ac:dyDescent="0.25">
      <c r="A9500"/>
      <c r="B9500"/>
      <c r="C9500"/>
      <c r="D9500"/>
    </row>
    <row r="9501" spans="1:4" x14ac:dyDescent="0.25">
      <c r="A9501"/>
      <c r="B9501"/>
      <c r="C9501"/>
      <c r="D9501"/>
    </row>
    <row r="9502" spans="1:4" x14ac:dyDescent="0.25">
      <c r="A9502"/>
      <c r="B9502"/>
      <c r="C9502"/>
      <c r="D9502"/>
    </row>
    <row r="9503" spans="1:4" x14ac:dyDescent="0.25">
      <c r="A9503"/>
      <c r="B9503"/>
      <c r="C9503"/>
      <c r="D9503"/>
    </row>
    <row r="9504" spans="1:4" x14ac:dyDescent="0.25">
      <c r="A9504"/>
      <c r="B9504"/>
      <c r="C9504"/>
      <c r="D9504"/>
    </row>
    <row r="9505" spans="1:4" x14ac:dyDescent="0.25">
      <c r="A9505"/>
      <c r="B9505"/>
      <c r="C9505"/>
      <c r="D9505"/>
    </row>
    <row r="9506" spans="1:4" x14ac:dyDescent="0.25">
      <c r="A9506"/>
      <c r="B9506"/>
      <c r="C9506"/>
      <c r="D9506"/>
    </row>
    <row r="9507" spans="1:4" x14ac:dyDescent="0.25">
      <c r="A9507"/>
      <c r="B9507"/>
      <c r="C9507"/>
      <c r="D9507"/>
    </row>
    <row r="9508" spans="1:4" x14ac:dyDescent="0.25">
      <c r="A9508"/>
      <c r="B9508"/>
      <c r="C9508"/>
      <c r="D9508"/>
    </row>
    <row r="9509" spans="1:4" x14ac:dyDescent="0.25">
      <c r="A9509"/>
      <c r="B9509"/>
      <c r="C9509"/>
      <c r="D9509"/>
    </row>
    <row r="9510" spans="1:4" x14ac:dyDescent="0.25">
      <c r="A9510"/>
      <c r="B9510"/>
      <c r="C9510"/>
      <c r="D9510"/>
    </row>
    <row r="9511" spans="1:4" x14ac:dyDescent="0.25">
      <c r="A9511"/>
      <c r="B9511"/>
      <c r="C9511"/>
      <c r="D9511"/>
    </row>
    <row r="9512" spans="1:4" x14ac:dyDescent="0.25">
      <c r="A9512"/>
      <c r="B9512"/>
      <c r="C9512"/>
      <c r="D9512"/>
    </row>
    <row r="9513" spans="1:4" x14ac:dyDescent="0.25">
      <c r="A9513"/>
      <c r="B9513"/>
      <c r="C9513"/>
      <c r="D9513"/>
    </row>
    <row r="9514" spans="1:4" x14ac:dyDescent="0.25">
      <c r="A9514"/>
      <c r="B9514"/>
      <c r="C9514"/>
      <c r="D9514"/>
    </row>
    <row r="9515" spans="1:4" x14ac:dyDescent="0.25">
      <c r="A9515"/>
      <c r="B9515"/>
      <c r="C9515"/>
      <c r="D9515"/>
    </row>
    <row r="9516" spans="1:4" x14ac:dyDescent="0.25">
      <c r="A9516"/>
      <c r="B9516"/>
      <c r="C9516"/>
      <c r="D9516"/>
    </row>
    <row r="9517" spans="1:4" x14ac:dyDescent="0.25">
      <c r="A9517"/>
      <c r="B9517"/>
      <c r="C9517"/>
      <c r="D9517"/>
    </row>
    <row r="9518" spans="1:4" x14ac:dyDescent="0.25">
      <c r="A9518"/>
      <c r="B9518"/>
      <c r="C9518"/>
      <c r="D9518"/>
    </row>
    <row r="9519" spans="1:4" x14ac:dyDescent="0.25">
      <c r="A9519"/>
      <c r="B9519"/>
      <c r="C9519"/>
      <c r="D9519"/>
    </row>
    <row r="9520" spans="1:4" x14ac:dyDescent="0.25">
      <c r="A9520"/>
      <c r="B9520"/>
      <c r="C9520"/>
      <c r="D9520"/>
    </row>
    <row r="9521" spans="1:4" x14ac:dyDescent="0.25">
      <c r="A9521"/>
      <c r="B9521"/>
      <c r="C9521"/>
      <c r="D9521"/>
    </row>
    <row r="9522" spans="1:4" x14ac:dyDescent="0.25">
      <c r="A9522"/>
      <c r="B9522"/>
      <c r="C9522"/>
      <c r="D9522"/>
    </row>
    <row r="9523" spans="1:4" x14ac:dyDescent="0.25">
      <c r="A9523"/>
      <c r="B9523"/>
      <c r="C9523"/>
      <c r="D9523"/>
    </row>
    <row r="9524" spans="1:4" x14ac:dyDescent="0.25">
      <c r="A9524"/>
      <c r="B9524"/>
      <c r="C9524"/>
      <c r="D9524"/>
    </row>
    <row r="9525" spans="1:4" x14ac:dyDescent="0.25">
      <c r="A9525"/>
      <c r="B9525"/>
      <c r="C9525"/>
      <c r="D9525"/>
    </row>
    <row r="9526" spans="1:4" x14ac:dyDescent="0.25">
      <c r="A9526"/>
      <c r="B9526"/>
      <c r="C9526"/>
      <c r="D9526"/>
    </row>
    <row r="9527" spans="1:4" x14ac:dyDescent="0.25">
      <c r="A9527"/>
      <c r="B9527"/>
      <c r="C9527"/>
      <c r="D9527"/>
    </row>
    <row r="9528" spans="1:4" x14ac:dyDescent="0.25">
      <c r="A9528"/>
      <c r="B9528"/>
      <c r="C9528"/>
      <c r="D9528"/>
    </row>
    <row r="9529" spans="1:4" x14ac:dyDescent="0.25">
      <c r="A9529"/>
      <c r="B9529"/>
      <c r="C9529"/>
      <c r="D9529"/>
    </row>
    <row r="9530" spans="1:4" x14ac:dyDescent="0.25">
      <c r="A9530"/>
      <c r="B9530"/>
      <c r="C9530"/>
      <c r="D9530"/>
    </row>
    <row r="9531" spans="1:4" x14ac:dyDescent="0.25">
      <c r="A9531"/>
      <c r="B9531"/>
      <c r="C9531"/>
      <c r="D9531"/>
    </row>
    <row r="9532" spans="1:4" x14ac:dyDescent="0.25">
      <c r="A9532"/>
      <c r="B9532"/>
      <c r="C9532"/>
      <c r="D9532"/>
    </row>
    <row r="9533" spans="1:4" x14ac:dyDescent="0.25">
      <c r="A9533"/>
      <c r="B9533"/>
      <c r="C9533"/>
      <c r="D9533"/>
    </row>
    <row r="9534" spans="1:4" x14ac:dyDescent="0.25">
      <c r="A9534"/>
      <c r="B9534"/>
      <c r="C9534"/>
      <c r="D9534"/>
    </row>
    <row r="9535" spans="1:4" x14ac:dyDescent="0.25">
      <c r="A9535"/>
      <c r="B9535"/>
      <c r="C9535"/>
      <c r="D9535"/>
    </row>
    <row r="9536" spans="1:4" x14ac:dyDescent="0.25">
      <c r="A9536"/>
      <c r="B9536"/>
      <c r="C9536"/>
      <c r="D9536"/>
    </row>
    <row r="9537" spans="1:4" x14ac:dyDescent="0.25">
      <c r="A9537"/>
      <c r="B9537"/>
      <c r="C9537"/>
      <c r="D9537"/>
    </row>
    <row r="9538" spans="1:4" x14ac:dyDescent="0.25">
      <c r="A9538"/>
      <c r="B9538"/>
      <c r="C9538"/>
      <c r="D9538"/>
    </row>
    <row r="9539" spans="1:4" x14ac:dyDescent="0.25">
      <c r="A9539"/>
      <c r="B9539"/>
      <c r="C9539"/>
      <c r="D9539"/>
    </row>
    <row r="9540" spans="1:4" x14ac:dyDescent="0.25">
      <c r="A9540"/>
      <c r="B9540"/>
      <c r="C9540"/>
      <c r="D9540"/>
    </row>
    <row r="9541" spans="1:4" x14ac:dyDescent="0.25">
      <c r="A9541"/>
      <c r="B9541"/>
      <c r="C9541"/>
      <c r="D9541"/>
    </row>
    <row r="9542" spans="1:4" x14ac:dyDescent="0.25">
      <c r="A9542"/>
      <c r="B9542"/>
      <c r="C9542"/>
      <c r="D9542"/>
    </row>
    <row r="9543" spans="1:4" x14ac:dyDescent="0.25">
      <c r="A9543"/>
      <c r="B9543"/>
      <c r="C9543"/>
      <c r="D9543"/>
    </row>
    <row r="9544" spans="1:4" x14ac:dyDescent="0.25">
      <c r="A9544"/>
      <c r="B9544"/>
      <c r="C9544"/>
      <c r="D9544"/>
    </row>
    <row r="9545" spans="1:4" x14ac:dyDescent="0.25">
      <c r="A9545"/>
      <c r="B9545"/>
      <c r="C9545"/>
      <c r="D9545"/>
    </row>
    <row r="9546" spans="1:4" x14ac:dyDescent="0.25">
      <c r="A9546"/>
      <c r="B9546"/>
      <c r="C9546"/>
      <c r="D9546"/>
    </row>
    <row r="9547" spans="1:4" x14ac:dyDescent="0.25">
      <c r="A9547"/>
      <c r="B9547"/>
      <c r="C9547"/>
      <c r="D9547"/>
    </row>
    <row r="9548" spans="1:4" x14ac:dyDescent="0.25">
      <c r="A9548"/>
      <c r="B9548"/>
      <c r="C9548"/>
      <c r="D9548"/>
    </row>
    <row r="9549" spans="1:4" x14ac:dyDescent="0.25">
      <c r="A9549"/>
      <c r="B9549"/>
      <c r="C9549"/>
      <c r="D9549"/>
    </row>
    <row r="9550" spans="1:4" x14ac:dyDescent="0.25">
      <c r="A9550"/>
      <c r="B9550"/>
      <c r="C9550"/>
      <c r="D9550"/>
    </row>
    <row r="9551" spans="1:4" x14ac:dyDescent="0.25">
      <c r="A9551"/>
      <c r="B9551"/>
      <c r="C9551"/>
      <c r="D9551"/>
    </row>
    <row r="9552" spans="1:4" x14ac:dyDescent="0.25">
      <c r="A9552"/>
      <c r="B9552"/>
      <c r="C9552"/>
      <c r="D9552"/>
    </row>
    <row r="9553" spans="1:4" x14ac:dyDescent="0.25">
      <c r="A9553"/>
      <c r="B9553"/>
      <c r="C9553"/>
      <c r="D9553"/>
    </row>
    <row r="9554" spans="1:4" x14ac:dyDescent="0.25">
      <c r="A9554"/>
      <c r="B9554"/>
      <c r="C9554"/>
      <c r="D9554"/>
    </row>
    <row r="9555" spans="1:4" x14ac:dyDescent="0.25">
      <c r="A9555"/>
      <c r="B9555"/>
      <c r="C9555"/>
      <c r="D9555"/>
    </row>
    <row r="9556" spans="1:4" x14ac:dyDescent="0.25">
      <c r="A9556"/>
      <c r="B9556"/>
      <c r="C9556"/>
      <c r="D9556"/>
    </row>
    <row r="9557" spans="1:4" x14ac:dyDescent="0.25">
      <c r="A9557"/>
      <c r="B9557"/>
      <c r="C9557"/>
      <c r="D9557"/>
    </row>
    <row r="9558" spans="1:4" x14ac:dyDescent="0.25">
      <c r="A9558"/>
      <c r="B9558"/>
      <c r="C9558"/>
      <c r="D9558"/>
    </row>
    <row r="9559" spans="1:4" x14ac:dyDescent="0.25">
      <c r="A9559"/>
      <c r="B9559"/>
      <c r="C9559"/>
      <c r="D9559"/>
    </row>
    <row r="9560" spans="1:4" x14ac:dyDescent="0.25">
      <c r="A9560"/>
      <c r="B9560"/>
      <c r="C9560"/>
      <c r="D9560"/>
    </row>
    <row r="9561" spans="1:4" x14ac:dyDescent="0.25">
      <c r="A9561"/>
      <c r="B9561"/>
      <c r="C9561"/>
      <c r="D9561"/>
    </row>
    <row r="9562" spans="1:4" x14ac:dyDescent="0.25">
      <c r="A9562"/>
      <c r="B9562"/>
      <c r="C9562"/>
      <c r="D9562"/>
    </row>
    <row r="9563" spans="1:4" x14ac:dyDescent="0.25">
      <c r="A9563"/>
      <c r="B9563"/>
      <c r="C9563"/>
      <c r="D9563"/>
    </row>
    <row r="9564" spans="1:4" x14ac:dyDescent="0.25">
      <c r="A9564"/>
      <c r="B9564"/>
      <c r="C9564"/>
      <c r="D9564"/>
    </row>
    <row r="9565" spans="1:4" x14ac:dyDescent="0.25">
      <c r="A9565"/>
      <c r="B9565"/>
      <c r="C9565"/>
      <c r="D9565"/>
    </row>
    <row r="9566" spans="1:4" x14ac:dyDescent="0.25">
      <c r="A9566"/>
      <c r="B9566"/>
      <c r="C9566"/>
      <c r="D9566"/>
    </row>
    <row r="9567" spans="1:4" x14ac:dyDescent="0.25">
      <c r="A9567"/>
      <c r="B9567"/>
      <c r="C9567"/>
      <c r="D9567"/>
    </row>
    <row r="9568" spans="1:4" x14ac:dyDescent="0.25">
      <c r="A9568"/>
      <c r="B9568"/>
      <c r="C9568"/>
      <c r="D9568"/>
    </row>
    <row r="9569" spans="1:4" x14ac:dyDescent="0.25">
      <c r="A9569"/>
      <c r="B9569"/>
      <c r="C9569"/>
      <c r="D9569"/>
    </row>
    <row r="9570" spans="1:4" x14ac:dyDescent="0.25">
      <c r="A9570"/>
      <c r="B9570"/>
      <c r="C9570"/>
      <c r="D9570"/>
    </row>
    <row r="9571" spans="1:4" x14ac:dyDescent="0.25">
      <c r="A9571"/>
      <c r="B9571"/>
      <c r="C9571"/>
      <c r="D9571"/>
    </row>
    <row r="9572" spans="1:4" x14ac:dyDescent="0.25">
      <c r="A9572"/>
      <c r="B9572"/>
      <c r="C9572"/>
      <c r="D9572"/>
    </row>
    <row r="9573" spans="1:4" x14ac:dyDescent="0.25">
      <c r="A9573"/>
      <c r="B9573"/>
      <c r="C9573"/>
      <c r="D9573"/>
    </row>
    <row r="9574" spans="1:4" x14ac:dyDescent="0.25">
      <c r="A9574"/>
      <c r="B9574"/>
      <c r="C9574"/>
      <c r="D9574"/>
    </row>
    <row r="9575" spans="1:4" x14ac:dyDescent="0.25">
      <c r="A9575"/>
      <c r="B9575"/>
      <c r="C9575"/>
      <c r="D9575"/>
    </row>
    <row r="9576" spans="1:4" x14ac:dyDescent="0.25">
      <c r="A9576"/>
      <c r="B9576"/>
      <c r="C9576"/>
      <c r="D9576"/>
    </row>
    <row r="9577" spans="1:4" x14ac:dyDescent="0.25">
      <c r="A9577"/>
      <c r="B9577"/>
      <c r="C9577"/>
      <c r="D9577"/>
    </row>
    <row r="9578" spans="1:4" x14ac:dyDescent="0.25">
      <c r="A9578"/>
      <c r="B9578"/>
      <c r="C9578"/>
      <c r="D9578"/>
    </row>
    <row r="9579" spans="1:4" x14ac:dyDescent="0.25">
      <c r="A9579"/>
      <c r="B9579"/>
      <c r="C9579"/>
      <c r="D9579"/>
    </row>
    <row r="9580" spans="1:4" x14ac:dyDescent="0.25">
      <c r="A9580"/>
      <c r="B9580"/>
      <c r="C9580"/>
      <c r="D9580"/>
    </row>
    <row r="9581" spans="1:4" x14ac:dyDescent="0.25">
      <c r="A9581"/>
      <c r="B9581"/>
      <c r="C9581"/>
      <c r="D9581"/>
    </row>
    <row r="9582" spans="1:4" x14ac:dyDescent="0.25">
      <c r="A9582"/>
      <c r="B9582"/>
      <c r="C9582"/>
      <c r="D9582"/>
    </row>
    <row r="9583" spans="1:4" x14ac:dyDescent="0.25">
      <c r="A9583"/>
      <c r="B9583"/>
      <c r="C9583"/>
      <c r="D9583"/>
    </row>
    <row r="9584" spans="1:4" x14ac:dyDescent="0.25">
      <c r="A9584"/>
      <c r="B9584"/>
      <c r="C9584"/>
      <c r="D9584"/>
    </row>
    <row r="9585" spans="1:4" x14ac:dyDescent="0.25">
      <c r="A9585"/>
      <c r="B9585"/>
      <c r="C9585"/>
      <c r="D9585"/>
    </row>
    <row r="9586" spans="1:4" x14ac:dyDescent="0.25">
      <c r="A9586"/>
      <c r="B9586"/>
      <c r="C9586"/>
      <c r="D9586"/>
    </row>
    <row r="9587" spans="1:4" x14ac:dyDescent="0.25">
      <c r="A9587"/>
      <c r="B9587"/>
      <c r="C9587"/>
      <c r="D9587"/>
    </row>
    <row r="9588" spans="1:4" x14ac:dyDescent="0.25">
      <c r="A9588"/>
      <c r="B9588"/>
      <c r="C9588"/>
      <c r="D9588"/>
    </row>
    <row r="9589" spans="1:4" x14ac:dyDescent="0.25">
      <c r="A9589"/>
      <c r="B9589"/>
      <c r="C9589"/>
      <c r="D9589"/>
    </row>
    <row r="9590" spans="1:4" x14ac:dyDescent="0.25">
      <c r="A9590"/>
      <c r="B9590"/>
      <c r="C9590"/>
      <c r="D9590"/>
    </row>
    <row r="9591" spans="1:4" x14ac:dyDescent="0.25">
      <c r="A9591"/>
      <c r="B9591"/>
      <c r="C9591"/>
      <c r="D9591"/>
    </row>
    <row r="9592" spans="1:4" x14ac:dyDescent="0.25">
      <c r="A9592"/>
      <c r="B9592"/>
      <c r="C9592"/>
      <c r="D9592"/>
    </row>
    <row r="9593" spans="1:4" x14ac:dyDescent="0.25">
      <c r="A9593"/>
      <c r="B9593"/>
      <c r="C9593"/>
      <c r="D9593"/>
    </row>
    <row r="9594" spans="1:4" x14ac:dyDescent="0.25">
      <c r="A9594"/>
      <c r="B9594"/>
      <c r="C9594"/>
      <c r="D9594"/>
    </row>
    <row r="9595" spans="1:4" x14ac:dyDescent="0.25">
      <c r="A9595"/>
      <c r="B9595"/>
      <c r="C9595"/>
      <c r="D9595"/>
    </row>
    <row r="9596" spans="1:4" x14ac:dyDescent="0.25">
      <c r="A9596"/>
      <c r="B9596"/>
      <c r="C9596"/>
      <c r="D9596"/>
    </row>
    <row r="9597" spans="1:4" x14ac:dyDescent="0.25">
      <c r="A9597"/>
      <c r="B9597"/>
      <c r="C9597"/>
      <c r="D9597"/>
    </row>
    <row r="9598" spans="1:4" x14ac:dyDescent="0.25">
      <c r="A9598"/>
      <c r="B9598"/>
      <c r="C9598"/>
      <c r="D9598"/>
    </row>
    <row r="9599" spans="1:4" x14ac:dyDescent="0.25">
      <c r="A9599"/>
      <c r="B9599"/>
      <c r="C9599"/>
      <c r="D9599"/>
    </row>
    <row r="9600" spans="1:4" x14ac:dyDescent="0.25">
      <c r="A9600"/>
      <c r="B9600"/>
      <c r="C9600"/>
      <c r="D9600"/>
    </row>
    <row r="9601" spans="1:4" x14ac:dyDescent="0.25">
      <c r="A9601"/>
      <c r="B9601"/>
      <c r="C9601"/>
      <c r="D9601"/>
    </row>
    <row r="9602" spans="1:4" x14ac:dyDescent="0.25">
      <c r="A9602"/>
      <c r="B9602"/>
      <c r="C9602"/>
      <c r="D9602"/>
    </row>
    <row r="9603" spans="1:4" x14ac:dyDescent="0.25">
      <c r="A9603"/>
      <c r="B9603"/>
      <c r="C9603"/>
      <c r="D9603"/>
    </row>
    <row r="9604" spans="1:4" x14ac:dyDescent="0.25">
      <c r="A9604"/>
      <c r="B9604"/>
      <c r="C9604"/>
      <c r="D9604"/>
    </row>
    <row r="9605" spans="1:4" x14ac:dyDescent="0.25">
      <c r="A9605"/>
      <c r="B9605"/>
      <c r="C9605"/>
      <c r="D9605"/>
    </row>
    <row r="9606" spans="1:4" x14ac:dyDescent="0.25">
      <c r="A9606"/>
      <c r="B9606"/>
      <c r="C9606"/>
      <c r="D9606"/>
    </row>
    <row r="9607" spans="1:4" x14ac:dyDescent="0.25">
      <c r="A9607"/>
      <c r="B9607"/>
      <c r="C9607"/>
      <c r="D9607"/>
    </row>
    <row r="9608" spans="1:4" x14ac:dyDescent="0.25">
      <c r="A9608"/>
      <c r="B9608"/>
      <c r="C9608"/>
      <c r="D9608"/>
    </row>
    <row r="9609" spans="1:4" x14ac:dyDescent="0.25">
      <c r="A9609"/>
      <c r="B9609"/>
      <c r="C9609"/>
      <c r="D9609"/>
    </row>
    <row r="9610" spans="1:4" x14ac:dyDescent="0.25">
      <c r="A9610"/>
      <c r="B9610"/>
      <c r="C9610"/>
      <c r="D9610"/>
    </row>
    <row r="9611" spans="1:4" x14ac:dyDescent="0.25">
      <c r="A9611"/>
      <c r="B9611"/>
      <c r="C9611"/>
      <c r="D9611"/>
    </row>
    <row r="9612" spans="1:4" x14ac:dyDescent="0.25">
      <c r="A9612"/>
      <c r="B9612"/>
      <c r="C9612"/>
      <c r="D9612"/>
    </row>
    <row r="9613" spans="1:4" x14ac:dyDescent="0.25">
      <c r="A9613"/>
      <c r="B9613"/>
      <c r="C9613"/>
      <c r="D9613"/>
    </row>
    <row r="9614" spans="1:4" x14ac:dyDescent="0.25">
      <c r="A9614"/>
      <c r="B9614"/>
      <c r="C9614"/>
      <c r="D9614"/>
    </row>
    <row r="9615" spans="1:4" x14ac:dyDescent="0.25">
      <c r="A9615"/>
      <c r="B9615"/>
      <c r="C9615"/>
      <c r="D9615"/>
    </row>
    <row r="9616" spans="1:4" x14ac:dyDescent="0.25">
      <c r="A9616"/>
      <c r="B9616"/>
      <c r="C9616"/>
      <c r="D9616"/>
    </row>
    <row r="9617" spans="1:4" x14ac:dyDescent="0.25">
      <c r="A9617"/>
      <c r="B9617"/>
      <c r="C9617"/>
      <c r="D9617"/>
    </row>
    <row r="9618" spans="1:4" x14ac:dyDescent="0.25">
      <c r="A9618"/>
      <c r="B9618"/>
      <c r="C9618"/>
      <c r="D9618"/>
    </row>
    <row r="9619" spans="1:4" x14ac:dyDescent="0.25">
      <c r="A9619"/>
      <c r="B9619"/>
      <c r="C9619"/>
      <c r="D9619"/>
    </row>
    <row r="9620" spans="1:4" x14ac:dyDescent="0.25">
      <c r="A9620"/>
      <c r="B9620"/>
      <c r="C9620"/>
      <c r="D9620"/>
    </row>
    <row r="9621" spans="1:4" x14ac:dyDescent="0.25">
      <c r="A9621"/>
      <c r="B9621"/>
      <c r="C9621"/>
      <c r="D9621"/>
    </row>
    <row r="9622" spans="1:4" x14ac:dyDescent="0.25">
      <c r="A9622"/>
      <c r="B9622"/>
      <c r="C9622"/>
      <c r="D9622"/>
    </row>
    <row r="9623" spans="1:4" x14ac:dyDescent="0.25">
      <c r="A9623"/>
      <c r="B9623"/>
      <c r="C9623"/>
      <c r="D9623"/>
    </row>
    <row r="9624" spans="1:4" x14ac:dyDescent="0.25">
      <c r="A9624"/>
      <c r="B9624"/>
      <c r="C9624"/>
      <c r="D9624"/>
    </row>
    <row r="9625" spans="1:4" x14ac:dyDescent="0.25">
      <c r="A9625"/>
      <c r="B9625"/>
      <c r="C9625"/>
      <c r="D9625"/>
    </row>
    <row r="9626" spans="1:4" x14ac:dyDescent="0.25">
      <c r="A9626"/>
      <c r="B9626"/>
      <c r="C9626"/>
      <c r="D9626"/>
    </row>
    <row r="9627" spans="1:4" x14ac:dyDescent="0.25">
      <c r="A9627"/>
      <c r="B9627"/>
      <c r="C9627"/>
      <c r="D9627"/>
    </row>
    <row r="9628" spans="1:4" x14ac:dyDescent="0.25">
      <c r="A9628"/>
      <c r="B9628"/>
      <c r="C9628"/>
      <c r="D9628"/>
    </row>
    <row r="9629" spans="1:4" x14ac:dyDescent="0.25">
      <c r="A9629"/>
      <c r="B9629"/>
      <c r="C9629"/>
      <c r="D9629"/>
    </row>
    <row r="9630" spans="1:4" x14ac:dyDescent="0.25">
      <c r="A9630"/>
      <c r="B9630"/>
      <c r="C9630"/>
      <c r="D9630"/>
    </row>
    <row r="9631" spans="1:4" x14ac:dyDescent="0.25">
      <c r="A9631"/>
      <c r="B9631"/>
      <c r="C9631"/>
      <c r="D9631"/>
    </row>
    <row r="9632" spans="1:4" x14ac:dyDescent="0.25">
      <c r="A9632"/>
      <c r="B9632"/>
      <c r="C9632"/>
      <c r="D9632"/>
    </row>
    <row r="9633" spans="1:4" x14ac:dyDescent="0.25">
      <c r="A9633"/>
      <c r="B9633"/>
      <c r="C9633"/>
      <c r="D9633"/>
    </row>
    <row r="9634" spans="1:4" x14ac:dyDescent="0.25">
      <c r="A9634"/>
      <c r="B9634"/>
      <c r="C9634"/>
      <c r="D9634"/>
    </row>
    <row r="9635" spans="1:4" x14ac:dyDescent="0.25">
      <c r="A9635"/>
      <c r="B9635"/>
      <c r="C9635"/>
      <c r="D9635"/>
    </row>
    <row r="9636" spans="1:4" x14ac:dyDescent="0.25">
      <c r="A9636"/>
      <c r="B9636"/>
      <c r="C9636"/>
      <c r="D9636"/>
    </row>
    <row r="9637" spans="1:4" x14ac:dyDescent="0.25">
      <c r="A9637"/>
      <c r="B9637"/>
      <c r="C9637"/>
      <c r="D9637"/>
    </row>
    <row r="9638" spans="1:4" x14ac:dyDescent="0.25">
      <c r="A9638"/>
      <c r="B9638"/>
      <c r="C9638"/>
      <c r="D9638"/>
    </row>
    <row r="9639" spans="1:4" x14ac:dyDescent="0.25">
      <c r="A9639"/>
      <c r="B9639"/>
      <c r="C9639"/>
      <c r="D9639"/>
    </row>
    <row r="9640" spans="1:4" x14ac:dyDescent="0.25">
      <c r="A9640"/>
      <c r="B9640"/>
      <c r="C9640"/>
      <c r="D9640"/>
    </row>
    <row r="9641" spans="1:4" x14ac:dyDescent="0.25">
      <c r="A9641"/>
      <c r="B9641"/>
      <c r="C9641"/>
      <c r="D9641"/>
    </row>
    <row r="9642" spans="1:4" x14ac:dyDescent="0.25">
      <c r="A9642"/>
      <c r="B9642"/>
      <c r="C9642"/>
      <c r="D9642"/>
    </row>
    <row r="9643" spans="1:4" x14ac:dyDescent="0.25">
      <c r="A9643"/>
      <c r="B9643"/>
      <c r="C9643"/>
      <c r="D9643"/>
    </row>
    <row r="9644" spans="1:4" x14ac:dyDescent="0.25">
      <c r="A9644"/>
      <c r="B9644"/>
      <c r="C9644"/>
      <c r="D9644"/>
    </row>
    <row r="9645" spans="1:4" x14ac:dyDescent="0.25">
      <c r="A9645"/>
      <c r="B9645"/>
      <c r="C9645"/>
      <c r="D9645"/>
    </row>
    <row r="9646" spans="1:4" x14ac:dyDescent="0.25">
      <c r="A9646"/>
      <c r="B9646"/>
      <c r="C9646"/>
      <c r="D9646"/>
    </row>
    <row r="9647" spans="1:4" x14ac:dyDescent="0.25">
      <c r="A9647"/>
      <c r="B9647"/>
      <c r="C9647"/>
      <c r="D9647"/>
    </row>
    <row r="9648" spans="1:4" x14ac:dyDescent="0.25">
      <c r="A9648"/>
      <c r="B9648"/>
      <c r="C9648"/>
      <c r="D9648"/>
    </row>
    <row r="9649" spans="1:4" x14ac:dyDescent="0.25">
      <c r="A9649"/>
      <c r="B9649"/>
      <c r="C9649"/>
      <c r="D9649"/>
    </row>
    <row r="9650" spans="1:4" x14ac:dyDescent="0.25">
      <c r="A9650"/>
      <c r="B9650"/>
      <c r="C9650"/>
      <c r="D9650"/>
    </row>
    <row r="9651" spans="1:4" x14ac:dyDescent="0.25">
      <c r="A9651"/>
      <c r="B9651"/>
      <c r="C9651"/>
      <c r="D9651"/>
    </row>
    <row r="9652" spans="1:4" x14ac:dyDescent="0.25">
      <c r="A9652"/>
      <c r="B9652"/>
      <c r="C9652"/>
      <c r="D9652"/>
    </row>
    <row r="9653" spans="1:4" x14ac:dyDescent="0.25">
      <c r="A9653"/>
      <c r="B9653"/>
      <c r="C9653"/>
      <c r="D9653"/>
    </row>
    <row r="9654" spans="1:4" x14ac:dyDescent="0.25">
      <c r="A9654"/>
      <c r="B9654"/>
      <c r="C9654"/>
      <c r="D9654"/>
    </row>
    <row r="9655" spans="1:4" x14ac:dyDescent="0.25">
      <c r="A9655"/>
      <c r="B9655"/>
      <c r="C9655"/>
      <c r="D9655"/>
    </row>
    <row r="9656" spans="1:4" x14ac:dyDescent="0.25">
      <c r="A9656"/>
      <c r="B9656"/>
      <c r="C9656"/>
      <c r="D9656"/>
    </row>
    <row r="9657" spans="1:4" x14ac:dyDescent="0.25">
      <c r="A9657"/>
      <c r="B9657"/>
      <c r="C9657"/>
      <c r="D9657"/>
    </row>
    <row r="9658" spans="1:4" x14ac:dyDescent="0.25">
      <c r="A9658"/>
      <c r="B9658"/>
      <c r="C9658"/>
      <c r="D9658"/>
    </row>
    <row r="9659" spans="1:4" x14ac:dyDescent="0.25">
      <c r="A9659"/>
      <c r="B9659"/>
      <c r="C9659"/>
      <c r="D9659"/>
    </row>
    <row r="9660" spans="1:4" x14ac:dyDescent="0.25">
      <c r="A9660"/>
      <c r="B9660"/>
      <c r="C9660"/>
      <c r="D9660"/>
    </row>
    <row r="9661" spans="1:4" x14ac:dyDescent="0.25">
      <c r="A9661"/>
      <c r="B9661"/>
      <c r="C9661"/>
      <c r="D9661"/>
    </row>
    <row r="9662" spans="1:4" x14ac:dyDescent="0.25">
      <c r="A9662"/>
      <c r="B9662"/>
      <c r="C9662"/>
      <c r="D9662"/>
    </row>
    <row r="9663" spans="1:4" x14ac:dyDescent="0.25">
      <c r="A9663"/>
      <c r="B9663"/>
      <c r="C9663"/>
      <c r="D9663"/>
    </row>
    <row r="9664" spans="1:4" x14ac:dyDescent="0.25">
      <c r="A9664"/>
      <c r="B9664"/>
      <c r="C9664"/>
      <c r="D9664"/>
    </row>
    <row r="9665" spans="1:4" x14ac:dyDescent="0.25">
      <c r="A9665"/>
      <c r="B9665"/>
      <c r="C9665"/>
      <c r="D9665"/>
    </row>
    <row r="9666" spans="1:4" x14ac:dyDescent="0.25">
      <c r="A9666"/>
      <c r="B9666"/>
      <c r="C9666"/>
      <c r="D9666"/>
    </row>
    <row r="9667" spans="1:4" x14ac:dyDescent="0.25">
      <c r="A9667"/>
      <c r="B9667"/>
      <c r="C9667"/>
      <c r="D9667"/>
    </row>
    <row r="9668" spans="1:4" x14ac:dyDescent="0.25">
      <c r="A9668"/>
      <c r="B9668"/>
      <c r="C9668"/>
      <c r="D9668"/>
    </row>
    <row r="9669" spans="1:4" x14ac:dyDescent="0.25">
      <c r="A9669"/>
      <c r="B9669"/>
      <c r="C9669"/>
      <c r="D9669"/>
    </row>
    <row r="9670" spans="1:4" x14ac:dyDescent="0.25">
      <c r="A9670"/>
      <c r="B9670"/>
      <c r="C9670"/>
      <c r="D9670"/>
    </row>
    <row r="9671" spans="1:4" x14ac:dyDescent="0.25">
      <c r="A9671"/>
      <c r="B9671"/>
      <c r="C9671"/>
      <c r="D9671"/>
    </row>
    <row r="9672" spans="1:4" x14ac:dyDescent="0.25">
      <c r="A9672"/>
      <c r="B9672"/>
      <c r="C9672"/>
      <c r="D9672"/>
    </row>
    <row r="9673" spans="1:4" x14ac:dyDescent="0.25">
      <c r="A9673"/>
      <c r="B9673"/>
      <c r="C9673"/>
      <c r="D9673"/>
    </row>
    <row r="9674" spans="1:4" x14ac:dyDescent="0.25">
      <c r="A9674"/>
      <c r="B9674"/>
      <c r="C9674"/>
      <c r="D9674"/>
    </row>
    <row r="9675" spans="1:4" x14ac:dyDescent="0.25">
      <c r="A9675"/>
      <c r="B9675"/>
      <c r="C9675"/>
      <c r="D9675"/>
    </row>
    <row r="9676" spans="1:4" x14ac:dyDescent="0.25">
      <c r="A9676"/>
      <c r="B9676"/>
      <c r="C9676"/>
      <c r="D9676"/>
    </row>
    <row r="9677" spans="1:4" x14ac:dyDescent="0.25">
      <c r="A9677"/>
      <c r="B9677"/>
      <c r="C9677"/>
      <c r="D9677"/>
    </row>
    <row r="9678" spans="1:4" x14ac:dyDescent="0.25">
      <c r="A9678"/>
      <c r="B9678"/>
      <c r="C9678"/>
      <c r="D9678"/>
    </row>
    <row r="9679" spans="1:4" x14ac:dyDescent="0.25">
      <c r="A9679"/>
      <c r="B9679"/>
      <c r="C9679"/>
      <c r="D9679"/>
    </row>
    <row r="9680" spans="1:4" x14ac:dyDescent="0.25">
      <c r="A9680"/>
      <c r="B9680"/>
      <c r="C9680"/>
      <c r="D9680"/>
    </row>
    <row r="9681" spans="1:4" x14ac:dyDescent="0.25">
      <c r="A9681"/>
      <c r="B9681"/>
      <c r="C9681"/>
      <c r="D9681"/>
    </row>
    <row r="9682" spans="1:4" x14ac:dyDescent="0.25">
      <c r="A9682"/>
      <c r="B9682"/>
      <c r="C9682"/>
      <c r="D9682"/>
    </row>
    <row r="9683" spans="1:4" x14ac:dyDescent="0.25">
      <c r="A9683"/>
      <c r="B9683"/>
      <c r="C9683"/>
      <c r="D9683"/>
    </row>
    <row r="9684" spans="1:4" x14ac:dyDescent="0.25">
      <c r="A9684"/>
      <c r="B9684"/>
      <c r="C9684"/>
      <c r="D9684"/>
    </row>
    <row r="9685" spans="1:4" x14ac:dyDescent="0.25">
      <c r="A9685"/>
      <c r="B9685"/>
      <c r="C9685"/>
      <c r="D9685"/>
    </row>
    <row r="9686" spans="1:4" x14ac:dyDescent="0.25">
      <c r="A9686"/>
      <c r="B9686"/>
      <c r="C9686"/>
      <c r="D9686"/>
    </row>
    <row r="9687" spans="1:4" x14ac:dyDescent="0.25">
      <c r="A9687"/>
      <c r="B9687"/>
      <c r="C9687"/>
      <c r="D9687"/>
    </row>
    <row r="9688" spans="1:4" x14ac:dyDescent="0.25">
      <c r="A9688"/>
      <c r="B9688"/>
      <c r="C9688"/>
      <c r="D9688"/>
    </row>
    <row r="9689" spans="1:4" x14ac:dyDescent="0.25">
      <c r="A9689"/>
      <c r="B9689"/>
      <c r="C9689"/>
      <c r="D9689"/>
    </row>
    <row r="9690" spans="1:4" x14ac:dyDescent="0.25">
      <c r="A9690"/>
      <c r="B9690"/>
      <c r="C9690"/>
      <c r="D9690"/>
    </row>
    <row r="9691" spans="1:4" x14ac:dyDescent="0.25">
      <c r="A9691"/>
      <c r="B9691"/>
      <c r="C9691"/>
      <c r="D9691"/>
    </row>
    <row r="9692" spans="1:4" x14ac:dyDescent="0.25">
      <c r="A9692"/>
      <c r="B9692"/>
      <c r="C9692"/>
      <c r="D9692"/>
    </row>
    <row r="9693" spans="1:4" x14ac:dyDescent="0.25">
      <c r="A9693"/>
      <c r="B9693"/>
      <c r="C9693"/>
      <c r="D9693"/>
    </row>
    <row r="9694" spans="1:4" x14ac:dyDescent="0.25">
      <c r="A9694"/>
      <c r="B9694"/>
      <c r="C9694"/>
      <c r="D9694"/>
    </row>
    <row r="9695" spans="1:4" x14ac:dyDescent="0.25">
      <c r="A9695"/>
      <c r="B9695"/>
      <c r="C9695"/>
      <c r="D9695"/>
    </row>
    <row r="9696" spans="1:4" x14ac:dyDescent="0.25">
      <c r="A9696"/>
      <c r="B9696"/>
      <c r="C9696"/>
      <c r="D9696"/>
    </row>
    <row r="9697" spans="1:4" x14ac:dyDescent="0.25">
      <c r="A9697"/>
      <c r="B9697"/>
      <c r="C9697"/>
      <c r="D9697"/>
    </row>
    <row r="9698" spans="1:4" x14ac:dyDescent="0.25">
      <c r="A9698"/>
      <c r="B9698"/>
      <c r="C9698"/>
      <c r="D9698"/>
    </row>
    <row r="9699" spans="1:4" x14ac:dyDescent="0.25">
      <c r="A9699"/>
      <c r="B9699"/>
      <c r="C9699"/>
      <c r="D9699"/>
    </row>
    <row r="9700" spans="1:4" x14ac:dyDescent="0.25">
      <c r="A9700"/>
      <c r="B9700"/>
      <c r="C9700"/>
      <c r="D9700"/>
    </row>
    <row r="9701" spans="1:4" x14ac:dyDescent="0.25">
      <c r="A9701"/>
      <c r="B9701"/>
      <c r="C9701"/>
      <c r="D9701"/>
    </row>
    <row r="9702" spans="1:4" x14ac:dyDescent="0.25">
      <c r="A9702"/>
      <c r="B9702"/>
      <c r="C9702"/>
      <c r="D9702"/>
    </row>
    <row r="9703" spans="1:4" x14ac:dyDescent="0.25">
      <c r="A9703"/>
      <c r="B9703"/>
      <c r="C9703"/>
      <c r="D9703"/>
    </row>
    <row r="9704" spans="1:4" x14ac:dyDescent="0.25">
      <c r="A9704"/>
      <c r="B9704"/>
      <c r="C9704"/>
      <c r="D9704"/>
    </row>
    <row r="9705" spans="1:4" x14ac:dyDescent="0.25">
      <c r="A9705"/>
      <c r="B9705"/>
      <c r="C9705"/>
      <c r="D9705"/>
    </row>
    <row r="9706" spans="1:4" x14ac:dyDescent="0.25">
      <c r="A9706"/>
      <c r="B9706"/>
      <c r="C9706"/>
      <c r="D9706"/>
    </row>
    <row r="9707" spans="1:4" x14ac:dyDescent="0.25">
      <c r="A9707"/>
      <c r="B9707"/>
      <c r="C9707"/>
      <c r="D9707"/>
    </row>
    <row r="9708" spans="1:4" x14ac:dyDescent="0.25">
      <c r="A9708"/>
      <c r="B9708"/>
      <c r="C9708"/>
      <c r="D9708"/>
    </row>
    <row r="9709" spans="1:4" x14ac:dyDescent="0.25">
      <c r="A9709"/>
      <c r="B9709"/>
      <c r="C9709"/>
      <c r="D9709"/>
    </row>
    <row r="9710" spans="1:4" x14ac:dyDescent="0.25">
      <c r="A9710"/>
      <c r="B9710"/>
      <c r="C9710"/>
      <c r="D9710"/>
    </row>
    <row r="9711" spans="1:4" x14ac:dyDescent="0.25">
      <c r="A9711"/>
      <c r="B9711"/>
      <c r="C9711"/>
      <c r="D9711"/>
    </row>
    <row r="9712" spans="1:4" x14ac:dyDescent="0.25">
      <c r="A9712"/>
      <c r="B9712"/>
      <c r="C9712"/>
      <c r="D9712"/>
    </row>
    <row r="9713" spans="1:4" x14ac:dyDescent="0.25">
      <c r="A9713"/>
      <c r="B9713"/>
      <c r="C9713"/>
      <c r="D9713"/>
    </row>
    <row r="9714" spans="1:4" x14ac:dyDescent="0.25">
      <c r="A9714"/>
      <c r="B9714"/>
      <c r="C9714"/>
      <c r="D9714"/>
    </row>
    <row r="9715" spans="1:4" x14ac:dyDescent="0.25">
      <c r="A9715"/>
      <c r="B9715"/>
      <c r="C9715"/>
      <c r="D9715"/>
    </row>
    <row r="9716" spans="1:4" x14ac:dyDescent="0.25">
      <c r="A9716"/>
      <c r="B9716"/>
      <c r="C9716"/>
      <c r="D9716"/>
    </row>
    <row r="9717" spans="1:4" x14ac:dyDescent="0.25">
      <c r="A9717"/>
      <c r="B9717"/>
      <c r="C9717"/>
      <c r="D9717"/>
    </row>
    <row r="9718" spans="1:4" x14ac:dyDescent="0.25">
      <c r="A9718"/>
      <c r="B9718"/>
      <c r="C9718"/>
      <c r="D9718"/>
    </row>
    <row r="9719" spans="1:4" x14ac:dyDescent="0.25">
      <c r="A9719"/>
      <c r="B9719"/>
      <c r="C9719"/>
      <c r="D9719"/>
    </row>
    <row r="9720" spans="1:4" x14ac:dyDescent="0.25">
      <c r="A9720"/>
      <c r="B9720"/>
      <c r="C9720"/>
      <c r="D9720"/>
    </row>
    <row r="9721" spans="1:4" x14ac:dyDescent="0.25">
      <c r="A9721"/>
      <c r="B9721"/>
      <c r="C9721"/>
      <c r="D9721"/>
    </row>
    <row r="9722" spans="1:4" x14ac:dyDescent="0.25">
      <c r="A9722"/>
      <c r="B9722"/>
      <c r="C9722"/>
      <c r="D9722"/>
    </row>
    <row r="9723" spans="1:4" x14ac:dyDescent="0.25">
      <c r="A9723"/>
      <c r="B9723"/>
      <c r="C9723"/>
      <c r="D9723"/>
    </row>
    <row r="9724" spans="1:4" x14ac:dyDescent="0.25">
      <c r="A9724"/>
      <c r="B9724"/>
      <c r="C9724"/>
      <c r="D9724"/>
    </row>
    <row r="9725" spans="1:4" x14ac:dyDescent="0.25">
      <c r="A9725"/>
      <c r="B9725"/>
      <c r="C9725"/>
      <c r="D9725"/>
    </row>
    <row r="9726" spans="1:4" x14ac:dyDescent="0.25">
      <c r="A9726"/>
      <c r="B9726"/>
      <c r="C9726"/>
      <c r="D9726"/>
    </row>
    <row r="9727" spans="1:4" x14ac:dyDescent="0.25">
      <c r="A9727"/>
      <c r="B9727"/>
      <c r="C9727"/>
      <c r="D9727"/>
    </row>
    <row r="9728" spans="1:4" x14ac:dyDescent="0.25">
      <c r="A9728"/>
      <c r="B9728"/>
      <c r="C9728"/>
      <c r="D9728"/>
    </row>
    <row r="9729" spans="1:4" x14ac:dyDescent="0.25">
      <c r="A9729"/>
      <c r="B9729"/>
      <c r="C9729"/>
      <c r="D9729"/>
    </row>
    <row r="9730" spans="1:4" x14ac:dyDescent="0.25">
      <c r="A9730"/>
      <c r="B9730"/>
      <c r="C9730"/>
      <c r="D9730"/>
    </row>
    <row r="9731" spans="1:4" x14ac:dyDescent="0.25">
      <c r="A9731"/>
      <c r="B9731"/>
      <c r="C9731"/>
      <c r="D9731"/>
    </row>
    <row r="9732" spans="1:4" x14ac:dyDescent="0.25">
      <c r="A9732"/>
      <c r="B9732"/>
      <c r="C9732"/>
      <c r="D9732"/>
    </row>
    <row r="9733" spans="1:4" x14ac:dyDescent="0.25">
      <c r="A9733"/>
      <c r="B9733"/>
      <c r="C9733"/>
      <c r="D9733"/>
    </row>
    <row r="9734" spans="1:4" x14ac:dyDescent="0.25">
      <c r="A9734"/>
      <c r="B9734"/>
      <c r="C9734"/>
      <c r="D9734"/>
    </row>
    <row r="9735" spans="1:4" x14ac:dyDescent="0.25">
      <c r="A9735"/>
      <c r="B9735"/>
      <c r="C9735"/>
      <c r="D9735"/>
    </row>
    <row r="9736" spans="1:4" x14ac:dyDescent="0.25">
      <c r="A9736"/>
      <c r="B9736"/>
      <c r="C9736"/>
      <c r="D9736"/>
    </row>
    <row r="9737" spans="1:4" x14ac:dyDescent="0.25">
      <c r="A9737"/>
      <c r="B9737"/>
      <c r="C9737"/>
      <c r="D9737"/>
    </row>
    <row r="9738" spans="1:4" x14ac:dyDescent="0.25">
      <c r="A9738"/>
      <c r="B9738"/>
      <c r="C9738"/>
      <c r="D9738"/>
    </row>
    <row r="9739" spans="1:4" x14ac:dyDescent="0.25">
      <c r="A9739"/>
      <c r="B9739"/>
      <c r="C9739"/>
      <c r="D9739"/>
    </row>
    <row r="9740" spans="1:4" x14ac:dyDescent="0.25">
      <c r="A9740"/>
      <c r="B9740"/>
      <c r="C9740"/>
      <c r="D9740"/>
    </row>
    <row r="9741" spans="1:4" x14ac:dyDescent="0.25">
      <c r="A9741"/>
      <c r="B9741"/>
      <c r="C9741"/>
      <c r="D9741"/>
    </row>
    <row r="9742" spans="1:4" x14ac:dyDescent="0.25">
      <c r="A9742"/>
      <c r="B9742"/>
      <c r="C9742"/>
      <c r="D9742"/>
    </row>
    <row r="9743" spans="1:4" x14ac:dyDescent="0.25">
      <c r="A9743"/>
      <c r="B9743"/>
      <c r="C9743"/>
      <c r="D9743"/>
    </row>
    <row r="9744" spans="1:4" x14ac:dyDescent="0.25">
      <c r="A9744"/>
      <c r="B9744"/>
      <c r="C9744"/>
      <c r="D9744"/>
    </row>
    <row r="9745" spans="1:4" x14ac:dyDescent="0.25">
      <c r="A9745"/>
      <c r="B9745"/>
      <c r="C9745"/>
      <c r="D9745"/>
    </row>
    <row r="9746" spans="1:4" x14ac:dyDescent="0.25">
      <c r="A9746"/>
      <c r="B9746"/>
      <c r="C9746"/>
      <c r="D9746"/>
    </row>
    <row r="9747" spans="1:4" x14ac:dyDescent="0.25">
      <c r="A9747"/>
      <c r="B9747"/>
      <c r="C9747"/>
      <c r="D9747"/>
    </row>
    <row r="9748" spans="1:4" x14ac:dyDescent="0.25">
      <c r="A9748"/>
      <c r="B9748"/>
      <c r="C9748"/>
      <c r="D9748"/>
    </row>
    <row r="9749" spans="1:4" x14ac:dyDescent="0.25">
      <c r="A9749"/>
      <c r="B9749"/>
      <c r="C9749"/>
      <c r="D9749"/>
    </row>
    <row r="9750" spans="1:4" x14ac:dyDescent="0.25">
      <c r="A9750"/>
      <c r="B9750"/>
      <c r="C9750"/>
      <c r="D9750"/>
    </row>
    <row r="9751" spans="1:4" x14ac:dyDescent="0.25">
      <c r="A9751"/>
      <c r="B9751"/>
      <c r="C9751"/>
      <c r="D9751"/>
    </row>
    <row r="9752" spans="1:4" x14ac:dyDescent="0.25">
      <c r="A9752"/>
      <c r="B9752"/>
      <c r="C9752"/>
      <c r="D9752"/>
    </row>
    <row r="9753" spans="1:4" x14ac:dyDescent="0.25">
      <c r="A9753"/>
      <c r="B9753"/>
      <c r="C9753"/>
      <c r="D9753"/>
    </row>
    <row r="9754" spans="1:4" x14ac:dyDescent="0.25">
      <c r="A9754"/>
      <c r="B9754"/>
      <c r="C9754"/>
      <c r="D9754"/>
    </row>
    <row r="9755" spans="1:4" x14ac:dyDescent="0.25">
      <c r="A9755"/>
      <c r="B9755"/>
      <c r="C9755"/>
      <c r="D9755"/>
    </row>
    <row r="9756" spans="1:4" x14ac:dyDescent="0.25">
      <c r="A9756"/>
      <c r="B9756"/>
      <c r="C9756"/>
      <c r="D9756"/>
    </row>
    <row r="9757" spans="1:4" x14ac:dyDescent="0.25">
      <c r="A9757"/>
      <c r="B9757"/>
      <c r="C9757"/>
      <c r="D9757"/>
    </row>
    <row r="9758" spans="1:4" x14ac:dyDescent="0.25">
      <c r="A9758"/>
      <c r="B9758"/>
      <c r="C9758"/>
      <c r="D9758"/>
    </row>
    <row r="9759" spans="1:4" x14ac:dyDescent="0.25">
      <c r="A9759"/>
      <c r="B9759"/>
      <c r="C9759"/>
      <c r="D9759"/>
    </row>
    <row r="9760" spans="1:4" x14ac:dyDescent="0.25">
      <c r="A9760"/>
      <c r="B9760"/>
      <c r="C9760"/>
      <c r="D9760"/>
    </row>
    <row r="9761" spans="1:4" x14ac:dyDescent="0.25">
      <c r="A9761"/>
      <c r="B9761"/>
      <c r="C9761"/>
      <c r="D9761"/>
    </row>
    <row r="9762" spans="1:4" x14ac:dyDescent="0.25">
      <c r="A9762"/>
      <c r="B9762"/>
      <c r="C9762"/>
      <c r="D9762"/>
    </row>
    <row r="9763" spans="1:4" x14ac:dyDescent="0.25">
      <c r="A9763"/>
      <c r="B9763"/>
      <c r="C9763"/>
      <c r="D9763"/>
    </row>
    <row r="9764" spans="1:4" x14ac:dyDescent="0.25">
      <c r="A9764"/>
      <c r="B9764"/>
      <c r="C9764"/>
      <c r="D9764"/>
    </row>
    <row r="9765" spans="1:4" x14ac:dyDescent="0.25">
      <c r="A9765"/>
      <c r="B9765"/>
      <c r="C9765"/>
      <c r="D9765"/>
    </row>
    <row r="9766" spans="1:4" x14ac:dyDescent="0.25">
      <c r="A9766"/>
      <c r="B9766"/>
      <c r="C9766"/>
      <c r="D9766"/>
    </row>
    <row r="9767" spans="1:4" x14ac:dyDescent="0.25">
      <c r="A9767"/>
      <c r="B9767"/>
      <c r="C9767"/>
      <c r="D9767"/>
    </row>
    <row r="9768" spans="1:4" x14ac:dyDescent="0.25">
      <c r="A9768"/>
      <c r="B9768"/>
      <c r="C9768"/>
      <c r="D9768"/>
    </row>
    <row r="9769" spans="1:4" x14ac:dyDescent="0.25">
      <c r="A9769"/>
      <c r="B9769"/>
      <c r="C9769"/>
      <c r="D9769"/>
    </row>
    <row r="9770" spans="1:4" x14ac:dyDescent="0.25">
      <c r="A9770"/>
      <c r="B9770"/>
      <c r="C9770"/>
      <c r="D9770"/>
    </row>
    <row r="9771" spans="1:4" x14ac:dyDescent="0.25">
      <c r="A9771"/>
      <c r="B9771"/>
      <c r="C9771"/>
      <c r="D9771"/>
    </row>
    <row r="9772" spans="1:4" x14ac:dyDescent="0.25">
      <c r="A9772"/>
      <c r="B9772"/>
      <c r="C9772"/>
      <c r="D9772"/>
    </row>
    <row r="9773" spans="1:4" x14ac:dyDescent="0.25">
      <c r="A9773"/>
      <c r="B9773"/>
      <c r="C9773"/>
      <c r="D9773"/>
    </row>
    <row r="9774" spans="1:4" x14ac:dyDescent="0.25">
      <c r="A9774"/>
      <c r="B9774"/>
      <c r="C9774"/>
      <c r="D9774"/>
    </row>
    <row r="9775" spans="1:4" x14ac:dyDescent="0.25">
      <c r="A9775"/>
      <c r="B9775"/>
      <c r="C9775"/>
      <c r="D9775"/>
    </row>
    <row r="9776" spans="1:4" x14ac:dyDescent="0.25">
      <c r="A9776"/>
      <c r="B9776"/>
      <c r="C9776"/>
      <c r="D9776"/>
    </row>
    <row r="9777" spans="1:4" x14ac:dyDescent="0.25">
      <c r="A9777"/>
      <c r="B9777"/>
      <c r="C9777"/>
      <c r="D9777"/>
    </row>
    <row r="9778" spans="1:4" x14ac:dyDescent="0.25">
      <c r="A9778"/>
      <c r="B9778"/>
      <c r="C9778"/>
      <c r="D9778"/>
    </row>
    <row r="9779" spans="1:4" x14ac:dyDescent="0.25">
      <c r="A9779"/>
      <c r="B9779"/>
      <c r="C9779"/>
      <c r="D9779"/>
    </row>
    <row r="9780" spans="1:4" x14ac:dyDescent="0.25">
      <c r="A9780"/>
      <c r="B9780"/>
      <c r="C9780"/>
      <c r="D9780"/>
    </row>
    <row r="9781" spans="1:4" x14ac:dyDescent="0.25">
      <c r="A9781"/>
      <c r="B9781"/>
      <c r="C9781"/>
      <c r="D9781"/>
    </row>
    <row r="9782" spans="1:4" x14ac:dyDescent="0.25">
      <c r="A9782"/>
      <c r="B9782"/>
      <c r="C9782"/>
      <c r="D9782"/>
    </row>
    <row r="9783" spans="1:4" x14ac:dyDescent="0.25">
      <c r="A9783"/>
      <c r="B9783"/>
      <c r="C9783"/>
      <c r="D9783"/>
    </row>
    <row r="9784" spans="1:4" x14ac:dyDescent="0.25">
      <c r="A9784"/>
      <c r="B9784"/>
      <c r="C9784"/>
      <c r="D9784"/>
    </row>
    <row r="9785" spans="1:4" x14ac:dyDescent="0.25">
      <c r="A9785"/>
      <c r="B9785"/>
      <c r="C9785"/>
      <c r="D9785"/>
    </row>
    <row r="9786" spans="1:4" x14ac:dyDescent="0.25">
      <c r="A9786"/>
      <c r="B9786"/>
      <c r="C9786"/>
      <c r="D9786"/>
    </row>
    <row r="9787" spans="1:4" x14ac:dyDescent="0.25">
      <c r="A9787"/>
      <c r="B9787"/>
      <c r="C9787"/>
      <c r="D9787"/>
    </row>
    <row r="9788" spans="1:4" x14ac:dyDescent="0.25">
      <c r="A9788"/>
      <c r="B9788"/>
      <c r="C9788"/>
      <c r="D9788"/>
    </row>
    <row r="9789" spans="1:4" x14ac:dyDescent="0.25">
      <c r="A9789"/>
      <c r="B9789"/>
      <c r="C9789"/>
      <c r="D9789"/>
    </row>
    <row r="9790" spans="1:4" x14ac:dyDescent="0.25">
      <c r="A9790"/>
      <c r="B9790"/>
      <c r="C9790"/>
      <c r="D9790"/>
    </row>
    <row r="9791" spans="1:4" x14ac:dyDescent="0.25">
      <c r="A9791"/>
      <c r="B9791"/>
      <c r="C9791"/>
      <c r="D9791"/>
    </row>
    <row r="9792" spans="1:4" x14ac:dyDescent="0.25">
      <c r="A9792"/>
      <c r="B9792"/>
      <c r="C9792"/>
      <c r="D9792"/>
    </row>
    <row r="9793" spans="1:4" x14ac:dyDescent="0.25">
      <c r="A9793"/>
      <c r="B9793"/>
      <c r="C9793"/>
      <c r="D9793"/>
    </row>
    <row r="9794" spans="1:4" x14ac:dyDescent="0.25">
      <c r="A9794"/>
      <c r="B9794"/>
      <c r="C9794"/>
      <c r="D9794"/>
    </row>
    <row r="9795" spans="1:4" x14ac:dyDescent="0.25">
      <c r="A9795"/>
      <c r="B9795"/>
      <c r="C9795"/>
      <c r="D9795"/>
    </row>
    <row r="9796" spans="1:4" x14ac:dyDescent="0.25">
      <c r="A9796"/>
      <c r="B9796"/>
      <c r="C9796"/>
      <c r="D9796"/>
    </row>
    <row r="9797" spans="1:4" x14ac:dyDescent="0.25">
      <c r="A9797"/>
      <c r="B9797"/>
      <c r="C9797"/>
      <c r="D9797"/>
    </row>
    <row r="9798" spans="1:4" x14ac:dyDescent="0.25">
      <c r="A9798"/>
      <c r="B9798"/>
      <c r="C9798"/>
      <c r="D9798"/>
    </row>
    <row r="9799" spans="1:4" x14ac:dyDescent="0.25">
      <c r="A9799"/>
      <c r="B9799"/>
      <c r="C9799"/>
      <c r="D9799"/>
    </row>
    <row r="9800" spans="1:4" x14ac:dyDescent="0.25">
      <c r="A9800"/>
      <c r="B9800"/>
      <c r="C9800"/>
      <c r="D9800"/>
    </row>
    <row r="9801" spans="1:4" x14ac:dyDescent="0.25">
      <c r="A9801"/>
      <c r="B9801"/>
      <c r="C9801"/>
      <c r="D9801"/>
    </row>
    <row r="9802" spans="1:4" x14ac:dyDescent="0.25">
      <c r="A9802"/>
      <c r="B9802"/>
      <c r="C9802"/>
      <c r="D9802"/>
    </row>
    <row r="9803" spans="1:4" x14ac:dyDescent="0.25">
      <c r="A9803"/>
      <c r="B9803"/>
      <c r="C9803"/>
      <c r="D9803"/>
    </row>
    <row r="9804" spans="1:4" x14ac:dyDescent="0.25">
      <c r="A9804"/>
      <c r="B9804"/>
      <c r="C9804"/>
      <c r="D9804"/>
    </row>
    <row r="9805" spans="1:4" x14ac:dyDescent="0.25">
      <c r="A9805"/>
      <c r="B9805"/>
      <c r="C9805"/>
      <c r="D9805"/>
    </row>
    <row r="9806" spans="1:4" x14ac:dyDescent="0.25">
      <c r="A9806"/>
      <c r="B9806"/>
      <c r="C9806"/>
      <c r="D9806"/>
    </row>
    <row r="9807" spans="1:4" x14ac:dyDescent="0.25">
      <c r="A9807"/>
      <c r="B9807"/>
      <c r="C9807"/>
      <c r="D9807"/>
    </row>
    <row r="9808" spans="1:4" x14ac:dyDescent="0.25">
      <c r="A9808"/>
      <c r="B9808"/>
      <c r="C9808"/>
      <c r="D9808"/>
    </row>
    <row r="9809" spans="1:4" x14ac:dyDescent="0.25">
      <c r="A9809"/>
      <c r="B9809"/>
      <c r="C9809"/>
      <c r="D9809"/>
    </row>
    <row r="9810" spans="1:4" x14ac:dyDescent="0.25">
      <c r="A9810"/>
      <c r="B9810"/>
      <c r="C9810"/>
      <c r="D9810"/>
    </row>
    <row r="9811" spans="1:4" x14ac:dyDescent="0.25">
      <c r="A9811"/>
      <c r="B9811"/>
      <c r="C9811"/>
      <c r="D9811"/>
    </row>
    <row r="9812" spans="1:4" x14ac:dyDescent="0.25">
      <c r="A9812"/>
      <c r="B9812"/>
      <c r="C9812"/>
      <c r="D9812"/>
    </row>
    <row r="9813" spans="1:4" x14ac:dyDescent="0.25">
      <c r="A9813"/>
      <c r="B9813"/>
      <c r="C9813"/>
      <c r="D9813"/>
    </row>
    <row r="9814" spans="1:4" x14ac:dyDescent="0.25">
      <c r="A9814"/>
      <c r="B9814"/>
      <c r="C9814"/>
      <c r="D9814"/>
    </row>
    <row r="9815" spans="1:4" x14ac:dyDescent="0.25">
      <c r="A9815"/>
      <c r="B9815"/>
      <c r="C9815"/>
      <c r="D9815"/>
    </row>
    <row r="9816" spans="1:4" x14ac:dyDescent="0.25">
      <c r="A9816"/>
      <c r="B9816"/>
      <c r="C9816"/>
      <c r="D9816"/>
    </row>
    <row r="9817" spans="1:4" x14ac:dyDescent="0.25">
      <c r="A9817"/>
      <c r="B9817"/>
      <c r="C9817"/>
      <c r="D9817"/>
    </row>
    <row r="9818" spans="1:4" x14ac:dyDescent="0.25">
      <c r="A9818"/>
      <c r="B9818"/>
      <c r="C9818"/>
      <c r="D9818"/>
    </row>
    <row r="9819" spans="1:4" x14ac:dyDescent="0.25">
      <c r="A9819"/>
      <c r="B9819"/>
      <c r="C9819"/>
      <c r="D9819"/>
    </row>
    <row r="9820" spans="1:4" x14ac:dyDescent="0.25">
      <c r="A9820"/>
      <c r="B9820"/>
      <c r="C9820"/>
      <c r="D9820"/>
    </row>
    <row r="9821" spans="1:4" x14ac:dyDescent="0.25">
      <c r="A9821"/>
      <c r="B9821"/>
      <c r="C9821"/>
      <c r="D9821"/>
    </row>
    <row r="9822" spans="1:4" x14ac:dyDescent="0.25">
      <c r="A9822"/>
      <c r="B9822"/>
      <c r="C9822"/>
      <c r="D9822"/>
    </row>
    <row r="9823" spans="1:4" x14ac:dyDescent="0.25">
      <c r="A9823"/>
      <c r="B9823"/>
      <c r="C9823"/>
      <c r="D9823"/>
    </row>
    <row r="9824" spans="1:4" x14ac:dyDescent="0.25">
      <c r="A9824"/>
      <c r="B9824"/>
      <c r="C9824"/>
      <c r="D9824"/>
    </row>
    <row r="9825" spans="1:4" x14ac:dyDescent="0.25">
      <c r="A9825"/>
      <c r="B9825"/>
      <c r="C9825"/>
      <c r="D9825"/>
    </row>
    <row r="9826" spans="1:4" x14ac:dyDescent="0.25">
      <c r="A9826"/>
      <c r="B9826"/>
      <c r="C9826"/>
      <c r="D9826"/>
    </row>
    <row r="9827" spans="1:4" x14ac:dyDescent="0.25">
      <c r="A9827"/>
      <c r="B9827"/>
      <c r="C9827"/>
      <c r="D9827"/>
    </row>
    <row r="9828" spans="1:4" x14ac:dyDescent="0.25">
      <c r="A9828"/>
      <c r="B9828"/>
      <c r="C9828"/>
      <c r="D9828"/>
    </row>
    <row r="9829" spans="1:4" x14ac:dyDescent="0.25">
      <c r="A9829"/>
      <c r="B9829"/>
      <c r="C9829"/>
      <c r="D9829"/>
    </row>
    <row r="9830" spans="1:4" x14ac:dyDescent="0.25">
      <c r="A9830"/>
      <c r="B9830"/>
      <c r="C9830"/>
      <c r="D9830"/>
    </row>
    <row r="9831" spans="1:4" x14ac:dyDescent="0.25">
      <c r="A9831"/>
      <c r="B9831"/>
      <c r="C9831"/>
      <c r="D9831"/>
    </row>
    <row r="9832" spans="1:4" x14ac:dyDescent="0.25">
      <c r="A9832"/>
      <c r="B9832"/>
      <c r="C9832"/>
      <c r="D9832"/>
    </row>
    <row r="9833" spans="1:4" x14ac:dyDescent="0.25">
      <c r="A9833"/>
      <c r="B9833"/>
      <c r="C9833"/>
      <c r="D9833"/>
    </row>
    <row r="9834" spans="1:4" x14ac:dyDescent="0.25">
      <c r="A9834"/>
      <c r="B9834"/>
      <c r="C9834"/>
      <c r="D9834"/>
    </row>
    <row r="9835" spans="1:4" x14ac:dyDescent="0.25">
      <c r="A9835"/>
      <c r="B9835"/>
      <c r="C9835"/>
      <c r="D9835"/>
    </row>
    <row r="9836" spans="1:4" x14ac:dyDescent="0.25">
      <c r="A9836"/>
      <c r="B9836"/>
      <c r="C9836"/>
      <c r="D9836"/>
    </row>
    <row r="9837" spans="1:4" x14ac:dyDescent="0.25">
      <c r="A9837"/>
      <c r="B9837"/>
      <c r="C9837"/>
      <c r="D9837"/>
    </row>
    <row r="9838" spans="1:4" x14ac:dyDescent="0.25">
      <c r="A9838"/>
      <c r="B9838"/>
      <c r="C9838"/>
      <c r="D9838"/>
    </row>
    <row r="9839" spans="1:4" x14ac:dyDescent="0.25">
      <c r="A9839"/>
      <c r="B9839"/>
      <c r="C9839"/>
      <c r="D9839"/>
    </row>
    <row r="9840" spans="1:4" x14ac:dyDescent="0.25">
      <c r="A9840"/>
      <c r="B9840"/>
      <c r="C9840"/>
      <c r="D9840"/>
    </row>
    <row r="9841" spans="1:4" x14ac:dyDescent="0.25">
      <c r="A9841"/>
      <c r="B9841"/>
      <c r="C9841"/>
      <c r="D9841"/>
    </row>
    <row r="9842" spans="1:4" x14ac:dyDescent="0.25">
      <c r="A9842"/>
      <c r="B9842"/>
      <c r="C9842"/>
      <c r="D9842"/>
    </row>
    <row r="9843" spans="1:4" x14ac:dyDescent="0.25">
      <c r="A9843"/>
      <c r="B9843"/>
      <c r="C9843"/>
      <c r="D9843"/>
    </row>
    <row r="9844" spans="1:4" x14ac:dyDescent="0.25">
      <c r="A9844"/>
      <c r="B9844"/>
      <c r="C9844"/>
      <c r="D9844"/>
    </row>
    <row r="9845" spans="1:4" x14ac:dyDescent="0.25">
      <c r="A9845"/>
      <c r="B9845"/>
      <c r="C9845"/>
      <c r="D9845"/>
    </row>
    <row r="9846" spans="1:4" x14ac:dyDescent="0.25">
      <c r="A9846"/>
      <c r="B9846"/>
      <c r="C9846"/>
      <c r="D9846"/>
    </row>
    <row r="9847" spans="1:4" x14ac:dyDescent="0.25">
      <c r="A9847"/>
      <c r="B9847"/>
      <c r="C9847"/>
      <c r="D9847"/>
    </row>
    <row r="9848" spans="1:4" x14ac:dyDescent="0.25">
      <c r="A9848"/>
      <c r="B9848"/>
      <c r="C9848"/>
      <c r="D9848"/>
    </row>
    <row r="9849" spans="1:4" x14ac:dyDescent="0.25">
      <c r="A9849"/>
      <c r="B9849"/>
      <c r="C9849"/>
      <c r="D9849"/>
    </row>
    <row r="9850" spans="1:4" x14ac:dyDescent="0.25">
      <c r="A9850"/>
      <c r="B9850"/>
      <c r="C9850"/>
      <c r="D9850"/>
    </row>
    <row r="9851" spans="1:4" x14ac:dyDescent="0.25">
      <c r="A9851"/>
      <c r="B9851"/>
      <c r="C9851"/>
      <c r="D9851"/>
    </row>
    <row r="9852" spans="1:4" x14ac:dyDescent="0.25">
      <c r="A9852"/>
      <c r="B9852"/>
      <c r="C9852"/>
      <c r="D9852"/>
    </row>
    <row r="9853" spans="1:4" x14ac:dyDescent="0.25">
      <c r="A9853"/>
      <c r="B9853"/>
      <c r="C9853"/>
      <c r="D9853"/>
    </row>
    <row r="9854" spans="1:4" x14ac:dyDescent="0.25">
      <c r="A9854"/>
      <c r="B9854"/>
      <c r="C9854"/>
      <c r="D9854"/>
    </row>
    <row r="9855" spans="1:4" x14ac:dyDescent="0.25">
      <c r="A9855"/>
      <c r="B9855"/>
      <c r="C9855"/>
      <c r="D9855"/>
    </row>
    <row r="9856" spans="1:4" x14ac:dyDescent="0.25">
      <c r="A9856"/>
      <c r="B9856"/>
      <c r="C9856"/>
      <c r="D9856"/>
    </row>
    <row r="9857" spans="1:4" x14ac:dyDescent="0.25">
      <c r="A9857"/>
      <c r="B9857"/>
      <c r="C9857"/>
      <c r="D9857"/>
    </row>
    <row r="9858" spans="1:4" x14ac:dyDescent="0.25">
      <c r="A9858"/>
      <c r="B9858"/>
      <c r="C9858"/>
      <c r="D9858"/>
    </row>
    <row r="9859" spans="1:4" x14ac:dyDescent="0.25">
      <c r="A9859"/>
      <c r="B9859"/>
      <c r="C9859"/>
      <c r="D9859"/>
    </row>
    <row r="9860" spans="1:4" x14ac:dyDescent="0.25">
      <c r="A9860"/>
      <c r="B9860"/>
      <c r="C9860"/>
      <c r="D9860"/>
    </row>
    <row r="9861" spans="1:4" x14ac:dyDescent="0.25">
      <c r="A9861"/>
      <c r="B9861"/>
      <c r="C9861"/>
      <c r="D9861"/>
    </row>
    <row r="9862" spans="1:4" x14ac:dyDescent="0.25">
      <c r="A9862"/>
      <c r="B9862"/>
      <c r="C9862"/>
      <c r="D9862"/>
    </row>
    <row r="9863" spans="1:4" x14ac:dyDescent="0.25">
      <c r="A9863"/>
      <c r="B9863"/>
      <c r="C9863"/>
      <c r="D9863"/>
    </row>
    <row r="9864" spans="1:4" x14ac:dyDescent="0.25">
      <c r="A9864"/>
      <c r="B9864"/>
      <c r="C9864"/>
      <c r="D9864"/>
    </row>
    <row r="9865" spans="1:4" x14ac:dyDescent="0.25">
      <c r="A9865"/>
      <c r="B9865"/>
      <c r="C9865"/>
      <c r="D9865"/>
    </row>
    <row r="9866" spans="1:4" x14ac:dyDescent="0.25">
      <c r="A9866"/>
      <c r="B9866"/>
      <c r="C9866"/>
      <c r="D9866"/>
    </row>
    <row r="9867" spans="1:4" x14ac:dyDescent="0.25">
      <c r="A9867"/>
      <c r="B9867"/>
      <c r="C9867"/>
      <c r="D9867"/>
    </row>
    <row r="9868" spans="1:4" x14ac:dyDescent="0.25">
      <c r="A9868"/>
      <c r="B9868"/>
      <c r="C9868"/>
      <c r="D9868"/>
    </row>
    <row r="9869" spans="1:4" x14ac:dyDescent="0.25">
      <c r="A9869"/>
      <c r="B9869"/>
      <c r="C9869"/>
      <c r="D9869"/>
    </row>
    <row r="9870" spans="1:4" x14ac:dyDescent="0.25">
      <c r="A9870"/>
      <c r="B9870"/>
      <c r="C9870"/>
      <c r="D9870"/>
    </row>
    <row r="9871" spans="1:4" x14ac:dyDescent="0.25">
      <c r="A9871"/>
      <c r="B9871"/>
      <c r="C9871"/>
      <c r="D9871"/>
    </row>
    <row r="9872" spans="1:4" x14ac:dyDescent="0.25">
      <c r="A9872"/>
      <c r="B9872"/>
      <c r="C9872"/>
      <c r="D9872"/>
    </row>
    <row r="9873" spans="1:4" x14ac:dyDescent="0.25">
      <c r="A9873"/>
      <c r="B9873"/>
      <c r="C9873"/>
      <c r="D9873"/>
    </row>
    <row r="9874" spans="1:4" x14ac:dyDescent="0.25">
      <c r="A9874"/>
      <c r="B9874"/>
      <c r="C9874"/>
      <c r="D9874"/>
    </row>
    <row r="9875" spans="1:4" x14ac:dyDescent="0.25">
      <c r="A9875"/>
      <c r="B9875"/>
      <c r="C9875"/>
      <c r="D9875"/>
    </row>
    <row r="9876" spans="1:4" x14ac:dyDescent="0.25">
      <c r="A9876"/>
      <c r="B9876"/>
      <c r="C9876"/>
      <c r="D9876"/>
    </row>
    <row r="9877" spans="1:4" x14ac:dyDescent="0.25">
      <c r="A9877"/>
      <c r="B9877"/>
      <c r="C9877"/>
      <c r="D9877"/>
    </row>
    <row r="9878" spans="1:4" x14ac:dyDescent="0.25">
      <c r="A9878"/>
      <c r="B9878"/>
      <c r="C9878"/>
      <c r="D9878"/>
    </row>
    <row r="9879" spans="1:4" x14ac:dyDescent="0.25">
      <c r="A9879"/>
      <c r="B9879"/>
      <c r="C9879"/>
      <c r="D9879"/>
    </row>
    <row r="9880" spans="1:4" x14ac:dyDescent="0.25">
      <c r="A9880"/>
      <c r="B9880"/>
      <c r="C9880"/>
      <c r="D9880"/>
    </row>
    <row r="9881" spans="1:4" x14ac:dyDescent="0.25">
      <c r="A9881"/>
      <c r="B9881"/>
      <c r="C9881"/>
      <c r="D9881"/>
    </row>
    <row r="9882" spans="1:4" x14ac:dyDescent="0.25">
      <c r="A9882"/>
      <c r="B9882"/>
      <c r="C9882"/>
      <c r="D9882"/>
    </row>
    <row r="9883" spans="1:4" x14ac:dyDescent="0.25">
      <c r="A9883"/>
      <c r="B9883"/>
      <c r="C9883"/>
      <c r="D9883"/>
    </row>
    <row r="9884" spans="1:4" x14ac:dyDescent="0.25">
      <c r="A9884"/>
      <c r="B9884"/>
      <c r="C9884"/>
      <c r="D9884"/>
    </row>
    <row r="9885" spans="1:4" x14ac:dyDescent="0.25">
      <c r="A9885"/>
      <c r="B9885"/>
      <c r="C9885"/>
      <c r="D9885"/>
    </row>
    <row r="9886" spans="1:4" x14ac:dyDescent="0.25">
      <c r="A9886"/>
      <c r="B9886"/>
      <c r="C9886"/>
      <c r="D9886"/>
    </row>
    <row r="9887" spans="1:4" x14ac:dyDescent="0.25">
      <c r="A9887"/>
      <c r="B9887"/>
      <c r="C9887"/>
      <c r="D9887"/>
    </row>
    <row r="9888" spans="1:4" x14ac:dyDescent="0.25">
      <c r="A9888"/>
      <c r="B9888"/>
      <c r="C9888"/>
      <c r="D9888"/>
    </row>
    <row r="9889" spans="1:4" x14ac:dyDescent="0.25">
      <c r="A9889"/>
      <c r="B9889"/>
      <c r="C9889"/>
      <c r="D9889"/>
    </row>
    <row r="9890" spans="1:4" x14ac:dyDescent="0.25">
      <c r="A9890"/>
      <c r="B9890"/>
      <c r="C9890"/>
      <c r="D9890"/>
    </row>
    <row r="9891" spans="1:4" x14ac:dyDescent="0.25">
      <c r="A9891"/>
      <c r="B9891"/>
      <c r="C9891"/>
      <c r="D9891"/>
    </row>
    <row r="9892" spans="1:4" x14ac:dyDescent="0.25">
      <c r="A9892"/>
      <c r="B9892"/>
      <c r="C9892"/>
      <c r="D9892"/>
    </row>
    <row r="9893" spans="1:4" x14ac:dyDescent="0.25">
      <c r="A9893"/>
      <c r="B9893"/>
      <c r="C9893"/>
      <c r="D9893"/>
    </row>
    <row r="9894" spans="1:4" x14ac:dyDescent="0.25">
      <c r="A9894"/>
      <c r="B9894"/>
      <c r="C9894"/>
      <c r="D9894"/>
    </row>
    <row r="9895" spans="1:4" x14ac:dyDescent="0.25">
      <c r="A9895"/>
      <c r="B9895"/>
      <c r="C9895"/>
      <c r="D9895"/>
    </row>
    <row r="9896" spans="1:4" x14ac:dyDescent="0.25">
      <c r="A9896"/>
      <c r="B9896"/>
      <c r="C9896"/>
      <c r="D9896"/>
    </row>
    <row r="9897" spans="1:4" x14ac:dyDescent="0.25">
      <c r="A9897"/>
      <c r="B9897"/>
      <c r="C9897"/>
      <c r="D9897"/>
    </row>
    <row r="9898" spans="1:4" x14ac:dyDescent="0.25">
      <c r="A9898"/>
      <c r="B9898"/>
      <c r="C9898"/>
      <c r="D9898"/>
    </row>
    <row r="9899" spans="1:4" x14ac:dyDescent="0.25">
      <c r="A9899"/>
      <c r="B9899"/>
      <c r="C9899"/>
      <c r="D9899"/>
    </row>
    <row r="9900" spans="1:4" x14ac:dyDescent="0.25">
      <c r="A9900"/>
      <c r="B9900"/>
      <c r="C9900"/>
      <c r="D9900"/>
    </row>
    <row r="9901" spans="1:4" x14ac:dyDescent="0.25">
      <c r="A9901"/>
      <c r="B9901"/>
      <c r="C9901"/>
      <c r="D9901"/>
    </row>
    <row r="9902" spans="1:4" x14ac:dyDescent="0.25">
      <c r="A9902"/>
      <c r="B9902"/>
      <c r="C9902"/>
      <c r="D9902"/>
    </row>
    <row r="9903" spans="1:4" x14ac:dyDescent="0.25">
      <c r="A9903"/>
      <c r="B9903"/>
      <c r="C9903"/>
      <c r="D9903"/>
    </row>
    <row r="9904" spans="1:4" x14ac:dyDescent="0.25">
      <c r="A9904"/>
      <c r="B9904"/>
      <c r="C9904"/>
      <c r="D9904"/>
    </row>
    <row r="9905" spans="1:4" x14ac:dyDescent="0.25">
      <c r="A9905"/>
      <c r="B9905"/>
      <c r="C9905"/>
      <c r="D9905"/>
    </row>
    <row r="9906" spans="1:4" x14ac:dyDescent="0.25">
      <c r="A9906"/>
      <c r="B9906"/>
      <c r="C9906"/>
      <c r="D9906"/>
    </row>
    <row r="9907" spans="1:4" x14ac:dyDescent="0.25">
      <c r="A9907"/>
      <c r="B9907"/>
      <c r="C9907"/>
      <c r="D9907"/>
    </row>
    <row r="9908" spans="1:4" x14ac:dyDescent="0.25">
      <c r="A9908"/>
      <c r="B9908"/>
      <c r="C9908"/>
      <c r="D9908"/>
    </row>
    <row r="9909" spans="1:4" x14ac:dyDescent="0.25">
      <c r="A9909"/>
      <c r="B9909"/>
      <c r="C9909"/>
      <c r="D9909"/>
    </row>
    <row r="9910" spans="1:4" x14ac:dyDescent="0.25">
      <c r="A9910"/>
      <c r="B9910"/>
      <c r="C9910"/>
      <c r="D9910"/>
    </row>
    <row r="9911" spans="1:4" x14ac:dyDescent="0.25">
      <c r="A9911"/>
      <c r="B9911"/>
      <c r="C9911"/>
      <c r="D9911"/>
    </row>
    <row r="9912" spans="1:4" x14ac:dyDescent="0.25">
      <c r="A9912"/>
      <c r="B9912"/>
      <c r="C9912"/>
      <c r="D9912"/>
    </row>
    <row r="9913" spans="1:4" x14ac:dyDescent="0.25">
      <c r="A9913"/>
      <c r="B9913"/>
      <c r="C9913"/>
      <c r="D9913"/>
    </row>
    <row r="9914" spans="1:4" x14ac:dyDescent="0.25">
      <c r="A9914"/>
      <c r="B9914"/>
      <c r="C9914"/>
      <c r="D9914"/>
    </row>
    <row r="9915" spans="1:4" x14ac:dyDescent="0.25">
      <c r="A9915"/>
      <c r="B9915"/>
      <c r="C9915"/>
      <c r="D9915"/>
    </row>
    <row r="9916" spans="1:4" x14ac:dyDescent="0.25">
      <c r="A9916"/>
      <c r="B9916"/>
      <c r="C9916"/>
      <c r="D9916"/>
    </row>
    <row r="9917" spans="1:4" x14ac:dyDescent="0.25">
      <c r="A9917"/>
      <c r="B9917"/>
      <c r="C9917"/>
      <c r="D9917"/>
    </row>
    <row r="9918" spans="1:4" x14ac:dyDescent="0.25">
      <c r="A9918"/>
      <c r="B9918"/>
      <c r="C9918"/>
      <c r="D9918"/>
    </row>
    <row r="9919" spans="1:4" x14ac:dyDescent="0.25">
      <c r="A9919"/>
      <c r="B9919"/>
      <c r="C9919"/>
      <c r="D9919"/>
    </row>
    <row r="9920" spans="1:4" x14ac:dyDescent="0.25">
      <c r="A9920"/>
      <c r="B9920"/>
      <c r="C9920"/>
      <c r="D9920"/>
    </row>
    <row r="9921" spans="1:4" x14ac:dyDescent="0.25">
      <c r="A9921"/>
      <c r="B9921"/>
      <c r="C9921"/>
      <c r="D9921"/>
    </row>
    <row r="9922" spans="1:4" x14ac:dyDescent="0.25">
      <c r="A9922"/>
      <c r="B9922"/>
      <c r="C9922"/>
      <c r="D9922"/>
    </row>
    <row r="9923" spans="1:4" x14ac:dyDescent="0.25">
      <c r="A9923"/>
      <c r="B9923"/>
      <c r="C9923"/>
      <c r="D9923"/>
    </row>
    <row r="9924" spans="1:4" x14ac:dyDescent="0.25">
      <c r="A9924"/>
      <c r="B9924"/>
      <c r="C9924"/>
      <c r="D9924"/>
    </row>
    <row r="9925" spans="1:4" x14ac:dyDescent="0.25">
      <c r="A9925"/>
      <c r="B9925"/>
      <c r="C9925"/>
      <c r="D9925"/>
    </row>
    <row r="9926" spans="1:4" x14ac:dyDescent="0.25">
      <c r="A9926"/>
      <c r="B9926"/>
      <c r="C9926"/>
      <c r="D9926"/>
    </row>
    <row r="9927" spans="1:4" x14ac:dyDescent="0.25">
      <c r="A9927"/>
      <c r="B9927"/>
      <c r="C9927"/>
      <c r="D9927"/>
    </row>
    <row r="9928" spans="1:4" x14ac:dyDescent="0.25">
      <c r="A9928"/>
      <c r="B9928"/>
      <c r="C9928"/>
      <c r="D9928"/>
    </row>
    <row r="9929" spans="1:4" x14ac:dyDescent="0.25">
      <c r="A9929"/>
      <c r="B9929"/>
      <c r="C9929"/>
      <c r="D9929"/>
    </row>
    <row r="9930" spans="1:4" x14ac:dyDescent="0.25">
      <c r="A9930"/>
      <c r="B9930"/>
      <c r="C9930"/>
      <c r="D9930"/>
    </row>
    <row r="9931" spans="1:4" x14ac:dyDescent="0.25">
      <c r="A9931"/>
      <c r="B9931"/>
      <c r="C9931"/>
      <c r="D9931"/>
    </row>
    <row r="9932" spans="1:4" x14ac:dyDescent="0.25">
      <c r="A9932"/>
      <c r="B9932"/>
      <c r="C9932"/>
      <c r="D9932"/>
    </row>
    <row r="9933" spans="1:4" x14ac:dyDescent="0.25">
      <c r="A9933"/>
      <c r="B9933"/>
      <c r="C9933"/>
      <c r="D9933"/>
    </row>
    <row r="9934" spans="1:4" x14ac:dyDescent="0.25">
      <c r="A9934"/>
      <c r="B9934"/>
      <c r="C9934"/>
      <c r="D9934"/>
    </row>
    <row r="9935" spans="1:4" x14ac:dyDescent="0.25">
      <c r="A9935"/>
      <c r="B9935"/>
      <c r="C9935"/>
      <c r="D9935"/>
    </row>
    <row r="9936" spans="1:4" x14ac:dyDescent="0.25">
      <c r="A9936"/>
      <c r="B9936"/>
      <c r="C9936"/>
      <c r="D9936"/>
    </row>
    <row r="9937" spans="1:4" x14ac:dyDescent="0.25">
      <c r="A9937"/>
      <c r="B9937"/>
      <c r="C9937"/>
      <c r="D9937"/>
    </row>
    <row r="9938" spans="1:4" x14ac:dyDescent="0.25">
      <c r="A9938"/>
      <c r="B9938"/>
      <c r="C9938"/>
      <c r="D9938"/>
    </row>
    <row r="9939" spans="1:4" x14ac:dyDescent="0.25">
      <c r="A9939"/>
      <c r="B9939"/>
      <c r="C9939"/>
      <c r="D9939"/>
    </row>
    <row r="9940" spans="1:4" x14ac:dyDescent="0.25">
      <c r="A9940"/>
      <c r="B9940"/>
      <c r="C9940"/>
      <c r="D9940"/>
    </row>
    <row r="9941" spans="1:4" x14ac:dyDescent="0.25">
      <c r="A9941"/>
      <c r="B9941"/>
      <c r="C9941"/>
      <c r="D9941"/>
    </row>
    <row r="9942" spans="1:4" x14ac:dyDescent="0.25">
      <c r="A9942"/>
      <c r="B9942"/>
      <c r="C9942"/>
      <c r="D9942"/>
    </row>
    <row r="9943" spans="1:4" x14ac:dyDescent="0.25">
      <c r="A9943"/>
      <c r="B9943"/>
      <c r="C9943"/>
      <c r="D9943"/>
    </row>
    <row r="9944" spans="1:4" x14ac:dyDescent="0.25">
      <c r="A9944"/>
      <c r="B9944"/>
      <c r="C9944"/>
      <c r="D9944"/>
    </row>
    <row r="9945" spans="1:4" x14ac:dyDescent="0.25">
      <c r="A9945"/>
      <c r="B9945"/>
      <c r="C9945"/>
      <c r="D9945"/>
    </row>
    <row r="9946" spans="1:4" x14ac:dyDescent="0.25">
      <c r="A9946"/>
      <c r="B9946"/>
      <c r="C9946"/>
      <c r="D9946"/>
    </row>
    <row r="9947" spans="1:4" x14ac:dyDescent="0.25">
      <c r="A9947"/>
      <c r="B9947"/>
      <c r="C9947"/>
      <c r="D9947"/>
    </row>
    <row r="9948" spans="1:4" x14ac:dyDescent="0.25">
      <c r="A9948"/>
      <c r="B9948"/>
      <c r="C9948"/>
      <c r="D9948"/>
    </row>
    <row r="9949" spans="1:4" x14ac:dyDescent="0.25">
      <c r="A9949"/>
      <c r="B9949"/>
      <c r="C9949"/>
      <c r="D9949"/>
    </row>
    <row r="9950" spans="1:4" x14ac:dyDescent="0.25">
      <c r="A9950"/>
      <c r="B9950"/>
      <c r="C9950"/>
      <c r="D9950"/>
    </row>
    <row r="9951" spans="1:4" x14ac:dyDescent="0.25">
      <c r="A9951"/>
      <c r="B9951"/>
      <c r="C9951"/>
      <c r="D9951"/>
    </row>
    <row r="9952" spans="1:4" x14ac:dyDescent="0.25">
      <c r="A9952"/>
      <c r="B9952"/>
      <c r="C9952"/>
      <c r="D9952"/>
    </row>
    <row r="9953" spans="1:4" x14ac:dyDescent="0.25">
      <c r="A9953"/>
      <c r="B9953"/>
      <c r="C9953"/>
      <c r="D9953"/>
    </row>
    <row r="9954" spans="1:4" x14ac:dyDescent="0.25">
      <c r="A9954"/>
      <c r="B9954"/>
      <c r="C9954"/>
      <c r="D9954"/>
    </row>
    <row r="9955" spans="1:4" x14ac:dyDescent="0.25">
      <c r="A9955"/>
      <c r="B9955"/>
      <c r="C9955"/>
      <c r="D9955"/>
    </row>
    <row r="9956" spans="1:4" x14ac:dyDescent="0.25">
      <c r="A9956"/>
      <c r="B9956"/>
      <c r="C9956"/>
      <c r="D9956"/>
    </row>
    <row r="9957" spans="1:4" x14ac:dyDescent="0.25">
      <c r="A9957"/>
      <c r="B9957"/>
      <c r="C9957"/>
      <c r="D9957"/>
    </row>
    <row r="9958" spans="1:4" x14ac:dyDescent="0.25">
      <c r="A9958"/>
      <c r="B9958"/>
      <c r="C9958"/>
      <c r="D9958"/>
    </row>
    <row r="9959" spans="1:4" x14ac:dyDescent="0.25">
      <c r="A9959"/>
      <c r="B9959"/>
      <c r="C9959"/>
      <c r="D9959"/>
    </row>
    <row r="9960" spans="1:4" x14ac:dyDescent="0.25">
      <c r="A9960"/>
      <c r="B9960"/>
      <c r="C9960"/>
      <c r="D9960"/>
    </row>
    <row r="9961" spans="1:4" x14ac:dyDescent="0.25">
      <c r="A9961"/>
      <c r="B9961"/>
      <c r="C9961"/>
      <c r="D9961"/>
    </row>
    <row r="9962" spans="1:4" x14ac:dyDescent="0.25">
      <c r="A9962"/>
      <c r="B9962"/>
      <c r="C9962"/>
      <c r="D9962"/>
    </row>
    <row r="9963" spans="1:4" x14ac:dyDescent="0.25">
      <c r="A9963"/>
      <c r="B9963"/>
      <c r="C9963"/>
      <c r="D9963"/>
    </row>
    <row r="9964" spans="1:4" x14ac:dyDescent="0.25">
      <c r="A9964"/>
      <c r="B9964"/>
      <c r="C9964"/>
      <c r="D9964"/>
    </row>
    <row r="9965" spans="1:4" x14ac:dyDescent="0.25">
      <c r="A9965"/>
      <c r="B9965"/>
      <c r="C9965"/>
      <c r="D9965"/>
    </row>
    <row r="9966" spans="1:4" x14ac:dyDescent="0.25">
      <c r="A9966"/>
      <c r="B9966"/>
      <c r="C9966"/>
      <c r="D9966"/>
    </row>
    <row r="9967" spans="1:4" x14ac:dyDescent="0.25">
      <c r="A9967"/>
      <c r="B9967"/>
      <c r="C9967"/>
      <c r="D9967"/>
    </row>
    <row r="9968" spans="1:4" x14ac:dyDescent="0.25">
      <c r="A9968"/>
      <c r="B9968"/>
      <c r="C9968"/>
      <c r="D9968"/>
    </row>
    <row r="9969" spans="1:4" x14ac:dyDescent="0.25">
      <c r="A9969"/>
      <c r="B9969"/>
      <c r="C9969"/>
      <c r="D9969"/>
    </row>
    <row r="9970" spans="1:4" x14ac:dyDescent="0.25">
      <c r="A9970"/>
      <c r="B9970"/>
      <c r="C9970"/>
      <c r="D9970"/>
    </row>
    <row r="9971" spans="1:4" x14ac:dyDescent="0.25">
      <c r="A9971"/>
      <c r="B9971"/>
      <c r="C9971"/>
      <c r="D9971"/>
    </row>
    <row r="9972" spans="1:4" x14ac:dyDescent="0.25">
      <c r="A9972"/>
      <c r="B9972"/>
      <c r="C9972"/>
      <c r="D9972"/>
    </row>
    <row r="9973" spans="1:4" x14ac:dyDescent="0.25">
      <c r="A9973"/>
      <c r="B9973"/>
      <c r="C9973"/>
      <c r="D9973"/>
    </row>
    <row r="9974" spans="1:4" x14ac:dyDescent="0.25">
      <c r="A9974"/>
      <c r="B9974"/>
      <c r="C9974"/>
      <c r="D9974"/>
    </row>
    <row r="9975" spans="1:4" x14ac:dyDescent="0.25">
      <c r="A9975"/>
      <c r="B9975"/>
      <c r="C9975"/>
      <c r="D9975"/>
    </row>
    <row r="9976" spans="1:4" x14ac:dyDescent="0.25">
      <c r="A9976"/>
      <c r="B9976"/>
      <c r="C9976"/>
      <c r="D9976"/>
    </row>
    <row r="9977" spans="1:4" x14ac:dyDescent="0.25">
      <c r="A9977"/>
      <c r="B9977"/>
      <c r="C9977"/>
      <c r="D9977"/>
    </row>
    <row r="9978" spans="1:4" x14ac:dyDescent="0.25">
      <c r="A9978"/>
      <c r="B9978"/>
      <c r="C9978"/>
      <c r="D9978"/>
    </row>
    <row r="9979" spans="1:4" x14ac:dyDescent="0.25">
      <c r="A9979"/>
      <c r="B9979"/>
      <c r="C9979"/>
      <c r="D9979"/>
    </row>
    <row r="9980" spans="1:4" x14ac:dyDescent="0.25">
      <c r="A9980"/>
      <c r="B9980"/>
      <c r="C9980"/>
      <c r="D9980"/>
    </row>
    <row r="9981" spans="1:4" x14ac:dyDescent="0.25">
      <c r="A9981"/>
      <c r="B9981"/>
      <c r="C9981"/>
      <c r="D9981"/>
    </row>
    <row r="9982" spans="1:4" x14ac:dyDescent="0.25">
      <c r="A9982"/>
      <c r="B9982"/>
      <c r="C9982"/>
      <c r="D9982"/>
    </row>
    <row r="9983" spans="1:4" x14ac:dyDescent="0.25">
      <c r="A9983"/>
      <c r="B9983"/>
      <c r="C9983"/>
      <c r="D9983"/>
    </row>
    <row r="9984" spans="1:4" x14ac:dyDescent="0.25">
      <c r="A9984"/>
      <c r="B9984"/>
      <c r="C9984"/>
      <c r="D9984"/>
    </row>
    <row r="9985" spans="1:4" x14ac:dyDescent="0.25">
      <c r="A9985"/>
      <c r="B9985"/>
      <c r="C9985"/>
      <c r="D9985"/>
    </row>
    <row r="9986" spans="1:4" x14ac:dyDescent="0.25">
      <c r="A9986"/>
      <c r="B9986"/>
      <c r="C9986"/>
      <c r="D9986"/>
    </row>
    <row r="9987" spans="1:4" x14ac:dyDescent="0.25">
      <c r="A9987"/>
      <c r="B9987"/>
      <c r="C9987"/>
      <c r="D9987"/>
    </row>
    <row r="9988" spans="1:4" x14ac:dyDescent="0.25">
      <c r="A9988"/>
      <c r="B9988"/>
      <c r="C9988"/>
      <c r="D9988"/>
    </row>
    <row r="9989" spans="1:4" x14ac:dyDescent="0.25">
      <c r="A9989"/>
      <c r="B9989"/>
      <c r="C9989"/>
      <c r="D9989"/>
    </row>
    <row r="9990" spans="1:4" x14ac:dyDescent="0.25">
      <c r="A9990"/>
      <c r="B9990"/>
      <c r="C9990"/>
      <c r="D9990"/>
    </row>
    <row r="9991" spans="1:4" x14ac:dyDescent="0.25">
      <c r="A9991"/>
      <c r="B9991"/>
      <c r="C9991"/>
      <c r="D9991"/>
    </row>
    <row r="9992" spans="1:4" x14ac:dyDescent="0.25">
      <c r="A9992"/>
      <c r="B9992"/>
      <c r="C9992"/>
      <c r="D9992"/>
    </row>
    <row r="9993" spans="1:4" x14ac:dyDescent="0.25">
      <c r="A9993"/>
      <c r="B9993"/>
      <c r="C9993"/>
      <c r="D9993"/>
    </row>
    <row r="9994" spans="1:4" x14ac:dyDescent="0.25">
      <c r="A9994"/>
      <c r="B9994"/>
      <c r="C9994"/>
      <c r="D9994"/>
    </row>
    <row r="9995" spans="1:4" x14ac:dyDescent="0.25">
      <c r="A9995"/>
      <c r="B9995"/>
      <c r="C9995"/>
      <c r="D9995"/>
    </row>
    <row r="9996" spans="1:4" x14ac:dyDescent="0.25">
      <c r="A9996"/>
      <c r="B9996"/>
      <c r="C9996"/>
      <c r="D9996"/>
    </row>
    <row r="9997" spans="1:4" x14ac:dyDescent="0.25">
      <c r="A9997"/>
      <c r="B9997"/>
      <c r="C9997"/>
      <c r="D9997"/>
    </row>
    <row r="9998" spans="1:4" x14ac:dyDescent="0.25">
      <c r="A9998"/>
      <c r="B9998"/>
      <c r="C9998"/>
      <c r="D9998"/>
    </row>
    <row r="9999" spans="1:4" x14ac:dyDescent="0.25">
      <c r="A9999"/>
      <c r="B9999"/>
      <c r="C9999"/>
      <c r="D9999"/>
    </row>
    <row r="10000" spans="1:4" x14ac:dyDescent="0.25">
      <c r="A10000"/>
      <c r="B10000"/>
      <c r="C10000"/>
      <c r="D10000"/>
    </row>
    <row r="10001" spans="1:4" x14ac:dyDescent="0.25">
      <c r="A10001"/>
      <c r="B10001"/>
      <c r="C10001"/>
      <c r="D10001"/>
    </row>
    <row r="10002" spans="1:4" x14ac:dyDescent="0.25">
      <c r="A10002"/>
      <c r="B10002"/>
      <c r="C10002"/>
      <c r="D10002"/>
    </row>
    <row r="10003" spans="1:4" x14ac:dyDescent="0.25">
      <c r="A10003"/>
      <c r="B10003"/>
      <c r="C10003"/>
      <c r="D10003"/>
    </row>
    <row r="10004" spans="1:4" x14ac:dyDescent="0.25">
      <c r="A10004"/>
      <c r="B10004"/>
      <c r="C10004"/>
      <c r="D10004"/>
    </row>
    <row r="10005" spans="1:4" x14ac:dyDescent="0.25">
      <c r="A10005"/>
      <c r="B10005"/>
      <c r="C10005"/>
      <c r="D10005"/>
    </row>
    <row r="10006" spans="1:4" x14ac:dyDescent="0.25">
      <c r="A10006"/>
      <c r="B10006"/>
      <c r="C10006"/>
      <c r="D10006"/>
    </row>
    <row r="10007" spans="1:4" x14ac:dyDescent="0.25">
      <c r="A10007"/>
      <c r="B10007"/>
      <c r="C10007"/>
      <c r="D10007"/>
    </row>
    <row r="10008" spans="1:4" x14ac:dyDescent="0.25">
      <c r="A10008"/>
      <c r="B10008"/>
      <c r="C10008"/>
      <c r="D10008"/>
    </row>
    <row r="10009" spans="1:4" x14ac:dyDescent="0.25">
      <c r="A10009"/>
      <c r="B10009"/>
      <c r="C10009"/>
      <c r="D10009"/>
    </row>
    <row r="10010" spans="1:4" x14ac:dyDescent="0.25">
      <c r="A10010"/>
      <c r="B10010"/>
      <c r="C10010"/>
      <c r="D10010"/>
    </row>
    <row r="10011" spans="1:4" x14ac:dyDescent="0.25">
      <c r="A10011"/>
      <c r="B10011"/>
      <c r="C10011"/>
      <c r="D10011"/>
    </row>
    <row r="10012" spans="1:4" x14ac:dyDescent="0.25">
      <c r="A10012"/>
      <c r="B10012"/>
      <c r="C10012"/>
      <c r="D10012"/>
    </row>
    <row r="10013" spans="1:4" x14ac:dyDescent="0.25">
      <c r="A10013"/>
      <c r="B10013"/>
      <c r="C10013"/>
      <c r="D10013"/>
    </row>
    <row r="10014" spans="1:4" x14ac:dyDescent="0.25">
      <c r="A10014"/>
      <c r="B10014"/>
      <c r="C10014"/>
      <c r="D10014"/>
    </row>
    <row r="10015" spans="1:4" x14ac:dyDescent="0.25">
      <c r="A10015"/>
      <c r="B10015"/>
      <c r="C10015"/>
      <c r="D10015"/>
    </row>
    <row r="10016" spans="1:4" x14ac:dyDescent="0.25">
      <c r="A10016"/>
      <c r="B10016"/>
      <c r="C10016"/>
      <c r="D10016"/>
    </row>
    <row r="10017" spans="1:4" x14ac:dyDescent="0.25">
      <c r="A10017"/>
      <c r="B10017"/>
      <c r="C10017"/>
      <c r="D10017"/>
    </row>
    <row r="10018" spans="1:4" x14ac:dyDescent="0.25">
      <c r="A10018"/>
      <c r="B10018"/>
      <c r="C10018"/>
      <c r="D10018"/>
    </row>
    <row r="10019" spans="1:4" x14ac:dyDescent="0.25">
      <c r="A10019"/>
      <c r="B10019"/>
      <c r="C10019"/>
      <c r="D10019"/>
    </row>
    <row r="10020" spans="1:4" x14ac:dyDescent="0.25">
      <c r="A10020"/>
      <c r="B10020"/>
      <c r="C10020"/>
      <c r="D10020"/>
    </row>
    <row r="10021" spans="1:4" x14ac:dyDescent="0.25">
      <c r="A10021"/>
      <c r="B10021"/>
      <c r="C10021"/>
      <c r="D10021"/>
    </row>
    <row r="10022" spans="1:4" x14ac:dyDescent="0.25">
      <c r="A10022"/>
      <c r="B10022"/>
      <c r="C10022"/>
      <c r="D10022"/>
    </row>
    <row r="10023" spans="1:4" x14ac:dyDescent="0.25">
      <c r="A10023"/>
      <c r="B10023"/>
      <c r="C10023"/>
      <c r="D10023"/>
    </row>
    <row r="10024" spans="1:4" x14ac:dyDescent="0.25">
      <c r="A10024"/>
      <c r="B10024"/>
      <c r="C10024"/>
      <c r="D10024"/>
    </row>
    <row r="10025" spans="1:4" x14ac:dyDescent="0.25">
      <c r="A10025"/>
      <c r="B10025"/>
      <c r="C10025"/>
      <c r="D10025"/>
    </row>
    <row r="10026" spans="1:4" x14ac:dyDescent="0.25">
      <c r="A10026"/>
      <c r="B10026"/>
      <c r="C10026"/>
      <c r="D10026"/>
    </row>
    <row r="10027" spans="1:4" x14ac:dyDescent="0.25">
      <c r="A10027"/>
      <c r="B10027"/>
      <c r="C10027"/>
      <c r="D10027"/>
    </row>
    <row r="10028" spans="1:4" x14ac:dyDescent="0.25">
      <c r="A10028"/>
      <c r="B10028"/>
      <c r="C10028"/>
      <c r="D10028"/>
    </row>
    <row r="10029" spans="1:4" x14ac:dyDescent="0.25">
      <c r="A10029"/>
      <c r="B10029"/>
      <c r="C10029"/>
      <c r="D10029"/>
    </row>
    <row r="10030" spans="1:4" x14ac:dyDescent="0.25">
      <c r="A10030"/>
      <c r="B10030"/>
      <c r="C10030"/>
      <c r="D10030"/>
    </row>
    <row r="10031" spans="1:4" x14ac:dyDescent="0.25">
      <c r="A10031"/>
      <c r="B10031"/>
      <c r="C10031"/>
      <c r="D10031"/>
    </row>
    <row r="10032" spans="1:4" x14ac:dyDescent="0.25">
      <c r="A10032"/>
      <c r="B10032"/>
      <c r="C10032"/>
      <c r="D10032"/>
    </row>
    <row r="10033" spans="1:4" x14ac:dyDescent="0.25">
      <c r="A10033"/>
      <c r="B10033"/>
      <c r="C10033"/>
      <c r="D10033"/>
    </row>
    <row r="10034" spans="1:4" x14ac:dyDescent="0.25">
      <c r="A10034"/>
      <c r="B10034"/>
      <c r="C10034"/>
      <c r="D10034"/>
    </row>
    <row r="10035" spans="1:4" x14ac:dyDescent="0.25">
      <c r="A10035"/>
      <c r="B10035"/>
      <c r="C10035"/>
      <c r="D10035"/>
    </row>
    <row r="10036" spans="1:4" x14ac:dyDescent="0.25">
      <c r="A10036"/>
      <c r="B10036"/>
      <c r="C10036"/>
      <c r="D10036"/>
    </row>
    <row r="10037" spans="1:4" x14ac:dyDescent="0.25">
      <c r="A10037"/>
      <c r="B10037"/>
      <c r="C10037"/>
      <c r="D10037"/>
    </row>
    <row r="10038" spans="1:4" x14ac:dyDescent="0.25">
      <c r="A10038"/>
      <c r="B10038"/>
      <c r="C10038"/>
      <c r="D10038"/>
    </row>
    <row r="10039" spans="1:4" x14ac:dyDescent="0.25">
      <c r="A10039"/>
      <c r="B10039"/>
      <c r="C10039"/>
      <c r="D10039"/>
    </row>
    <row r="10040" spans="1:4" x14ac:dyDescent="0.25">
      <c r="A10040"/>
      <c r="B10040"/>
      <c r="C10040"/>
      <c r="D10040"/>
    </row>
    <row r="10041" spans="1:4" x14ac:dyDescent="0.25">
      <c r="A10041"/>
      <c r="B10041"/>
      <c r="C10041"/>
      <c r="D10041"/>
    </row>
    <row r="10042" spans="1:4" x14ac:dyDescent="0.25">
      <c r="A10042"/>
      <c r="B10042"/>
      <c r="C10042"/>
      <c r="D10042"/>
    </row>
    <row r="10043" spans="1:4" x14ac:dyDescent="0.25">
      <c r="A10043"/>
      <c r="B10043"/>
      <c r="C10043"/>
      <c r="D10043"/>
    </row>
    <row r="10044" spans="1:4" x14ac:dyDescent="0.25">
      <c r="A10044"/>
      <c r="B10044"/>
      <c r="C10044"/>
      <c r="D10044"/>
    </row>
    <row r="10045" spans="1:4" x14ac:dyDescent="0.25">
      <c r="A10045"/>
      <c r="B10045"/>
      <c r="C10045"/>
      <c r="D10045"/>
    </row>
    <row r="10046" spans="1:4" x14ac:dyDescent="0.25">
      <c r="A10046"/>
      <c r="B10046"/>
      <c r="C10046"/>
      <c r="D10046"/>
    </row>
    <row r="10047" spans="1:4" x14ac:dyDescent="0.25">
      <c r="A10047"/>
      <c r="B10047"/>
      <c r="C10047"/>
      <c r="D10047"/>
    </row>
    <row r="10048" spans="1:4" x14ac:dyDescent="0.25">
      <c r="A10048"/>
      <c r="B10048"/>
      <c r="C10048"/>
      <c r="D10048"/>
    </row>
    <row r="10049" spans="1:4" x14ac:dyDescent="0.25">
      <c r="A10049"/>
      <c r="B10049"/>
      <c r="C10049"/>
      <c r="D10049"/>
    </row>
    <row r="10050" spans="1:4" x14ac:dyDescent="0.25">
      <c r="A10050"/>
      <c r="B10050"/>
      <c r="C10050"/>
      <c r="D10050"/>
    </row>
    <row r="10051" spans="1:4" x14ac:dyDescent="0.25">
      <c r="A10051"/>
      <c r="B10051"/>
      <c r="C10051"/>
      <c r="D10051"/>
    </row>
    <row r="10052" spans="1:4" x14ac:dyDescent="0.25">
      <c r="A10052"/>
      <c r="B10052"/>
      <c r="C10052"/>
      <c r="D10052"/>
    </row>
    <row r="10053" spans="1:4" x14ac:dyDescent="0.25">
      <c r="A10053"/>
      <c r="B10053"/>
      <c r="C10053"/>
      <c r="D10053"/>
    </row>
    <row r="10054" spans="1:4" x14ac:dyDescent="0.25">
      <c r="A10054"/>
      <c r="B10054"/>
      <c r="C10054"/>
      <c r="D10054"/>
    </row>
    <row r="10055" spans="1:4" x14ac:dyDescent="0.25">
      <c r="A10055"/>
      <c r="B10055"/>
      <c r="C10055"/>
      <c r="D10055"/>
    </row>
    <row r="10056" spans="1:4" x14ac:dyDescent="0.25">
      <c r="A10056"/>
      <c r="B10056"/>
      <c r="C10056"/>
      <c r="D10056"/>
    </row>
    <row r="10057" spans="1:4" x14ac:dyDescent="0.25">
      <c r="A10057"/>
      <c r="B10057"/>
      <c r="C10057"/>
      <c r="D10057"/>
    </row>
    <row r="10058" spans="1:4" x14ac:dyDescent="0.25">
      <c r="A10058"/>
      <c r="B10058"/>
      <c r="C10058"/>
      <c r="D10058"/>
    </row>
    <row r="10059" spans="1:4" x14ac:dyDescent="0.25">
      <c r="A10059"/>
      <c r="B10059"/>
      <c r="C10059"/>
      <c r="D10059"/>
    </row>
    <row r="10060" spans="1:4" x14ac:dyDescent="0.25">
      <c r="A10060"/>
      <c r="B10060"/>
      <c r="C10060"/>
      <c r="D10060"/>
    </row>
    <row r="10061" spans="1:4" x14ac:dyDescent="0.25">
      <c r="A10061"/>
      <c r="B10061"/>
      <c r="C10061"/>
      <c r="D10061"/>
    </row>
    <row r="10062" spans="1:4" x14ac:dyDescent="0.25">
      <c r="A10062"/>
      <c r="B10062"/>
      <c r="C10062"/>
      <c r="D10062"/>
    </row>
    <row r="10063" spans="1:4" x14ac:dyDescent="0.25">
      <c r="A10063"/>
      <c r="B10063"/>
      <c r="C10063"/>
      <c r="D10063"/>
    </row>
    <row r="10064" spans="1:4" x14ac:dyDescent="0.25">
      <c r="A10064"/>
      <c r="B10064"/>
      <c r="C10064"/>
      <c r="D10064"/>
    </row>
    <row r="10065" spans="1:4" x14ac:dyDescent="0.25">
      <c r="A10065"/>
      <c r="B10065"/>
      <c r="C10065"/>
      <c r="D10065"/>
    </row>
    <row r="10066" spans="1:4" x14ac:dyDescent="0.25">
      <c r="A10066"/>
      <c r="B10066"/>
      <c r="C10066"/>
      <c r="D10066"/>
    </row>
    <row r="10067" spans="1:4" x14ac:dyDescent="0.25">
      <c r="A10067"/>
      <c r="B10067"/>
      <c r="C10067"/>
      <c r="D10067"/>
    </row>
    <row r="10068" spans="1:4" x14ac:dyDescent="0.25">
      <c r="A10068"/>
      <c r="B10068"/>
      <c r="C10068"/>
      <c r="D10068"/>
    </row>
    <row r="10069" spans="1:4" x14ac:dyDescent="0.25">
      <c r="A10069"/>
      <c r="B10069"/>
      <c r="C10069"/>
      <c r="D10069"/>
    </row>
    <row r="10070" spans="1:4" x14ac:dyDescent="0.25">
      <c r="A10070"/>
      <c r="B10070"/>
      <c r="C10070"/>
      <c r="D10070"/>
    </row>
    <row r="10071" spans="1:4" x14ac:dyDescent="0.25">
      <c r="A10071"/>
      <c r="B10071"/>
      <c r="C10071"/>
      <c r="D10071"/>
    </row>
    <row r="10072" spans="1:4" x14ac:dyDescent="0.25">
      <c r="A10072"/>
      <c r="B10072"/>
      <c r="C10072"/>
      <c r="D10072"/>
    </row>
    <row r="10073" spans="1:4" x14ac:dyDescent="0.25">
      <c r="A10073"/>
      <c r="B10073"/>
      <c r="C10073"/>
      <c r="D10073"/>
    </row>
    <row r="10074" spans="1:4" x14ac:dyDescent="0.25">
      <c r="A10074"/>
      <c r="B10074"/>
      <c r="C10074"/>
      <c r="D10074"/>
    </row>
    <row r="10075" spans="1:4" x14ac:dyDescent="0.25">
      <c r="A10075"/>
      <c r="B10075"/>
      <c r="C10075"/>
      <c r="D10075"/>
    </row>
    <row r="10076" spans="1:4" x14ac:dyDescent="0.25">
      <c r="A10076"/>
      <c r="B10076"/>
      <c r="C10076"/>
      <c r="D10076"/>
    </row>
    <row r="10077" spans="1:4" x14ac:dyDescent="0.25">
      <c r="A10077"/>
      <c r="B10077"/>
      <c r="C10077"/>
      <c r="D10077"/>
    </row>
    <row r="10078" spans="1:4" x14ac:dyDescent="0.25">
      <c r="A10078"/>
      <c r="B10078"/>
      <c r="C10078"/>
      <c r="D10078"/>
    </row>
    <row r="10079" spans="1:4" x14ac:dyDescent="0.25">
      <c r="A10079"/>
      <c r="B10079"/>
      <c r="C10079"/>
      <c r="D10079"/>
    </row>
    <row r="10080" spans="1:4" x14ac:dyDescent="0.25">
      <c r="A10080"/>
      <c r="B10080"/>
      <c r="C10080"/>
      <c r="D10080"/>
    </row>
    <row r="10081" spans="1:4" x14ac:dyDescent="0.25">
      <c r="A10081"/>
      <c r="B10081"/>
      <c r="C10081"/>
      <c r="D10081"/>
    </row>
    <row r="10082" spans="1:4" x14ac:dyDescent="0.25">
      <c r="A10082"/>
      <c r="B10082"/>
      <c r="C10082"/>
      <c r="D10082"/>
    </row>
    <row r="10083" spans="1:4" x14ac:dyDescent="0.25">
      <c r="A10083"/>
      <c r="B10083"/>
      <c r="C10083"/>
      <c r="D10083"/>
    </row>
    <row r="10084" spans="1:4" x14ac:dyDescent="0.25">
      <c r="A10084"/>
      <c r="B10084"/>
      <c r="C10084"/>
      <c r="D10084"/>
    </row>
    <row r="10085" spans="1:4" x14ac:dyDescent="0.25">
      <c r="A10085"/>
      <c r="B10085"/>
      <c r="C10085"/>
      <c r="D10085"/>
    </row>
    <row r="10086" spans="1:4" x14ac:dyDescent="0.25">
      <c r="A10086"/>
      <c r="B10086"/>
      <c r="C10086"/>
      <c r="D10086"/>
    </row>
    <row r="10087" spans="1:4" x14ac:dyDescent="0.25">
      <c r="A10087"/>
      <c r="B10087"/>
      <c r="C10087"/>
      <c r="D10087"/>
    </row>
    <row r="10088" spans="1:4" x14ac:dyDescent="0.25">
      <c r="A10088"/>
      <c r="B10088"/>
      <c r="C10088"/>
      <c r="D10088"/>
    </row>
    <row r="10089" spans="1:4" x14ac:dyDescent="0.25">
      <c r="A10089"/>
      <c r="B10089"/>
      <c r="C10089"/>
      <c r="D10089"/>
    </row>
    <row r="10090" spans="1:4" x14ac:dyDescent="0.25">
      <c r="A10090"/>
      <c r="B10090"/>
      <c r="C10090"/>
      <c r="D10090"/>
    </row>
    <row r="10091" spans="1:4" x14ac:dyDescent="0.25">
      <c r="A10091"/>
      <c r="B10091"/>
      <c r="C10091"/>
      <c r="D10091"/>
    </row>
    <row r="10092" spans="1:4" x14ac:dyDescent="0.25">
      <c r="A10092"/>
      <c r="B10092"/>
      <c r="C10092"/>
      <c r="D10092"/>
    </row>
    <row r="10093" spans="1:4" x14ac:dyDescent="0.25">
      <c r="A10093"/>
      <c r="B10093"/>
      <c r="C10093"/>
      <c r="D10093"/>
    </row>
    <row r="10094" spans="1:4" x14ac:dyDescent="0.25">
      <c r="A10094"/>
      <c r="B10094"/>
      <c r="C10094"/>
      <c r="D10094"/>
    </row>
    <row r="10095" spans="1:4" x14ac:dyDescent="0.25">
      <c r="A10095"/>
      <c r="B10095"/>
      <c r="C10095"/>
      <c r="D10095"/>
    </row>
    <row r="10096" spans="1:4" x14ac:dyDescent="0.25">
      <c r="A10096"/>
      <c r="B10096"/>
      <c r="C10096"/>
      <c r="D10096"/>
    </row>
    <row r="10097" spans="1:4" x14ac:dyDescent="0.25">
      <c r="A10097"/>
      <c r="B10097"/>
      <c r="C10097"/>
      <c r="D10097"/>
    </row>
    <row r="10098" spans="1:4" x14ac:dyDescent="0.25">
      <c r="A10098"/>
      <c r="B10098"/>
      <c r="C10098"/>
      <c r="D10098"/>
    </row>
    <row r="10099" spans="1:4" x14ac:dyDescent="0.25">
      <c r="A10099"/>
      <c r="B10099"/>
      <c r="C10099"/>
      <c r="D10099"/>
    </row>
    <row r="10100" spans="1:4" x14ac:dyDescent="0.25">
      <c r="A10100"/>
      <c r="B10100"/>
      <c r="C10100"/>
      <c r="D10100"/>
    </row>
    <row r="10101" spans="1:4" x14ac:dyDescent="0.25">
      <c r="A10101"/>
      <c r="B10101"/>
      <c r="C10101"/>
      <c r="D10101"/>
    </row>
    <row r="10102" spans="1:4" x14ac:dyDescent="0.25">
      <c r="A10102"/>
      <c r="B10102"/>
      <c r="C10102"/>
      <c r="D10102"/>
    </row>
    <row r="10103" spans="1:4" x14ac:dyDescent="0.25">
      <c r="A10103"/>
      <c r="B10103"/>
      <c r="C10103"/>
      <c r="D10103"/>
    </row>
    <row r="10104" spans="1:4" x14ac:dyDescent="0.25">
      <c r="A10104"/>
      <c r="B10104"/>
      <c r="C10104"/>
      <c r="D10104"/>
    </row>
    <row r="10105" spans="1:4" x14ac:dyDescent="0.25">
      <c r="A10105"/>
      <c r="B10105"/>
      <c r="C10105"/>
      <c r="D10105"/>
    </row>
    <row r="10106" spans="1:4" x14ac:dyDescent="0.25">
      <c r="A10106"/>
      <c r="B10106"/>
      <c r="C10106"/>
      <c r="D10106"/>
    </row>
    <row r="10107" spans="1:4" x14ac:dyDescent="0.25">
      <c r="A10107"/>
      <c r="B10107"/>
      <c r="C10107"/>
      <c r="D10107"/>
    </row>
    <row r="10108" spans="1:4" x14ac:dyDescent="0.25">
      <c r="A10108"/>
      <c r="B10108"/>
      <c r="C10108"/>
      <c r="D10108"/>
    </row>
    <row r="10109" spans="1:4" x14ac:dyDescent="0.25">
      <c r="A10109"/>
      <c r="B10109"/>
      <c r="C10109"/>
      <c r="D10109"/>
    </row>
    <row r="10110" spans="1:4" x14ac:dyDescent="0.25">
      <c r="A10110"/>
      <c r="B10110"/>
      <c r="C10110"/>
      <c r="D10110"/>
    </row>
    <row r="10111" spans="1:4" x14ac:dyDescent="0.25">
      <c r="A10111"/>
      <c r="B10111"/>
      <c r="C10111"/>
      <c r="D10111"/>
    </row>
    <row r="10112" spans="1:4" x14ac:dyDescent="0.25">
      <c r="A10112"/>
      <c r="B10112"/>
      <c r="C10112"/>
      <c r="D10112"/>
    </row>
    <row r="10113" spans="1:4" x14ac:dyDescent="0.25">
      <c r="A10113"/>
      <c r="B10113"/>
      <c r="C10113"/>
      <c r="D10113"/>
    </row>
    <row r="10114" spans="1:4" x14ac:dyDescent="0.25">
      <c r="A10114"/>
      <c r="B10114"/>
      <c r="C10114"/>
      <c r="D10114"/>
    </row>
    <row r="10115" spans="1:4" x14ac:dyDescent="0.25">
      <c r="A10115"/>
      <c r="B10115"/>
      <c r="C10115"/>
      <c r="D10115"/>
    </row>
    <row r="10116" spans="1:4" x14ac:dyDescent="0.25">
      <c r="A10116"/>
      <c r="B10116"/>
      <c r="C10116"/>
      <c r="D10116"/>
    </row>
    <row r="10117" spans="1:4" x14ac:dyDescent="0.25">
      <c r="A10117"/>
      <c r="B10117"/>
      <c r="C10117"/>
      <c r="D10117"/>
    </row>
    <row r="10118" spans="1:4" x14ac:dyDescent="0.25">
      <c r="A10118"/>
      <c r="B10118"/>
      <c r="C10118"/>
      <c r="D10118"/>
    </row>
    <row r="10119" spans="1:4" x14ac:dyDescent="0.25">
      <c r="A10119"/>
      <c r="B10119"/>
      <c r="C10119"/>
      <c r="D10119"/>
    </row>
    <row r="10120" spans="1:4" x14ac:dyDescent="0.25">
      <c r="A10120"/>
      <c r="B10120"/>
      <c r="C10120"/>
      <c r="D10120"/>
    </row>
    <row r="10121" spans="1:4" x14ac:dyDescent="0.25">
      <c r="A10121"/>
      <c r="B10121"/>
      <c r="C10121"/>
      <c r="D10121"/>
    </row>
    <row r="10122" spans="1:4" x14ac:dyDescent="0.25">
      <c r="A10122"/>
      <c r="B10122"/>
      <c r="C10122"/>
      <c r="D10122"/>
    </row>
    <row r="10123" spans="1:4" x14ac:dyDescent="0.25">
      <c r="A10123"/>
      <c r="B10123"/>
      <c r="C10123"/>
      <c r="D10123"/>
    </row>
    <row r="10124" spans="1:4" x14ac:dyDescent="0.25">
      <c r="A10124"/>
      <c r="B10124"/>
      <c r="C10124"/>
      <c r="D10124"/>
    </row>
    <row r="10125" spans="1:4" x14ac:dyDescent="0.25">
      <c r="A10125"/>
      <c r="B10125"/>
      <c r="C10125"/>
      <c r="D10125"/>
    </row>
    <row r="10126" spans="1:4" x14ac:dyDescent="0.25">
      <c r="A10126"/>
      <c r="B10126"/>
      <c r="C10126"/>
      <c r="D10126"/>
    </row>
    <row r="10127" spans="1:4" x14ac:dyDescent="0.25">
      <c r="A10127"/>
      <c r="B10127"/>
      <c r="C10127"/>
      <c r="D10127"/>
    </row>
    <row r="10128" spans="1:4" x14ac:dyDescent="0.25">
      <c r="A10128"/>
      <c r="B10128"/>
      <c r="C10128"/>
      <c r="D10128"/>
    </row>
    <row r="10129" spans="1:4" x14ac:dyDescent="0.25">
      <c r="A10129"/>
      <c r="B10129"/>
      <c r="C10129"/>
      <c r="D10129"/>
    </row>
    <row r="10130" spans="1:4" x14ac:dyDescent="0.25">
      <c r="A10130"/>
      <c r="B10130"/>
      <c r="C10130"/>
      <c r="D10130"/>
    </row>
    <row r="10131" spans="1:4" x14ac:dyDescent="0.25">
      <c r="A10131"/>
      <c r="B10131"/>
      <c r="C10131"/>
      <c r="D10131"/>
    </row>
    <row r="10132" spans="1:4" x14ac:dyDescent="0.25">
      <c r="A10132"/>
      <c r="B10132"/>
      <c r="C10132"/>
      <c r="D10132"/>
    </row>
    <row r="10133" spans="1:4" x14ac:dyDescent="0.25">
      <c r="A10133"/>
      <c r="B10133"/>
      <c r="C10133"/>
      <c r="D10133"/>
    </row>
    <row r="10134" spans="1:4" x14ac:dyDescent="0.25">
      <c r="A10134"/>
      <c r="B10134"/>
      <c r="C10134"/>
      <c r="D10134"/>
    </row>
    <row r="10135" spans="1:4" x14ac:dyDescent="0.25">
      <c r="A10135"/>
      <c r="B10135"/>
      <c r="C10135"/>
      <c r="D10135"/>
    </row>
    <row r="10136" spans="1:4" x14ac:dyDescent="0.25">
      <c r="A10136"/>
      <c r="B10136"/>
      <c r="C10136"/>
      <c r="D10136"/>
    </row>
    <row r="10137" spans="1:4" x14ac:dyDescent="0.25">
      <c r="A10137"/>
      <c r="B10137"/>
      <c r="C10137"/>
      <c r="D10137"/>
    </row>
    <row r="10138" spans="1:4" x14ac:dyDescent="0.25">
      <c r="A10138"/>
      <c r="B10138"/>
      <c r="C10138"/>
      <c r="D10138"/>
    </row>
    <row r="10139" spans="1:4" x14ac:dyDescent="0.25">
      <c r="A10139"/>
      <c r="B10139"/>
      <c r="C10139"/>
      <c r="D10139"/>
    </row>
    <row r="10140" spans="1:4" x14ac:dyDescent="0.25">
      <c r="A10140"/>
      <c r="B10140"/>
      <c r="C10140"/>
      <c r="D10140"/>
    </row>
    <row r="10141" spans="1:4" x14ac:dyDescent="0.25">
      <c r="A10141"/>
      <c r="B10141"/>
      <c r="C10141"/>
      <c r="D10141"/>
    </row>
    <row r="10142" spans="1:4" x14ac:dyDescent="0.25">
      <c r="A10142"/>
      <c r="B10142"/>
      <c r="C10142"/>
      <c r="D10142"/>
    </row>
    <row r="10143" spans="1:4" x14ac:dyDescent="0.25">
      <c r="A10143"/>
      <c r="B10143"/>
      <c r="C10143"/>
      <c r="D10143"/>
    </row>
    <row r="10144" spans="1:4" x14ac:dyDescent="0.25">
      <c r="A10144"/>
      <c r="B10144"/>
      <c r="C10144"/>
      <c r="D10144"/>
    </row>
    <row r="10145" spans="1:4" x14ac:dyDescent="0.25">
      <c r="A10145"/>
      <c r="B10145"/>
      <c r="C10145"/>
      <c r="D10145"/>
    </row>
    <row r="10146" spans="1:4" x14ac:dyDescent="0.25">
      <c r="A10146"/>
      <c r="B10146"/>
      <c r="C10146"/>
      <c r="D10146"/>
    </row>
    <row r="10147" spans="1:4" x14ac:dyDescent="0.25">
      <c r="A10147"/>
      <c r="B10147"/>
      <c r="C10147"/>
      <c r="D10147"/>
    </row>
    <row r="10148" spans="1:4" x14ac:dyDescent="0.25">
      <c r="A10148"/>
      <c r="B10148"/>
      <c r="C10148"/>
      <c r="D10148"/>
    </row>
    <row r="10149" spans="1:4" x14ac:dyDescent="0.25">
      <c r="A10149"/>
      <c r="B10149"/>
      <c r="C10149"/>
      <c r="D10149"/>
    </row>
    <row r="10150" spans="1:4" x14ac:dyDescent="0.25">
      <c r="A10150"/>
      <c r="B10150"/>
      <c r="C10150"/>
      <c r="D10150"/>
    </row>
    <row r="10151" spans="1:4" x14ac:dyDescent="0.25">
      <c r="A10151"/>
      <c r="B10151"/>
      <c r="C10151"/>
      <c r="D10151"/>
    </row>
    <row r="10152" spans="1:4" x14ac:dyDescent="0.25">
      <c r="A10152"/>
      <c r="B10152"/>
      <c r="C10152"/>
      <c r="D10152"/>
    </row>
    <row r="10153" spans="1:4" x14ac:dyDescent="0.25">
      <c r="A10153"/>
      <c r="B10153"/>
      <c r="C10153"/>
      <c r="D10153"/>
    </row>
    <row r="10154" spans="1:4" x14ac:dyDescent="0.25">
      <c r="A10154"/>
      <c r="B10154"/>
      <c r="C10154"/>
      <c r="D10154"/>
    </row>
    <row r="10155" spans="1:4" x14ac:dyDescent="0.25">
      <c r="A10155"/>
      <c r="B10155"/>
      <c r="C10155"/>
      <c r="D10155"/>
    </row>
    <row r="10156" spans="1:4" x14ac:dyDescent="0.25">
      <c r="A10156"/>
      <c r="B10156"/>
      <c r="C10156"/>
      <c r="D10156"/>
    </row>
    <row r="10157" spans="1:4" x14ac:dyDescent="0.25">
      <c r="A10157"/>
      <c r="B10157"/>
      <c r="C10157"/>
      <c r="D10157"/>
    </row>
    <row r="10158" spans="1:4" x14ac:dyDescent="0.25">
      <c r="A10158"/>
      <c r="B10158"/>
      <c r="C10158"/>
      <c r="D10158"/>
    </row>
    <row r="10159" spans="1:4" x14ac:dyDescent="0.25">
      <c r="A10159"/>
      <c r="B10159"/>
      <c r="C10159"/>
      <c r="D10159"/>
    </row>
    <row r="10160" spans="1:4" x14ac:dyDescent="0.25">
      <c r="A10160"/>
      <c r="B10160"/>
      <c r="C10160"/>
      <c r="D10160"/>
    </row>
    <row r="10161" spans="1:4" x14ac:dyDescent="0.25">
      <c r="A10161"/>
      <c r="B10161"/>
      <c r="C10161"/>
      <c r="D10161"/>
    </row>
    <row r="10162" spans="1:4" x14ac:dyDescent="0.25">
      <c r="A10162"/>
      <c r="B10162"/>
      <c r="C10162"/>
      <c r="D10162"/>
    </row>
    <row r="10163" spans="1:4" x14ac:dyDescent="0.25">
      <c r="A10163"/>
      <c r="B10163"/>
      <c r="C10163"/>
      <c r="D10163"/>
    </row>
    <row r="10164" spans="1:4" x14ac:dyDescent="0.25">
      <c r="A10164"/>
      <c r="B10164"/>
      <c r="C10164"/>
      <c r="D10164"/>
    </row>
    <row r="10165" spans="1:4" x14ac:dyDescent="0.25">
      <c r="A10165"/>
      <c r="B10165"/>
      <c r="C10165"/>
      <c r="D10165"/>
    </row>
    <row r="10166" spans="1:4" x14ac:dyDescent="0.25">
      <c r="A10166"/>
      <c r="B10166"/>
      <c r="C10166"/>
      <c r="D10166"/>
    </row>
    <row r="10167" spans="1:4" x14ac:dyDescent="0.25">
      <c r="A10167"/>
      <c r="B10167"/>
      <c r="C10167"/>
      <c r="D10167"/>
    </row>
    <row r="10168" spans="1:4" x14ac:dyDescent="0.25">
      <c r="A10168"/>
      <c r="B10168"/>
      <c r="C10168"/>
      <c r="D10168"/>
    </row>
    <row r="10169" spans="1:4" x14ac:dyDescent="0.25">
      <c r="A10169"/>
      <c r="B10169"/>
      <c r="C10169"/>
      <c r="D10169"/>
    </row>
    <row r="10170" spans="1:4" x14ac:dyDescent="0.25">
      <c r="A10170"/>
      <c r="B10170"/>
      <c r="C10170"/>
      <c r="D10170"/>
    </row>
    <row r="10171" spans="1:4" x14ac:dyDescent="0.25">
      <c r="A10171"/>
      <c r="B10171"/>
      <c r="C10171"/>
      <c r="D10171"/>
    </row>
    <row r="10172" spans="1:4" x14ac:dyDescent="0.25">
      <c r="A10172"/>
      <c r="B10172"/>
      <c r="C10172"/>
      <c r="D10172"/>
    </row>
    <row r="10173" spans="1:4" x14ac:dyDescent="0.25">
      <c r="A10173"/>
      <c r="B10173"/>
      <c r="C10173"/>
      <c r="D10173"/>
    </row>
    <row r="10174" spans="1:4" x14ac:dyDescent="0.25">
      <c r="A10174"/>
      <c r="B10174"/>
      <c r="C10174"/>
      <c r="D10174"/>
    </row>
    <row r="10175" spans="1:4" x14ac:dyDescent="0.25">
      <c r="A10175"/>
      <c r="B10175"/>
      <c r="C10175"/>
      <c r="D10175"/>
    </row>
    <row r="10176" spans="1:4" x14ac:dyDescent="0.25">
      <c r="A10176"/>
      <c r="B10176"/>
      <c r="C10176"/>
      <c r="D10176"/>
    </row>
    <row r="10177" spans="1:4" x14ac:dyDescent="0.25">
      <c r="A10177"/>
      <c r="B10177"/>
      <c r="C10177"/>
      <c r="D10177"/>
    </row>
    <row r="10178" spans="1:4" x14ac:dyDescent="0.25">
      <c r="A10178"/>
      <c r="B10178"/>
      <c r="C10178"/>
      <c r="D10178"/>
    </row>
    <row r="10179" spans="1:4" x14ac:dyDescent="0.25">
      <c r="A10179"/>
      <c r="B10179"/>
      <c r="C10179"/>
      <c r="D10179"/>
    </row>
    <row r="10180" spans="1:4" x14ac:dyDescent="0.25">
      <c r="A10180"/>
      <c r="B10180"/>
      <c r="C10180"/>
      <c r="D10180"/>
    </row>
    <row r="10181" spans="1:4" x14ac:dyDescent="0.25">
      <c r="A10181"/>
      <c r="B10181"/>
      <c r="C10181"/>
      <c r="D10181"/>
    </row>
    <row r="10182" spans="1:4" x14ac:dyDescent="0.25">
      <c r="A10182"/>
      <c r="B10182"/>
      <c r="C10182"/>
      <c r="D10182"/>
    </row>
    <row r="10183" spans="1:4" x14ac:dyDescent="0.25">
      <c r="A10183"/>
      <c r="B10183"/>
      <c r="C10183"/>
      <c r="D10183"/>
    </row>
    <row r="10184" spans="1:4" x14ac:dyDescent="0.25">
      <c r="A10184"/>
      <c r="B10184"/>
      <c r="C10184"/>
      <c r="D10184"/>
    </row>
    <row r="10185" spans="1:4" x14ac:dyDescent="0.25">
      <c r="A10185"/>
      <c r="B10185"/>
      <c r="C10185"/>
      <c r="D10185"/>
    </row>
    <row r="10186" spans="1:4" x14ac:dyDescent="0.25">
      <c r="A10186"/>
      <c r="B10186"/>
      <c r="C10186"/>
      <c r="D10186"/>
    </row>
    <row r="10187" spans="1:4" x14ac:dyDescent="0.25">
      <c r="A10187"/>
      <c r="B10187"/>
      <c r="C10187"/>
      <c r="D10187"/>
    </row>
    <row r="10188" spans="1:4" x14ac:dyDescent="0.25">
      <c r="A10188"/>
      <c r="B10188"/>
      <c r="C10188"/>
      <c r="D10188"/>
    </row>
    <row r="10189" spans="1:4" x14ac:dyDescent="0.25">
      <c r="A10189"/>
      <c r="B10189"/>
      <c r="C10189"/>
      <c r="D10189"/>
    </row>
    <row r="10190" spans="1:4" x14ac:dyDescent="0.25">
      <c r="A10190"/>
      <c r="B10190"/>
      <c r="C10190"/>
      <c r="D10190"/>
    </row>
    <row r="10191" spans="1:4" x14ac:dyDescent="0.25">
      <c r="A10191"/>
      <c r="B10191"/>
      <c r="C10191"/>
      <c r="D10191"/>
    </row>
    <row r="10192" spans="1:4" x14ac:dyDescent="0.25">
      <c r="A10192"/>
      <c r="B10192"/>
      <c r="C10192"/>
      <c r="D10192"/>
    </row>
    <row r="10193" spans="1:4" x14ac:dyDescent="0.25">
      <c r="A10193"/>
      <c r="B10193"/>
      <c r="C10193"/>
      <c r="D10193"/>
    </row>
    <row r="10194" spans="1:4" x14ac:dyDescent="0.25">
      <c r="A10194"/>
      <c r="B10194"/>
      <c r="C10194"/>
      <c r="D10194"/>
    </row>
    <row r="10195" spans="1:4" x14ac:dyDescent="0.25">
      <c r="A10195"/>
      <c r="B10195"/>
      <c r="C10195"/>
      <c r="D10195"/>
    </row>
    <row r="10196" spans="1:4" x14ac:dyDescent="0.25">
      <c r="A10196"/>
      <c r="B10196"/>
      <c r="C10196"/>
      <c r="D10196"/>
    </row>
    <row r="10197" spans="1:4" x14ac:dyDescent="0.25">
      <c r="A10197"/>
      <c r="B10197"/>
      <c r="C10197"/>
      <c r="D10197"/>
    </row>
    <row r="10198" spans="1:4" x14ac:dyDescent="0.25">
      <c r="A10198"/>
      <c r="B10198"/>
      <c r="C10198"/>
      <c r="D10198"/>
    </row>
    <row r="10199" spans="1:4" x14ac:dyDescent="0.25">
      <c r="A10199"/>
      <c r="B10199"/>
      <c r="C10199"/>
      <c r="D10199"/>
    </row>
    <row r="10200" spans="1:4" x14ac:dyDescent="0.25">
      <c r="A10200"/>
      <c r="B10200"/>
      <c r="C10200"/>
      <c r="D10200"/>
    </row>
    <row r="10201" spans="1:4" x14ac:dyDescent="0.25">
      <c r="A10201"/>
      <c r="B10201"/>
      <c r="C10201"/>
      <c r="D10201"/>
    </row>
    <row r="10202" spans="1:4" x14ac:dyDescent="0.25">
      <c r="A10202"/>
      <c r="B10202"/>
      <c r="C10202"/>
      <c r="D10202"/>
    </row>
    <row r="10203" spans="1:4" x14ac:dyDescent="0.25">
      <c r="A10203"/>
      <c r="B10203"/>
      <c r="C10203"/>
      <c r="D10203"/>
    </row>
    <row r="10204" spans="1:4" x14ac:dyDescent="0.25">
      <c r="A10204"/>
      <c r="B10204"/>
      <c r="C10204"/>
      <c r="D10204"/>
    </row>
    <row r="10205" spans="1:4" x14ac:dyDescent="0.25">
      <c r="A10205"/>
      <c r="B10205"/>
      <c r="C10205"/>
      <c r="D10205"/>
    </row>
    <row r="10206" spans="1:4" x14ac:dyDescent="0.25">
      <c r="A10206"/>
      <c r="B10206"/>
      <c r="C10206"/>
      <c r="D10206"/>
    </row>
    <row r="10207" spans="1:4" x14ac:dyDescent="0.25">
      <c r="A10207"/>
      <c r="B10207"/>
      <c r="C10207"/>
      <c r="D10207"/>
    </row>
    <row r="10208" spans="1:4" x14ac:dyDescent="0.25">
      <c r="A10208"/>
      <c r="B10208"/>
      <c r="C10208"/>
      <c r="D10208"/>
    </row>
    <row r="10209" spans="1:4" x14ac:dyDescent="0.25">
      <c r="A10209"/>
      <c r="B10209"/>
      <c r="C10209"/>
      <c r="D10209"/>
    </row>
    <row r="10210" spans="1:4" x14ac:dyDescent="0.25">
      <c r="A10210"/>
      <c r="B10210"/>
      <c r="C10210"/>
      <c r="D10210"/>
    </row>
    <row r="10211" spans="1:4" x14ac:dyDescent="0.25">
      <c r="A10211"/>
      <c r="B10211"/>
      <c r="C10211"/>
      <c r="D10211"/>
    </row>
    <row r="10212" spans="1:4" x14ac:dyDescent="0.25">
      <c r="A10212"/>
      <c r="B10212"/>
      <c r="C10212"/>
      <c r="D10212"/>
    </row>
    <row r="10213" spans="1:4" x14ac:dyDescent="0.25">
      <c r="A10213"/>
      <c r="B10213"/>
      <c r="C10213"/>
      <c r="D10213"/>
    </row>
    <row r="10214" spans="1:4" x14ac:dyDescent="0.25">
      <c r="A10214"/>
      <c r="B10214"/>
      <c r="C10214"/>
      <c r="D10214"/>
    </row>
    <row r="10215" spans="1:4" x14ac:dyDescent="0.25">
      <c r="A10215"/>
      <c r="B10215"/>
      <c r="C10215"/>
      <c r="D10215"/>
    </row>
    <row r="10216" spans="1:4" x14ac:dyDescent="0.25">
      <c r="A10216"/>
      <c r="B10216"/>
      <c r="C10216"/>
      <c r="D10216"/>
    </row>
    <row r="10217" spans="1:4" x14ac:dyDescent="0.25">
      <c r="A10217"/>
      <c r="B10217"/>
      <c r="C10217"/>
      <c r="D10217"/>
    </row>
    <row r="10218" spans="1:4" x14ac:dyDescent="0.25">
      <c r="A10218"/>
      <c r="B10218"/>
      <c r="C10218"/>
      <c r="D10218"/>
    </row>
    <row r="10219" spans="1:4" x14ac:dyDescent="0.25">
      <c r="A10219"/>
      <c r="B10219"/>
      <c r="C10219"/>
      <c r="D10219"/>
    </row>
    <row r="10220" spans="1:4" x14ac:dyDescent="0.25">
      <c r="A10220"/>
      <c r="B10220"/>
      <c r="C10220"/>
      <c r="D10220"/>
    </row>
    <row r="10221" spans="1:4" x14ac:dyDescent="0.25">
      <c r="A10221"/>
      <c r="B10221"/>
      <c r="C10221"/>
      <c r="D10221"/>
    </row>
    <row r="10222" spans="1:4" x14ac:dyDescent="0.25">
      <c r="A10222"/>
      <c r="B10222"/>
      <c r="C10222"/>
      <c r="D10222"/>
    </row>
    <row r="10223" spans="1:4" x14ac:dyDescent="0.25">
      <c r="A10223"/>
      <c r="B10223"/>
      <c r="C10223"/>
      <c r="D10223"/>
    </row>
    <row r="10224" spans="1:4" x14ac:dyDescent="0.25">
      <c r="A10224"/>
      <c r="B10224"/>
      <c r="C10224"/>
      <c r="D10224"/>
    </row>
    <row r="10225" spans="1:4" x14ac:dyDescent="0.25">
      <c r="A10225"/>
      <c r="B10225"/>
      <c r="C10225"/>
      <c r="D10225"/>
    </row>
    <row r="10226" spans="1:4" x14ac:dyDescent="0.25">
      <c r="A10226"/>
      <c r="B10226"/>
      <c r="C10226"/>
      <c r="D10226"/>
    </row>
    <row r="10227" spans="1:4" x14ac:dyDescent="0.25">
      <c r="A10227"/>
      <c r="B10227"/>
      <c r="C10227"/>
      <c r="D10227"/>
    </row>
    <row r="10228" spans="1:4" x14ac:dyDescent="0.25">
      <c r="A10228"/>
      <c r="B10228"/>
      <c r="C10228"/>
      <c r="D10228"/>
    </row>
    <row r="10229" spans="1:4" x14ac:dyDescent="0.25">
      <c r="A10229"/>
      <c r="B10229"/>
      <c r="C10229"/>
      <c r="D10229"/>
    </row>
    <row r="10230" spans="1:4" x14ac:dyDescent="0.25">
      <c r="A10230"/>
      <c r="B10230"/>
      <c r="C10230"/>
      <c r="D10230"/>
    </row>
    <row r="10231" spans="1:4" x14ac:dyDescent="0.25">
      <c r="A10231"/>
      <c r="B10231"/>
      <c r="C10231"/>
      <c r="D10231"/>
    </row>
    <row r="10232" spans="1:4" x14ac:dyDescent="0.25">
      <c r="A10232"/>
      <c r="B10232"/>
      <c r="C10232"/>
      <c r="D10232"/>
    </row>
    <row r="10233" spans="1:4" x14ac:dyDescent="0.25">
      <c r="A10233"/>
      <c r="B10233"/>
      <c r="C10233"/>
      <c r="D10233"/>
    </row>
    <row r="10234" spans="1:4" x14ac:dyDescent="0.25">
      <c r="A10234"/>
      <c r="B10234"/>
      <c r="C10234"/>
      <c r="D10234"/>
    </row>
    <row r="10235" spans="1:4" x14ac:dyDescent="0.25">
      <c r="A10235"/>
      <c r="B10235"/>
      <c r="C10235"/>
      <c r="D10235"/>
    </row>
    <row r="10236" spans="1:4" x14ac:dyDescent="0.25">
      <c r="A10236"/>
      <c r="B10236"/>
      <c r="C10236"/>
      <c r="D10236"/>
    </row>
    <row r="10237" spans="1:4" x14ac:dyDescent="0.25">
      <c r="A10237"/>
      <c r="B10237"/>
      <c r="C10237"/>
      <c r="D10237"/>
    </row>
    <row r="10238" spans="1:4" x14ac:dyDescent="0.25">
      <c r="A10238"/>
      <c r="B10238"/>
      <c r="C10238"/>
      <c r="D10238"/>
    </row>
    <row r="10239" spans="1:4" x14ac:dyDescent="0.25">
      <c r="A10239"/>
      <c r="B10239"/>
      <c r="C10239"/>
      <c r="D10239"/>
    </row>
    <row r="10240" spans="1:4" x14ac:dyDescent="0.25">
      <c r="A10240"/>
      <c r="B10240"/>
      <c r="C10240"/>
      <c r="D10240"/>
    </row>
    <row r="10241" spans="1:4" x14ac:dyDescent="0.25">
      <c r="A10241"/>
      <c r="B10241"/>
      <c r="C10241"/>
      <c r="D10241"/>
    </row>
    <row r="10242" spans="1:4" x14ac:dyDescent="0.25">
      <c r="A10242"/>
      <c r="B10242"/>
      <c r="C10242"/>
      <c r="D10242"/>
    </row>
    <row r="10243" spans="1:4" x14ac:dyDescent="0.25">
      <c r="A10243"/>
      <c r="B10243"/>
      <c r="C10243"/>
      <c r="D10243"/>
    </row>
    <row r="10244" spans="1:4" x14ac:dyDescent="0.25">
      <c r="A10244"/>
      <c r="B10244"/>
      <c r="C10244"/>
      <c r="D10244"/>
    </row>
    <row r="10245" spans="1:4" x14ac:dyDescent="0.25">
      <c r="A10245"/>
      <c r="B10245"/>
      <c r="C10245"/>
      <c r="D10245"/>
    </row>
    <row r="10246" spans="1:4" x14ac:dyDescent="0.25">
      <c r="A10246"/>
      <c r="B10246"/>
      <c r="C10246"/>
      <c r="D10246"/>
    </row>
    <row r="10247" spans="1:4" x14ac:dyDescent="0.25">
      <c r="A10247"/>
      <c r="B10247"/>
      <c r="C10247"/>
      <c r="D10247"/>
    </row>
    <row r="10248" spans="1:4" x14ac:dyDescent="0.25">
      <c r="A10248"/>
      <c r="B10248"/>
      <c r="C10248"/>
      <c r="D10248"/>
    </row>
    <row r="10249" spans="1:4" x14ac:dyDescent="0.25">
      <c r="A10249"/>
      <c r="B10249"/>
      <c r="C10249"/>
      <c r="D10249"/>
    </row>
    <row r="10250" spans="1:4" x14ac:dyDescent="0.25">
      <c r="A10250"/>
      <c r="B10250"/>
      <c r="C10250"/>
      <c r="D10250"/>
    </row>
    <row r="10251" spans="1:4" x14ac:dyDescent="0.25">
      <c r="A10251"/>
      <c r="B10251"/>
      <c r="C10251"/>
      <c r="D10251"/>
    </row>
    <row r="10252" spans="1:4" x14ac:dyDescent="0.25">
      <c r="A10252"/>
      <c r="B10252"/>
      <c r="C10252"/>
      <c r="D10252"/>
    </row>
    <row r="10253" spans="1:4" x14ac:dyDescent="0.25">
      <c r="A10253"/>
      <c r="B10253"/>
      <c r="C10253"/>
      <c r="D10253"/>
    </row>
    <row r="10254" spans="1:4" x14ac:dyDescent="0.25">
      <c r="A10254"/>
      <c r="B10254"/>
      <c r="C10254"/>
      <c r="D10254"/>
    </row>
    <row r="10255" spans="1:4" x14ac:dyDescent="0.25">
      <c r="A10255"/>
      <c r="B10255"/>
      <c r="C10255"/>
      <c r="D10255"/>
    </row>
    <row r="10256" spans="1:4" x14ac:dyDescent="0.25">
      <c r="A10256"/>
      <c r="B10256"/>
      <c r="C10256"/>
      <c r="D10256"/>
    </row>
    <row r="10257" spans="1:4" x14ac:dyDescent="0.25">
      <c r="A10257"/>
      <c r="B10257"/>
      <c r="C10257"/>
      <c r="D10257"/>
    </row>
    <row r="10258" spans="1:4" x14ac:dyDescent="0.25">
      <c r="A10258"/>
      <c r="B10258"/>
      <c r="C10258"/>
      <c r="D10258"/>
    </row>
    <row r="10259" spans="1:4" x14ac:dyDescent="0.25">
      <c r="A10259"/>
      <c r="B10259"/>
      <c r="C10259"/>
      <c r="D10259"/>
    </row>
    <row r="10260" spans="1:4" x14ac:dyDescent="0.25">
      <c r="A10260"/>
      <c r="B10260"/>
      <c r="C10260"/>
      <c r="D10260"/>
    </row>
    <row r="10261" spans="1:4" x14ac:dyDescent="0.25">
      <c r="A10261"/>
      <c r="B10261"/>
      <c r="C10261"/>
      <c r="D10261"/>
    </row>
    <row r="10262" spans="1:4" x14ac:dyDescent="0.25">
      <c r="A10262"/>
      <c r="B10262"/>
      <c r="C10262"/>
      <c r="D10262"/>
    </row>
    <row r="10263" spans="1:4" x14ac:dyDescent="0.25">
      <c r="A10263"/>
      <c r="B10263"/>
      <c r="C10263"/>
      <c r="D10263"/>
    </row>
    <row r="10264" spans="1:4" x14ac:dyDescent="0.25">
      <c r="A10264"/>
      <c r="B10264"/>
      <c r="C10264"/>
      <c r="D10264"/>
    </row>
    <row r="10265" spans="1:4" x14ac:dyDescent="0.25">
      <c r="A10265"/>
      <c r="B10265"/>
      <c r="C10265"/>
      <c r="D10265"/>
    </row>
    <row r="10266" spans="1:4" x14ac:dyDescent="0.25">
      <c r="A10266"/>
      <c r="B10266"/>
      <c r="C10266"/>
      <c r="D10266"/>
    </row>
    <row r="10267" spans="1:4" x14ac:dyDescent="0.25">
      <c r="A10267"/>
      <c r="B10267"/>
      <c r="C10267"/>
      <c r="D10267"/>
    </row>
    <row r="10268" spans="1:4" x14ac:dyDescent="0.25">
      <c r="A10268"/>
      <c r="B10268"/>
      <c r="C10268"/>
      <c r="D10268"/>
    </row>
    <row r="10269" spans="1:4" x14ac:dyDescent="0.25">
      <c r="A10269"/>
      <c r="B10269"/>
      <c r="C10269"/>
      <c r="D10269"/>
    </row>
    <row r="10270" spans="1:4" x14ac:dyDescent="0.25">
      <c r="A10270"/>
      <c r="B10270"/>
      <c r="C10270"/>
      <c r="D10270"/>
    </row>
    <row r="10271" spans="1:4" x14ac:dyDescent="0.25">
      <c r="A10271"/>
      <c r="B10271"/>
      <c r="C10271"/>
      <c r="D10271"/>
    </row>
    <row r="10272" spans="1:4" x14ac:dyDescent="0.25">
      <c r="A10272"/>
      <c r="B10272"/>
      <c r="C10272"/>
      <c r="D10272"/>
    </row>
    <row r="10273" spans="1:4" x14ac:dyDescent="0.25">
      <c r="A10273"/>
      <c r="B10273"/>
      <c r="C10273"/>
      <c r="D10273"/>
    </row>
    <row r="10274" spans="1:4" x14ac:dyDescent="0.25">
      <c r="A10274"/>
      <c r="B10274"/>
      <c r="C10274"/>
      <c r="D10274"/>
    </row>
    <row r="10275" spans="1:4" x14ac:dyDescent="0.25">
      <c r="A10275"/>
      <c r="B10275"/>
      <c r="C10275"/>
      <c r="D10275"/>
    </row>
    <row r="10276" spans="1:4" x14ac:dyDescent="0.25">
      <c r="A10276"/>
      <c r="B10276"/>
      <c r="C10276"/>
      <c r="D10276"/>
    </row>
    <row r="10277" spans="1:4" x14ac:dyDescent="0.25">
      <c r="A10277"/>
      <c r="B10277"/>
      <c r="C10277"/>
      <c r="D10277"/>
    </row>
    <row r="10278" spans="1:4" x14ac:dyDescent="0.25">
      <c r="A10278"/>
      <c r="B10278"/>
      <c r="C10278"/>
      <c r="D10278"/>
    </row>
    <row r="10279" spans="1:4" x14ac:dyDescent="0.25">
      <c r="A10279"/>
      <c r="B10279"/>
      <c r="C10279"/>
      <c r="D10279"/>
    </row>
    <row r="10280" spans="1:4" x14ac:dyDescent="0.25">
      <c r="A10280"/>
      <c r="B10280"/>
      <c r="C10280"/>
      <c r="D10280"/>
    </row>
    <row r="10281" spans="1:4" x14ac:dyDescent="0.25">
      <c r="A10281"/>
      <c r="B10281"/>
      <c r="C10281"/>
      <c r="D10281"/>
    </row>
    <row r="10282" spans="1:4" x14ac:dyDescent="0.25">
      <c r="A10282"/>
      <c r="B10282"/>
      <c r="C10282"/>
      <c r="D10282"/>
    </row>
    <row r="10283" spans="1:4" x14ac:dyDescent="0.25">
      <c r="A10283"/>
      <c r="B10283"/>
      <c r="C10283"/>
      <c r="D10283"/>
    </row>
    <row r="10284" spans="1:4" x14ac:dyDescent="0.25">
      <c r="A10284"/>
      <c r="B10284"/>
      <c r="C10284"/>
      <c r="D10284"/>
    </row>
    <row r="10285" spans="1:4" x14ac:dyDescent="0.25">
      <c r="A10285"/>
      <c r="B10285"/>
      <c r="C10285"/>
      <c r="D10285"/>
    </row>
    <row r="10286" spans="1:4" x14ac:dyDescent="0.25">
      <c r="A10286"/>
      <c r="B10286"/>
      <c r="C10286"/>
      <c r="D10286"/>
    </row>
    <row r="10287" spans="1:4" x14ac:dyDescent="0.25">
      <c r="A10287"/>
      <c r="B10287"/>
      <c r="C10287"/>
      <c r="D10287"/>
    </row>
    <row r="10288" spans="1:4" x14ac:dyDescent="0.25">
      <c r="A10288"/>
      <c r="B10288"/>
      <c r="C10288"/>
      <c r="D10288"/>
    </row>
    <row r="10289" spans="1:4" x14ac:dyDescent="0.25">
      <c r="A10289"/>
      <c r="B10289"/>
      <c r="C10289"/>
      <c r="D10289"/>
    </row>
    <row r="10290" spans="1:4" x14ac:dyDescent="0.25">
      <c r="A10290"/>
      <c r="B10290"/>
      <c r="C10290"/>
      <c r="D10290"/>
    </row>
    <row r="10291" spans="1:4" x14ac:dyDescent="0.25">
      <c r="A10291"/>
      <c r="B10291"/>
      <c r="C10291"/>
      <c r="D10291"/>
    </row>
    <row r="10292" spans="1:4" x14ac:dyDescent="0.25">
      <c r="A10292"/>
      <c r="B10292"/>
      <c r="C10292"/>
      <c r="D10292"/>
    </row>
    <row r="10293" spans="1:4" x14ac:dyDescent="0.25">
      <c r="A10293"/>
      <c r="B10293"/>
      <c r="C10293"/>
      <c r="D10293"/>
    </row>
    <row r="10294" spans="1:4" x14ac:dyDescent="0.25">
      <c r="A10294"/>
      <c r="B10294"/>
      <c r="C10294"/>
      <c r="D10294"/>
    </row>
    <row r="10295" spans="1:4" x14ac:dyDescent="0.25">
      <c r="A10295"/>
      <c r="B10295"/>
      <c r="C10295"/>
      <c r="D10295"/>
    </row>
    <row r="10296" spans="1:4" x14ac:dyDescent="0.25">
      <c r="A10296"/>
      <c r="B10296"/>
      <c r="C10296"/>
      <c r="D10296"/>
    </row>
    <row r="10297" spans="1:4" x14ac:dyDescent="0.25">
      <c r="A10297"/>
      <c r="B10297"/>
      <c r="C10297"/>
      <c r="D10297"/>
    </row>
    <row r="10298" spans="1:4" x14ac:dyDescent="0.25">
      <c r="A10298"/>
      <c r="B10298"/>
      <c r="C10298"/>
      <c r="D10298"/>
    </row>
    <row r="10299" spans="1:4" x14ac:dyDescent="0.25">
      <c r="A10299"/>
      <c r="B10299"/>
      <c r="C10299"/>
      <c r="D10299"/>
    </row>
    <row r="10300" spans="1:4" x14ac:dyDescent="0.25">
      <c r="A10300"/>
      <c r="B10300"/>
      <c r="C10300"/>
      <c r="D10300"/>
    </row>
    <row r="10301" spans="1:4" x14ac:dyDescent="0.25">
      <c r="A10301"/>
      <c r="B10301"/>
      <c r="C10301"/>
      <c r="D10301"/>
    </row>
    <row r="10302" spans="1:4" x14ac:dyDescent="0.25">
      <c r="A10302"/>
      <c r="B10302"/>
      <c r="C10302"/>
      <c r="D10302"/>
    </row>
    <row r="10303" spans="1:4" x14ac:dyDescent="0.25">
      <c r="A10303"/>
      <c r="B10303"/>
      <c r="C10303"/>
      <c r="D10303"/>
    </row>
    <row r="10304" spans="1:4" x14ac:dyDescent="0.25">
      <c r="A10304"/>
      <c r="B10304"/>
      <c r="C10304"/>
      <c r="D10304"/>
    </row>
    <row r="10305" spans="1:4" x14ac:dyDescent="0.25">
      <c r="A10305"/>
      <c r="B10305"/>
      <c r="C10305"/>
      <c r="D10305"/>
    </row>
    <row r="10306" spans="1:4" x14ac:dyDescent="0.25">
      <c r="A10306"/>
      <c r="B10306"/>
      <c r="C10306"/>
      <c r="D10306"/>
    </row>
    <row r="10307" spans="1:4" x14ac:dyDescent="0.25">
      <c r="A10307"/>
      <c r="B10307"/>
      <c r="C10307"/>
      <c r="D10307"/>
    </row>
    <row r="10308" spans="1:4" x14ac:dyDescent="0.25">
      <c r="A10308"/>
      <c r="B10308"/>
      <c r="C10308"/>
      <c r="D10308"/>
    </row>
    <row r="10309" spans="1:4" x14ac:dyDescent="0.25">
      <c r="A10309"/>
      <c r="B10309"/>
      <c r="C10309"/>
      <c r="D10309"/>
    </row>
    <row r="10310" spans="1:4" x14ac:dyDescent="0.25">
      <c r="A10310"/>
      <c r="B10310"/>
      <c r="C10310"/>
      <c r="D10310"/>
    </row>
    <row r="10311" spans="1:4" x14ac:dyDescent="0.25">
      <c r="A10311"/>
      <c r="B10311"/>
      <c r="C10311"/>
      <c r="D10311"/>
    </row>
    <row r="10312" spans="1:4" x14ac:dyDescent="0.25">
      <c r="A10312"/>
      <c r="B10312"/>
      <c r="C10312"/>
      <c r="D10312"/>
    </row>
    <row r="10313" spans="1:4" x14ac:dyDescent="0.25">
      <c r="A10313"/>
      <c r="B10313"/>
      <c r="C10313"/>
      <c r="D10313"/>
    </row>
    <row r="10314" spans="1:4" x14ac:dyDescent="0.25">
      <c r="A10314"/>
      <c r="B10314"/>
      <c r="C10314"/>
      <c r="D10314"/>
    </row>
    <row r="10315" spans="1:4" x14ac:dyDescent="0.25">
      <c r="A10315"/>
      <c r="B10315"/>
      <c r="C10315"/>
      <c r="D10315"/>
    </row>
    <row r="10316" spans="1:4" x14ac:dyDescent="0.25">
      <c r="A10316"/>
      <c r="B10316"/>
      <c r="C10316"/>
      <c r="D10316"/>
    </row>
    <row r="10317" spans="1:4" x14ac:dyDescent="0.25">
      <c r="A10317"/>
      <c r="B10317"/>
      <c r="C10317"/>
      <c r="D10317"/>
    </row>
    <row r="10318" spans="1:4" x14ac:dyDescent="0.25">
      <c r="A10318"/>
      <c r="B10318"/>
      <c r="C10318"/>
      <c r="D10318"/>
    </row>
    <row r="10319" spans="1:4" x14ac:dyDescent="0.25">
      <c r="A10319"/>
      <c r="B10319"/>
      <c r="C10319"/>
      <c r="D10319"/>
    </row>
    <row r="10320" spans="1:4" x14ac:dyDescent="0.25">
      <c r="A10320"/>
      <c r="B10320"/>
      <c r="C10320"/>
      <c r="D10320"/>
    </row>
    <row r="10321" spans="1:4" x14ac:dyDescent="0.25">
      <c r="A10321"/>
      <c r="B10321"/>
      <c r="C10321"/>
      <c r="D10321"/>
    </row>
    <row r="10322" spans="1:4" x14ac:dyDescent="0.25">
      <c r="A10322"/>
      <c r="B10322"/>
      <c r="C10322"/>
      <c r="D10322"/>
    </row>
    <row r="10323" spans="1:4" x14ac:dyDescent="0.25">
      <c r="A10323"/>
      <c r="B10323"/>
      <c r="C10323"/>
      <c r="D10323"/>
    </row>
    <row r="10324" spans="1:4" x14ac:dyDescent="0.25">
      <c r="A10324"/>
      <c r="B10324"/>
      <c r="C10324"/>
      <c r="D10324"/>
    </row>
    <row r="10325" spans="1:4" x14ac:dyDescent="0.25">
      <c r="A10325"/>
      <c r="B10325"/>
      <c r="C10325"/>
      <c r="D10325"/>
    </row>
    <row r="10326" spans="1:4" x14ac:dyDescent="0.25">
      <c r="A10326"/>
      <c r="B10326"/>
      <c r="C10326"/>
      <c r="D10326"/>
    </row>
    <row r="10327" spans="1:4" x14ac:dyDescent="0.25">
      <c r="A10327"/>
      <c r="B10327"/>
      <c r="C10327"/>
      <c r="D10327"/>
    </row>
    <row r="10328" spans="1:4" x14ac:dyDescent="0.25">
      <c r="A10328"/>
      <c r="B10328"/>
      <c r="C10328"/>
      <c r="D10328"/>
    </row>
    <row r="10329" spans="1:4" x14ac:dyDescent="0.25">
      <c r="A10329"/>
      <c r="B10329"/>
      <c r="C10329"/>
      <c r="D10329"/>
    </row>
    <row r="10330" spans="1:4" x14ac:dyDescent="0.25">
      <c r="A10330"/>
      <c r="B10330"/>
      <c r="C10330"/>
      <c r="D10330"/>
    </row>
    <row r="10331" spans="1:4" x14ac:dyDescent="0.25">
      <c r="A10331"/>
      <c r="B10331"/>
      <c r="C10331"/>
      <c r="D10331"/>
    </row>
    <row r="10332" spans="1:4" x14ac:dyDescent="0.25">
      <c r="A10332"/>
      <c r="B10332"/>
      <c r="C10332"/>
      <c r="D10332"/>
    </row>
    <row r="10333" spans="1:4" x14ac:dyDescent="0.25">
      <c r="A10333"/>
      <c r="B10333"/>
      <c r="C10333"/>
      <c r="D10333"/>
    </row>
    <row r="10334" spans="1:4" x14ac:dyDescent="0.25">
      <c r="A10334"/>
      <c r="B10334"/>
      <c r="C10334"/>
      <c r="D10334"/>
    </row>
    <row r="10335" spans="1:4" x14ac:dyDescent="0.25">
      <c r="A10335"/>
      <c r="B10335"/>
      <c r="C10335"/>
      <c r="D10335"/>
    </row>
    <row r="10336" spans="1:4" x14ac:dyDescent="0.25">
      <c r="A10336"/>
      <c r="B10336"/>
      <c r="C10336"/>
      <c r="D10336"/>
    </row>
    <row r="10337" spans="1:4" x14ac:dyDescent="0.25">
      <c r="A10337"/>
      <c r="B10337"/>
      <c r="C10337"/>
      <c r="D10337"/>
    </row>
    <row r="10338" spans="1:4" x14ac:dyDescent="0.25">
      <c r="A10338"/>
      <c r="B10338"/>
      <c r="C10338"/>
      <c r="D10338"/>
    </row>
    <row r="10339" spans="1:4" x14ac:dyDescent="0.25">
      <c r="A10339"/>
      <c r="B10339"/>
      <c r="C10339"/>
      <c r="D10339"/>
    </row>
    <row r="10340" spans="1:4" x14ac:dyDescent="0.25">
      <c r="A10340"/>
      <c r="B10340"/>
      <c r="C10340"/>
      <c r="D10340"/>
    </row>
    <row r="10341" spans="1:4" x14ac:dyDescent="0.25">
      <c r="A10341"/>
      <c r="B10341"/>
      <c r="C10341"/>
      <c r="D10341"/>
    </row>
    <row r="10342" spans="1:4" x14ac:dyDescent="0.25">
      <c r="A10342"/>
      <c r="B10342"/>
      <c r="C10342"/>
      <c r="D10342"/>
    </row>
    <row r="10343" spans="1:4" x14ac:dyDescent="0.25">
      <c r="A10343"/>
      <c r="B10343"/>
      <c r="C10343"/>
      <c r="D10343"/>
    </row>
    <row r="10344" spans="1:4" x14ac:dyDescent="0.25">
      <c r="A10344"/>
      <c r="B10344"/>
      <c r="C10344"/>
      <c r="D10344"/>
    </row>
    <row r="10345" spans="1:4" x14ac:dyDescent="0.25">
      <c r="A10345"/>
      <c r="B10345"/>
      <c r="C10345"/>
      <c r="D10345"/>
    </row>
    <row r="10346" spans="1:4" x14ac:dyDescent="0.25">
      <c r="A10346"/>
      <c r="B10346"/>
      <c r="C10346"/>
      <c r="D10346"/>
    </row>
    <row r="10347" spans="1:4" x14ac:dyDescent="0.25">
      <c r="A10347"/>
      <c r="B10347"/>
      <c r="C10347"/>
      <c r="D10347"/>
    </row>
    <row r="10348" spans="1:4" x14ac:dyDescent="0.25">
      <c r="A10348"/>
      <c r="B10348"/>
      <c r="C10348"/>
      <c r="D10348"/>
    </row>
    <row r="10349" spans="1:4" x14ac:dyDescent="0.25">
      <c r="A10349"/>
      <c r="B10349"/>
      <c r="C10349"/>
      <c r="D10349"/>
    </row>
    <row r="10350" spans="1:4" x14ac:dyDescent="0.25">
      <c r="A10350"/>
      <c r="B10350"/>
      <c r="C10350"/>
      <c r="D10350"/>
    </row>
    <row r="10351" spans="1:4" x14ac:dyDescent="0.25">
      <c r="A10351"/>
      <c r="B10351"/>
      <c r="C10351"/>
      <c r="D10351"/>
    </row>
    <row r="10352" spans="1:4" x14ac:dyDescent="0.25">
      <c r="A10352"/>
      <c r="B10352"/>
      <c r="C10352"/>
      <c r="D10352"/>
    </row>
    <row r="10353" spans="1:4" x14ac:dyDescent="0.25">
      <c r="A10353"/>
      <c r="B10353"/>
      <c r="C10353"/>
      <c r="D10353"/>
    </row>
    <row r="10354" spans="1:4" x14ac:dyDescent="0.25">
      <c r="A10354"/>
      <c r="B10354"/>
      <c r="C10354"/>
      <c r="D10354"/>
    </row>
    <row r="10355" spans="1:4" x14ac:dyDescent="0.25">
      <c r="A10355"/>
      <c r="B10355"/>
      <c r="C10355"/>
      <c r="D10355"/>
    </row>
    <row r="10356" spans="1:4" x14ac:dyDescent="0.25">
      <c r="A10356"/>
      <c r="B10356"/>
      <c r="C10356"/>
      <c r="D10356"/>
    </row>
    <row r="10357" spans="1:4" x14ac:dyDescent="0.25">
      <c r="A10357"/>
      <c r="B10357"/>
      <c r="C10357"/>
      <c r="D10357"/>
    </row>
    <row r="10358" spans="1:4" x14ac:dyDescent="0.25">
      <c r="A10358"/>
      <c r="B10358"/>
      <c r="C10358"/>
      <c r="D10358"/>
    </row>
    <row r="10359" spans="1:4" x14ac:dyDescent="0.25">
      <c r="A10359"/>
      <c r="B10359"/>
      <c r="C10359"/>
      <c r="D10359"/>
    </row>
    <row r="10360" spans="1:4" x14ac:dyDescent="0.25">
      <c r="A10360"/>
      <c r="B10360"/>
      <c r="C10360"/>
      <c r="D10360"/>
    </row>
    <row r="10361" spans="1:4" x14ac:dyDescent="0.25">
      <c r="A10361"/>
      <c r="B10361"/>
      <c r="C10361"/>
      <c r="D10361"/>
    </row>
    <row r="10362" spans="1:4" x14ac:dyDescent="0.25">
      <c r="A10362"/>
      <c r="B10362"/>
      <c r="C10362"/>
      <c r="D10362"/>
    </row>
    <row r="10363" spans="1:4" x14ac:dyDescent="0.25">
      <c r="A10363"/>
      <c r="B10363"/>
      <c r="C10363"/>
      <c r="D10363"/>
    </row>
    <row r="10364" spans="1:4" x14ac:dyDescent="0.25">
      <c r="A10364"/>
      <c r="B10364"/>
      <c r="C10364"/>
      <c r="D10364"/>
    </row>
    <row r="10365" spans="1:4" x14ac:dyDescent="0.25">
      <c r="A10365"/>
      <c r="B10365"/>
      <c r="C10365"/>
      <c r="D10365"/>
    </row>
    <row r="10366" spans="1:4" x14ac:dyDescent="0.25">
      <c r="A10366"/>
      <c r="B10366"/>
      <c r="C10366"/>
      <c r="D10366"/>
    </row>
    <row r="10367" spans="1:4" x14ac:dyDescent="0.25">
      <c r="A10367"/>
      <c r="B10367"/>
      <c r="C10367"/>
      <c r="D10367"/>
    </row>
    <row r="10368" spans="1:4" x14ac:dyDescent="0.25">
      <c r="A10368"/>
      <c r="B10368"/>
      <c r="C10368"/>
      <c r="D10368"/>
    </row>
    <row r="10369" spans="1:4" x14ac:dyDescent="0.25">
      <c r="A10369"/>
      <c r="B10369"/>
      <c r="C10369"/>
      <c r="D10369"/>
    </row>
    <row r="10370" spans="1:4" x14ac:dyDescent="0.25">
      <c r="A10370"/>
      <c r="B10370"/>
      <c r="C10370"/>
      <c r="D10370"/>
    </row>
    <row r="10371" spans="1:4" x14ac:dyDescent="0.25">
      <c r="A10371"/>
      <c r="B10371"/>
      <c r="C10371"/>
      <c r="D10371"/>
    </row>
    <row r="10372" spans="1:4" x14ac:dyDescent="0.25">
      <c r="A10372"/>
      <c r="B10372"/>
      <c r="C10372"/>
      <c r="D10372"/>
    </row>
    <row r="10373" spans="1:4" x14ac:dyDescent="0.25">
      <c r="A10373"/>
      <c r="B10373"/>
      <c r="C10373"/>
      <c r="D10373"/>
    </row>
    <row r="10374" spans="1:4" x14ac:dyDescent="0.25">
      <c r="A10374"/>
      <c r="B10374"/>
      <c r="C10374"/>
      <c r="D10374"/>
    </row>
    <row r="10375" spans="1:4" x14ac:dyDescent="0.25">
      <c r="A10375"/>
      <c r="B10375"/>
      <c r="C10375"/>
      <c r="D10375"/>
    </row>
    <row r="10376" spans="1:4" x14ac:dyDescent="0.25">
      <c r="A10376"/>
      <c r="B10376"/>
      <c r="C10376"/>
      <c r="D10376"/>
    </row>
    <row r="10377" spans="1:4" x14ac:dyDescent="0.25">
      <c r="A10377"/>
      <c r="B10377"/>
      <c r="C10377"/>
      <c r="D10377"/>
    </row>
    <row r="10378" spans="1:4" x14ac:dyDescent="0.25">
      <c r="A10378"/>
      <c r="B10378"/>
      <c r="C10378"/>
      <c r="D10378"/>
    </row>
    <row r="10379" spans="1:4" x14ac:dyDescent="0.25">
      <c r="A10379"/>
      <c r="B10379"/>
      <c r="C10379"/>
      <c r="D10379"/>
    </row>
    <row r="10380" spans="1:4" x14ac:dyDescent="0.25">
      <c r="A10380"/>
      <c r="B10380"/>
      <c r="C10380"/>
      <c r="D10380"/>
    </row>
    <row r="10381" spans="1:4" x14ac:dyDescent="0.25">
      <c r="A10381"/>
      <c r="B10381"/>
      <c r="C10381"/>
      <c r="D10381"/>
    </row>
    <row r="10382" spans="1:4" x14ac:dyDescent="0.25">
      <c r="A10382"/>
      <c r="B10382"/>
      <c r="C10382"/>
      <c r="D10382"/>
    </row>
    <row r="10383" spans="1:4" x14ac:dyDescent="0.25">
      <c r="A10383"/>
      <c r="B10383"/>
      <c r="C10383"/>
      <c r="D10383"/>
    </row>
    <row r="10384" spans="1:4" x14ac:dyDescent="0.25">
      <c r="A10384"/>
      <c r="B10384"/>
      <c r="C10384"/>
      <c r="D10384"/>
    </row>
    <row r="10385" spans="1:4" x14ac:dyDescent="0.25">
      <c r="A10385"/>
      <c r="B10385"/>
      <c r="C10385"/>
      <c r="D10385"/>
    </row>
    <row r="10386" spans="1:4" x14ac:dyDescent="0.25">
      <c r="A10386"/>
      <c r="B10386"/>
      <c r="C10386"/>
      <c r="D10386"/>
    </row>
    <row r="10387" spans="1:4" x14ac:dyDescent="0.25">
      <c r="A10387"/>
      <c r="B10387"/>
      <c r="C10387"/>
      <c r="D10387"/>
    </row>
    <row r="10388" spans="1:4" x14ac:dyDescent="0.25">
      <c r="A10388"/>
      <c r="B10388"/>
      <c r="C10388"/>
      <c r="D10388"/>
    </row>
    <row r="10389" spans="1:4" x14ac:dyDescent="0.25">
      <c r="A10389"/>
      <c r="B10389"/>
      <c r="C10389"/>
      <c r="D10389"/>
    </row>
    <row r="10390" spans="1:4" x14ac:dyDescent="0.25">
      <c r="A10390"/>
      <c r="B10390"/>
      <c r="C10390"/>
      <c r="D10390"/>
    </row>
    <row r="10391" spans="1:4" x14ac:dyDescent="0.25">
      <c r="A10391"/>
      <c r="B10391"/>
      <c r="C10391"/>
      <c r="D10391"/>
    </row>
    <row r="10392" spans="1:4" x14ac:dyDescent="0.25">
      <c r="A10392"/>
      <c r="B10392"/>
      <c r="C10392"/>
      <c r="D10392"/>
    </row>
    <row r="10393" spans="1:4" x14ac:dyDescent="0.25">
      <c r="A10393"/>
      <c r="B10393"/>
      <c r="C10393"/>
      <c r="D10393"/>
    </row>
    <row r="10394" spans="1:4" x14ac:dyDescent="0.25">
      <c r="A10394"/>
      <c r="B10394"/>
      <c r="C10394"/>
      <c r="D10394"/>
    </row>
    <row r="10395" spans="1:4" x14ac:dyDescent="0.25">
      <c r="A10395"/>
      <c r="B10395"/>
      <c r="C10395"/>
      <c r="D10395"/>
    </row>
    <row r="10396" spans="1:4" x14ac:dyDescent="0.25">
      <c r="A10396"/>
      <c r="B10396"/>
      <c r="C10396"/>
      <c r="D10396"/>
    </row>
    <row r="10397" spans="1:4" x14ac:dyDescent="0.25">
      <c r="A10397"/>
      <c r="B10397"/>
      <c r="C10397"/>
      <c r="D10397"/>
    </row>
    <row r="10398" spans="1:4" x14ac:dyDescent="0.25">
      <c r="A10398"/>
      <c r="B10398"/>
      <c r="C10398"/>
      <c r="D10398"/>
    </row>
    <row r="10399" spans="1:4" x14ac:dyDescent="0.25">
      <c r="A10399"/>
      <c r="B10399"/>
      <c r="C10399"/>
      <c r="D10399"/>
    </row>
    <row r="10400" spans="1:4" x14ac:dyDescent="0.25">
      <c r="A10400"/>
      <c r="B10400"/>
      <c r="C10400"/>
      <c r="D10400"/>
    </row>
    <row r="10401" spans="1:4" x14ac:dyDescent="0.25">
      <c r="A10401"/>
      <c r="B10401"/>
      <c r="C10401"/>
      <c r="D10401"/>
    </row>
    <row r="10402" spans="1:4" x14ac:dyDescent="0.25">
      <c r="A10402"/>
      <c r="B10402"/>
      <c r="C10402"/>
      <c r="D10402"/>
    </row>
    <row r="10403" spans="1:4" x14ac:dyDescent="0.25">
      <c r="A10403"/>
      <c r="B10403"/>
      <c r="C10403"/>
      <c r="D10403"/>
    </row>
    <row r="10404" spans="1:4" x14ac:dyDescent="0.25">
      <c r="A10404"/>
      <c r="B10404"/>
      <c r="C10404"/>
      <c r="D10404"/>
    </row>
    <row r="10405" spans="1:4" x14ac:dyDescent="0.25">
      <c r="A10405"/>
      <c r="B10405"/>
      <c r="C10405"/>
      <c r="D10405"/>
    </row>
    <row r="10406" spans="1:4" x14ac:dyDescent="0.25">
      <c r="A10406"/>
      <c r="B10406"/>
      <c r="C10406"/>
      <c r="D10406"/>
    </row>
    <row r="10407" spans="1:4" x14ac:dyDescent="0.25">
      <c r="A10407"/>
      <c r="B10407"/>
      <c r="C10407"/>
      <c r="D10407"/>
    </row>
    <row r="10408" spans="1:4" x14ac:dyDescent="0.25">
      <c r="A10408"/>
      <c r="B10408"/>
      <c r="C10408"/>
      <c r="D10408"/>
    </row>
    <row r="10409" spans="1:4" x14ac:dyDescent="0.25">
      <c r="A10409"/>
      <c r="B10409"/>
      <c r="C10409"/>
      <c r="D10409"/>
    </row>
    <row r="10410" spans="1:4" x14ac:dyDescent="0.25">
      <c r="A10410"/>
      <c r="B10410"/>
      <c r="C10410"/>
      <c r="D10410"/>
    </row>
    <row r="10411" spans="1:4" x14ac:dyDescent="0.25">
      <c r="A10411"/>
      <c r="B10411"/>
      <c r="C10411"/>
      <c r="D10411"/>
    </row>
    <row r="10412" spans="1:4" x14ac:dyDescent="0.25">
      <c r="A10412"/>
      <c r="B10412"/>
      <c r="C10412"/>
      <c r="D10412"/>
    </row>
    <row r="10413" spans="1:4" x14ac:dyDescent="0.25">
      <c r="A10413"/>
      <c r="B10413"/>
      <c r="C10413"/>
      <c r="D10413"/>
    </row>
    <row r="10414" spans="1:4" x14ac:dyDescent="0.25">
      <c r="A10414"/>
      <c r="B10414"/>
      <c r="C10414"/>
      <c r="D10414"/>
    </row>
    <row r="10415" spans="1:4" x14ac:dyDescent="0.25">
      <c r="A10415"/>
      <c r="B10415"/>
      <c r="C10415"/>
      <c r="D10415"/>
    </row>
    <row r="10416" spans="1:4" x14ac:dyDescent="0.25">
      <c r="A10416"/>
      <c r="B10416"/>
      <c r="C10416"/>
      <c r="D10416"/>
    </row>
    <row r="10417" spans="1:4" x14ac:dyDescent="0.25">
      <c r="A10417"/>
      <c r="B10417"/>
      <c r="C10417"/>
      <c r="D10417"/>
    </row>
    <row r="10418" spans="1:4" x14ac:dyDescent="0.25">
      <c r="A10418"/>
      <c r="B10418"/>
      <c r="C10418"/>
      <c r="D10418"/>
    </row>
    <row r="10419" spans="1:4" x14ac:dyDescent="0.25">
      <c r="A10419"/>
      <c r="B10419"/>
      <c r="C10419"/>
      <c r="D10419"/>
    </row>
    <row r="10420" spans="1:4" x14ac:dyDescent="0.25">
      <c r="A10420"/>
      <c r="B10420"/>
      <c r="C10420"/>
      <c r="D10420"/>
    </row>
    <row r="10421" spans="1:4" x14ac:dyDescent="0.25">
      <c r="A10421"/>
      <c r="B10421"/>
      <c r="C10421"/>
      <c r="D10421"/>
    </row>
    <row r="10422" spans="1:4" x14ac:dyDescent="0.25">
      <c r="A10422"/>
      <c r="B10422"/>
      <c r="C10422"/>
      <c r="D10422"/>
    </row>
    <row r="10423" spans="1:4" x14ac:dyDescent="0.25">
      <c r="A10423"/>
      <c r="B10423"/>
      <c r="C10423"/>
      <c r="D10423"/>
    </row>
    <row r="10424" spans="1:4" x14ac:dyDescent="0.25">
      <c r="A10424"/>
      <c r="B10424"/>
      <c r="C10424"/>
      <c r="D10424"/>
    </row>
    <row r="10425" spans="1:4" x14ac:dyDescent="0.25">
      <c r="A10425"/>
      <c r="B10425"/>
      <c r="C10425"/>
      <c r="D10425"/>
    </row>
    <row r="10426" spans="1:4" x14ac:dyDescent="0.25">
      <c r="A10426"/>
      <c r="B10426"/>
      <c r="C10426"/>
      <c r="D10426"/>
    </row>
    <row r="10427" spans="1:4" x14ac:dyDescent="0.25">
      <c r="A10427"/>
      <c r="B10427"/>
      <c r="C10427"/>
      <c r="D10427"/>
    </row>
    <row r="10428" spans="1:4" x14ac:dyDescent="0.25">
      <c r="A10428"/>
      <c r="B10428"/>
      <c r="C10428"/>
      <c r="D10428"/>
    </row>
    <row r="10429" spans="1:4" x14ac:dyDescent="0.25">
      <c r="A10429"/>
      <c r="B10429"/>
      <c r="C10429"/>
      <c r="D10429"/>
    </row>
    <row r="10430" spans="1:4" x14ac:dyDescent="0.25">
      <c r="A10430"/>
      <c r="B10430"/>
      <c r="C10430"/>
      <c r="D10430"/>
    </row>
    <row r="10431" spans="1:4" x14ac:dyDescent="0.25">
      <c r="A10431"/>
      <c r="B10431"/>
      <c r="C10431"/>
      <c r="D10431"/>
    </row>
    <row r="10432" spans="1:4" x14ac:dyDescent="0.25">
      <c r="A10432"/>
      <c r="B10432"/>
      <c r="C10432"/>
      <c r="D10432"/>
    </row>
    <row r="10433" spans="1:4" x14ac:dyDescent="0.25">
      <c r="A10433"/>
      <c r="B10433"/>
      <c r="C10433"/>
      <c r="D10433"/>
    </row>
    <row r="10434" spans="1:4" x14ac:dyDescent="0.25">
      <c r="A10434"/>
      <c r="B10434"/>
      <c r="C10434"/>
      <c r="D10434"/>
    </row>
    <row r="10435" spans="1:4" x14ac:dyDescent="0.25">
      <c r="A10435"/>
      <c r="B10435"/>
      <c r="C10435"/>
      <c r="D10435"/>
    </row>
    <row r="10436" spans="1:4" x14ac:dyDescent="0.25">
      <c r="A10436"/>
      <c r="B10436"/>
      <c r="C10436"/>
      <c r="D10436"/>
    </row>
    <row r="10437" spans="1:4" x14ac:dyDescent="0.25">
      <c r="A10437"/>
      <c r="B10437"/>
      <c r="C10437"/>
      <c r="D10437"/>
    </row>
    <row r="10438" spans="1:4" x14ac:dyDescent="0.25">
      <c r="A10438"/>
      <c r="B10438"/>
      <c r="C10438"/>
      <c r="D10438"/>
    </row>
    <row r="10439" spans="1:4" x14ac:dyDescent="0.25">
      <c r="A10439"/>
      <c r="B10439"/>
      <c r="C10439"/>
      <c r="D10439"/>
    </row>
    <row r="10440" spans="1:4" x14ac:dyDescent="0.25">
      <c r="A10440"/>
      <c r="B10440"/>
      <c r="C10440"/>
      <c r="D10440"/>
    </row>
    <row r="10441" spans="1:4" x14ac:dyDescent="0.25">
      <c r="A10441"/>
      <c r="B10441"/>
      <c r="C10441"/>
      <c r="D10441"/>
    </row>
    <row r="10442" spans="1:4" x14ac:dyDescent="0.25">
      <c r="A10442"/>
      <c r="B10442"/>
      <c r="C10442"/>
      <c r="D10442"/>
    </row>
    <row r="10443" spans="1:4" x14ac:dyDescent="0.25">
      <c r="A10443"/>
      <c r="B10443"/>
      <c r="C10443"/>
      <c r="D10443"/>
    </row>
    <row r="10444" spans="1:4" x14ac:dyDescent="0.25">
      <c r="A10444"/>
      <c r="B10444"/>
      <c r="C10444"/>
      <c r="D10444"/>
    </row>
    <row r="10445" spans="1:4" x14ac:dyDescent="0.25">
      <c r="A10445"/>
      <c r="B10445"/>
      <c r="C10445"/>
      <c r="D10445"/>
    </row>
    <row r="10446" spans="1:4" x14ac:dyDescent="0.25">
      <c r="A10446"/>
      <c r="B10446"/>
      <c r="C10446"/>
      <c r="D10446"/>
    </row>
    <row r="10447" spans="1:4" x14ac:dyDescent="0.25">
      <c r="A10447"/>
      <c r="B10447"/>
      <c r="C10447"/>
      <c r="D10447"/>
    </row>
    <row r="10448" spans="1:4" x14ac:dyDescent="0.25">
      <c r="A10448"/>
      <c r="B10448"/>
      <c r="C10448"/>
      <c r="D10448"/>
    </row>
    <row r="10449" spans="1:4" x14ac:dyDescent="0.25">
      <c r="A10449"/>
      <c r="B10449"/>
      <c r="C10449"/>
      <c r="D10449"/>
    </row>
    <row r="10450" spans="1:4" x14ac:dyDescent="0.25">
      <c r="A10450"/>
      <c r="B10450"/>
      <c r="C10450"/>
      <c r="D10450"/>
    </row>
    <row r="10451" spans="1:4" x14ac:dyDescent="0.25">
      <c r="A10451"/>
      <c r="B10451"/>
      <c r="C10451"/>
      <c r="D10451"/>
    </row>
    <row r="10452" spans="1:4" x14ac:dyDescent="0.25">
      <c r="A10452"/>
      <c r="B10452"/>
      <c r="C10452"/>
      <c r="D10452"/>
    </row>
    <row r="10453" spans="1:4" x14ac:dyDescent="0.25">
      <c r="A10453"/>
      <c r="B10453"/>
      <c r="C10453"/>
      <c r="D10453"/>
    </row>
    <row r="10454" spans="1:4" x14ac:dyDescent="0.25">
      <c r="A10454"/>
      <c r="B10454"/>
      <c r="C10454"/>
      <c r="D10454"/>
    </row>
    <row r="10455" spans="1:4" x14ac:dyDescent="0.25">
      <c r="A10455"/>
      <c r="B10455"/>
      <c r="C10455"/>
      <c r="D10455"/>
    </row>
    <row r="10456" spans="1:4" x14ac:dyDescent="0.25">
      <c r="A10456"/>
      <c r="B10456"/>
      <c r="C10456"/>
      <c r="D10456"/>
    </row>
    <row r="10457" spans="1:4" x14ac:dyDescent="0.25">
      <c r="A10457"/>
      <c r="B10457"/>
      <c r="C10457"/>
      <c r="D10457"/>
    </row>
    <row r="10458" spans="1:4" x14ac:dyDescent="0.25">
      <c r="A10458"/>
      <c r="B10458"/>
      <c r="C10458"/>
      <c r="D10458"/>
    </row>
    <row r="10459" spans="1:4" x14ac:dyDescent="0.25">
      <c r="A10459"/>
      <c r="B10459"/>
      <c r="C10459"/>
      <c r="D10459"/>
    </row>
    <row r="10460" spans="1:4" x14ac:dyDescent="0.25">
      <c r="A10460"/>
      <c r="B10460"/>
      <c r="C10460"/>
      <c r="D10460"/>
    </row>
    <row r="10461" spans="1:4" x14ac:dyDescent="0.25">
      <c r="A10461"/>
      <c r="B10461"/>
      <c r="C10461"/>
      <c r="D10461"/>
    </row>
    <row r="10462" spans="1:4" x14ac:dyDescent="0.25">
      <c r="A10462"/>
      <c r="B10462"/>
      <c r="C10462"/>
      <c r="D10462"/>
    </row>
    <row r="10463" spans="1:4" x14ac:dyDescent="0.25">
      <c r="A10463"/>
      <c r="B10463"/>
      <c r="C10463"/>
      <c r="D10463"/>
    </row>
    <row r="10464" spans="1:4" x14ac:dyDescent="0.25">
      <c r="A10464"/>
      <c r="B10464"/>
      <c r="C10464"/>
      <c r="D10464"/>
    </row>
    <row r="10465" spans="1:4" x14ac:dyDescent="0.25">
      <c r="A10465"/>
      <c r="B10465"/>
      <c r="C10465"/>
      <c r="D10465"/>
    </row>
    <row r="10466" spans="1:4" x14ac:dyDescent="0.25">
      <c r="A10466"/>
      <c r="B10466"/>
      <c r="C10466"/>
      <c r="D10466"/>
    </row>
    <row r="10467" spans="1:4" x14ac:dyDescent="0.25">
      <c r="A10467"/>
      <c r="B10467"/>
      <c r="C10467"/>
      <c r="D10467"/>
    </row>
    <row r="10468" spans="1:4" x14ac:dyDescent="0.25">
      <c r="A10468"/>
      <c r="B10468"/>
      <c r="C10468"/>
      <c r="D10468"/>
    </row>
    <row r="10469" spans="1:4" x14ac:dyDescent="0.25">
      <c r="A10469"/>
      <c r="B10469"/>
      <c r="C10469"/>
      <c r="D10469"/>
    </row>
    <row r="10470" spans="1:4" x14ac:dyDescent="0.25">
      <c r="A10470"/>
      <c r="B10470"/>
      <c r="C10470"/>
      <c r="D10470"/>
    </row>
    <row r="10471" spans="1:4" x14ac:dyDescent="0.25">
      <c r="A10471"/>
      <c r="B10471"/>
      <c r="C10471"/>
      <c r="D10471"/>
    </row>
    <row r="10472" spans="1:4" x14ac:dyDescent="0.25">
      <c r="A10472"/>
      <c r="B10472"/>
      <c r="C10472"/>
      <c r="D10472"/>
    </row>
    <row r="10473" spans="1:4" x14ac:dyDescent="0.25">
      <c r="A10473"/>
      <c r="B10473"/>
      <c r="C10473"/>
      <c r="D10473"/>
    </row>
    <row r="10474" spans="1:4" x14ac:dyDescent="0.25">
      <c r="A10474"/>
      <c r="B10474"/>
      <c r="C10474"/>
      <c r="D10474"/>
    </row>
    <row r="10475" spans="1:4" x14ac:dyDescent="0.25">
      <c r="A10475"/>
      <c r="B10475"/>
      <c r="C10475"/>
      <c r="D10475"/>
    </row>
    <row r="10476" spans="1:4" x14ac:dyDescent="0.25">
      <c r="A10476"/>
      <c r="B10476"/>
      <c r="C10476"/>
      <c r="D10476"/>
    </row>
    <row r="10477" spans="1:4" x14ac:dyDescent="0.25">
      <c r="A10477"/>
      <c r="B10477"/>
      <c r="C10477"/>
      <c r="D10477"/>
    </row>
    <row r="10478" spans="1:4" x14ac:dyDescent="0.25">
      <c r="A10478"/>
      <c r="B10478"/>
      <c r="C10478"/>
      <c r="D10478"/>
    </row>
    <row r="10479" spans="1:4" x14ac:dyDescent="0.25">
      <c r="A10479"/>
      <c r="B10479"/>
      <c r="C10479"/>
      <c r="D10479"/>
    </row>
    <row r="10480" spans="1:4" x14ac:dyDescent="0.25">
      <c r="A10480"/>
      <c r="B10480"/>
      <c r="C10480"/>
      <c r="D10480"/>
    </row>
    <row r="10481" spans="1:4" x14ac:dyDescent="0.25">
      <c r="A10481"/>
      <c r="B10481"/>
      <c r="C10481"/>
      <c r="D10481"/>
    </row>
    <row r="10482" spans="1:4" x14ac:dyDescent="0.25">
      <c r="A10482"/>
      <c r="B10482"/>
      <c r="C10482"/>
      <c r="D10482"/>
    </row>
    <row r="10483" spans="1:4" x14ac:dyDescent="0.25">
      <c r="A10483"/>
      <c r="B10483"/>
      <c r="C10483"/>
      <c r="D10483"/>
    </row>
    <row r="10484" spans="1:4" x14ac:dyDescent="0.25">
      <c r="A10484"/>
      <c r="B10484"/>
      <c r="C10484"/>
      <c r="D10484"/>
    </row>
    <row r="10485" spans="1:4" x14ac:dyDescent="0.25">
      <c r="A10485"/>
      <c r="B10485"/>
      <c r="C10485"/>
      <c r="D10485"/>
    </row>
    <row r="10486" spans="1:4" x14ac:dyDescent="0.25">
      <c r="A10486"/>
      <c r="B10486"/>
      <c r="C10486"/>
      <c r="D10486"/>
    </row>
    <row r="10487" spans="1:4" x14ac:dyDescent="0.25">
      <c r="A10487"/>
      <c r="B10487"/>
      <c r="C10487"/>
      <c r="D10487"/>
    </row>
    <row r="10488" spans="1:4" x14ac:dyDescent="0.25">
      <c r="A10488"/>
      <c r="B10488"/>
      <c r="C10488"/>
      <c r="D10488"/>
    </row>
    <row r="10489" spans="1:4" x14ac:dyDescent="0.25">
      <c r="A10489"/>
      <c r="B10489"/>
      <c r="C10489"/>
      <c r="D10489"/>
    </row>
    <row r="10490" spans="1:4" x14ac:dyDescent="0.25">
      <c r="A10490"/>
      <c r="B10490"/>
      <c r="C10490"/>
      <c r="D10490"/>
    </row>
    <row r="10491" spans="1:4" x14ac:dyDescent="0.25">
      <c r="A10491"/>
      <c r="B10491"/>
      <c r="C10491"/>
      <c r="D10491"/>
    </row>
    <row r="10492" spans="1:4" x14ac:dyDescent="0.25">
      <c r="A10492"/>
      <c r="B10492"/>
      <c r="C10492"/>
      <c r="D10492"/>
    </row>
    <row r="10493" spans="1:4" x14ac:dyDescent="0.25">
      <c r="A10493"/>
      <c r="B10493"/>
      <c r="C10493"/>
      <c r="D10493"/>
    </row>
    <row r="10494" spans="1:4" x14ac:dyDescent="0.25">
      <c r="A10494"/>
      <c r="B10494"/>
      <c r="C10494"/>
      <c r="D10494"/>
    </row>
    <row r="10495" spans="1:4" x14ac:dyDescent="0.25">
      <c r="A10495"/>
      <c r="B10495"/>
      <c r="C10495"/>
      <c r="D10495"/>
    </row>
    <row r="10496" spans="1:4" x14ac:dyDescent="0.25">
      <c r="A10496"/>
      <c r="B10496"/>
      <c r="C10496"/>
      <c r="D10496"/>
    </row>
    <row r="10497" spans="1:4" x14ac:dyDescent="0.25">
      <c r="A10497"/>
      <c r="B10497"/>
      <c r="C10497"/>
      <c r="D10497"/>
    </row>
    <row r="10498" spans="1:4" x14ac:dyDescent="0.25">
      <c r="A10498"/>
      <c r="B10498"/>
      <c r="C10498"/>
      <c r="D10498"/>
    </row>
    <row r="10499" spans="1:4" x14ac:dyDescent="0.25">
      <c r="A10499"/>
      <c r="B10499"/>
      <c r="C10499"/>
      <c r="D10499"/>
    </row>
    <row r="10500" spans="1:4" x14ac:dyDescent="0.25">
      <c r="A10500"/>
      <c r="B10500"/>
      <c r="C10500"/>
      <c r="D10500"/>
    </row>
    <row r="10501" spans="1:4" x14ac:dyDescent="0.25">
      <c r="A10501"/>
      <c r="B10501"/>
      <c r="C10501"/>
      <c r="D10501"/>
    </row>
    <row r="10502" spans="1:4" x14ac:dyDescent="0.25">
      <c r="A10502"/>
      <c r="B10502"/>
      <c r="C10502"/>
      <c r="D10502"/>
    </row>
    <row r="10503" spans="1:4" x14ac:dyDescent="0.25">
      <c r="A10503"/>
      <c r="B10503"/>
      <c r="C10503"/>
      <c r="D10503"/>
    </row>
    <row r="10504" spans="1:4" x14ac:dyDescent="0.25">
      <c r="A10504"/>
      <c r="B10504"/>
      <c r="C10504"/>
      <c r="D10504"/>
    </row>
    <row r="10505" spans="1:4" x14ac:dyDescent="0.25">
      <c r="A10505"/>
      <c r="B10505"/>
      <c r="C10505"/>
      <c r="D10505"/>
    </row>
    <row r="10506" spans="1:4" x14ac:dyDescent="0.25">
      <c r="A10506"/>
      <c r="B10506"/>
      <c r="C10506"/>
      <c r="D10506"/>
    </row>
    <row r="10507" spans="1:4" x14ac:dyDescent="0.25">
      <c r="A10507"/>
      <c r="B10507"/>
      <c r="C10507"/>
      <c r="D10507"/>
    </row>
    <row r="10508" spans="1:4" x14ac:dyDescent="0.25">
      <c r="A10508"/>
      <c r="B10508"/>
      <c r="C10508"/>
      <c r="D10508"/>
    </row>
    <row r="10509" spans="1:4" x14ac:dyDescent="0.25">
      <c r="A10509"/>
      <c r="B10509"/>
      <c r="C10509"/>
      <c r="D10509"/>
    </row>
    <row r="10510" spans="1:4" x14ac:dyDescent="0.25">
      <c r="A10510"/>
      <c r="B10510"/>
      <c r="C10510"/>
      <c r="D10510"/>
    </row>
    <row r="10511" spans="1:4" x14ac:dyDescent="0.25">
      <c r="A10511"/>
      <c r="B10511"/>
      <c r="C10511"/>
      <c r="D10511"/>
    </row>
    <row r="10512" spans="1:4" x14ac:dyDescent="0.25">
      <c r="A10512"/>
      <c r="B10512"/>
      <c r="C10512"/>
      <c r="D10512"/>
    </row>
    <row r="10513" spans="1:4" x14ac:dyDescent="0.25">
      <c r="A10513"/>
      <c r="B10513"/>
      <c r="C10513"/>
      <c r="D10513"/>
    </row>
    <row r="10514" spans="1:4" x14ac:dyDescent="0.25">
      <c r="A10514"/>
      <c r="B10514"/>
      <c r="C10514"/>
      <c r="D10514"/>
    </row>
    <row r="10515" spans="1:4" x14ac:dyDescent="0.25">
      <c r="A10515"/>
      <c r="B10515"/>
      <c r="C10515"/>
      <c r="D10515"/>
    </row>
    <row r="10516" spans="1:4" x14ac:dyDescent="0.25">
      <c r="A10516"/>
      <c r="B10516"/>
      <c r="C10516"/>
      <c r="D10516"/>
    </row>
    <row r="10517" spans="1:4" x14ac:dyDescent="0.25">
      <c r="A10517"/>
      <c r="B10517"/>
      <c r="C10517"/>
      <c r="D10517"/>
    </row>
    <row r="10518" spans="1:4" x14ac:dyDescent="0.25">
      <c r="A10518"/>
      <c r="B10518"/>
      <c r="C10518"/>
      <c r="D10518"/>
    </row>
    <row r="10519" spans="1:4" x14ac:dyDescent="0.25">
      <c r="A10519"/>
      <c r="B10519"/>
      <c r="C10519"/>
      <c r="D10519"/>
    </row>
    <row r="10520" spans="1:4" x14ac:dyDescent="0.25">
      <c r="A10520"/>
      <c r="B10520"/>
      <c r="C10520"/>
      <c r="D10520"/>
    </row>
    <row r="10521" spans="1:4" x14ac:dyDescent="0.25">
      <c r="A10521"/>
      <c r="B10521"/>
      <c r="C10521"/>
      <c r="D10521"/>
    </row>
    <row r="10522" spans="1:4" x14ac:dyDescent="0.25">
      <c r="A10522"/>
      <c r="B10522"/>
      <c r="C10522"/>
      <c r="D10522"/>
    </row>
    <row r="10523" spans="1:4" x14ac:dyDescent="0.25">
      <c r="A10523"/>
      <c r="B10523"/>
      <c r="C10523"/>
      <c r="D10523"/>
    </row>
    <row r="10524" spans="1:4" x14ac:dyDescent="0.25">
      <c r="A10524"/>
      <c r="B10524"/>
      <c r="C10524"/>
      <c r="D10524"/>
    </row>
    <row r="10525" spans="1:4" x14ac:dyDescent="0.25">
      <c r="A10525"/>
      <c r="B10525"/>
      <c r="C10525"/>
      <c r="D10525"/>
    </row>
    <row r="10526" spans="1:4" x14ac:dyDescent="0.25">
      <c r="A10526"/>
      <c r="B10526"/>
      <c r="C10526"/>
      <c r="D10526"/>
    </row>
    <row r="10527" spans="1:4" x14ac:dyDescent="0.25">
      <c r="A10527"/>
      <c r="B10527"/>
      <c r="C10527"/>
      <c r="D10527"/>
    </row>
    <row r="10528" spans="1:4" x14ac:dyDescent="0.25">
      <c r="A10528"/>
      <c r="B10528"/>
      <c r="C10528"/>
      <c r="D10528"/>
    </row>
    <row r="10529" spans="1:4" x14ac:dyDescent="0.25">
      <c r="A10529"/>
      <c r="B10529"/>
      <c r="C10529"/>
      <c r="D10529"/>
    </row>
    <row r="10530" spans="1:4" x14ac:dyDescent="0.25">
      <c r="A10530"/>
      <c r="B10530"/>
      <c r="C10530"/>
      <c r="D10530"/>
    </row>
    <row r="10531" spans="1:4" x14ac:dyDescent="0.25">
      <c r="A10531"/>
      <c r="B10531"/>
      <c r="C10531"/>
      <c r="D10531"/>
    </row>
    <row r="10532" spans="1:4" x14ac:dyDescent="0.25">
      <c r="A10532"/>
      <c r="B10532"/>
      <c r="C10532"/>
      <c r="D10532"/>
    </row>
    <row r="10533" spans="1:4" x14ac:dyDescent="0.25">
      <c r="A10533"/>
      <c r="B10533"/>
      <c r="C10533"/>
      <c r="D10533"/>
    </row>
    <row r="10534" spans="1:4" x14ac:dyDescent="0.25">
      <c r="A10534"/>
      <c r="B10534"/>
      <c r="C10534"/>
      <c r="D10534"/>
    </row>
    <row r="10535" spans="1:4" x14ac:dyDescent="0.25">
      <c r="A10535"/>
      <c r="B10535"/>
      <c r="C10535"/>
      <c r="D10535"/>
    </row>
    <row r="10536" spans="1:4" x14ac:dyDescent="0.25">
      <c r="A10536"/>
      <c r="B10536"/>
      <c r="C10536"/>
      <c r="D10536"/>
    </row>
    <row r="10537" spans="1:4" x14ac:dyDescent="0.25">
      <c r="A10537"/>
      <c r="B10537"/>
      <c r="C10537"/>
      <c r="D10537"/>
    </row>
    <row r="10538" spans="1:4" x14ac:dyDescent="0.25">
      <c r="A10538"/>
      <c r="B10538"/>
      <c r="C10538"/>
      <c r="D10538"/>
    </row>
    <row r="10539" spans="1:4" x14ac:dyDescent="0.25">
      <c r="A10539"/>
      <c r="B10539"/>
      <c r="C10539"/>
      <c r="D10539"/>
    </row>
    <row r="10540" spans="1:4" x14ac:dyDescent="0.25">
      <c r="A10540"/>
      <c r="B10540"/>
      <c r="C10540"/>
      <c r="D10540"/>
    </row>
    <row r="10541" spans="1:4" x14ac:dyDescent="0.25">
      <c r="A10541"/>
      <c r="B10541"/>
      <c r="C10541"/>
      <c r="D10541"/>
    </row>
    <row r="10542" spans="1:4" x14ac:dyDescent="0.25">
      <c r="A10542"/>
      <c r="B10542"/>
      <c r="C10542"/>
      <c r="D10542"/>
    </row>
    <row r="10543" spans="1:4" x14ac:dyDescent="0.25">
      <c r="A10543"/>
      <c r="B10543"/>
      <c r="C10543"/>
      <c r="D10543"/>
    </row>
    <row r="10544" spans="1:4" x14ac:dyDescent="0.25">
      <c r="A10544"/>
      <c r="B10544"/>
      <c r="C10544"/>
      <c r="D10544"/>
    </row>
    <row r="10545" spans="1:4" x14ac:dyDescent="0.25">
      <c r="A10545"/>
      <c r="B10545"/>
      <c r="C10545"/>
      <c r="D10545"/>
    </row>
    <row r="10546" spans="1:4" x14ac:dyDescent="0.25">
      <c r="A10546"/>
      <c r="B10546"/>
      <c r="C10546"/>
      <c r="D10546"/>
    </row>
    <row r="10547" spans="1:4" x14ac:dyDescent="0.25">
      <c r="A10547"/>
      <c r="B10547"/>
      <c r="C10547"/>
      <c r="D10547"/>
    </row>
    <row r="10548" spans="1:4" x14ac:dyDescent="0.25">
      <c r="A10548"/>
      <c r="B10548"/>
      <c r="C10548"/>
      <c r="D10548"/>
    </row>
    <row r="10549" spans="1:4" x14ac:dyDescent="0.25">
      <c r="A10549"/>
      <c r="B10549"/>
      <c r="C10549"/>
      <c r="D10549"/>
    </row>
    <row r="10550" spans="1:4" x14ac:dyDescent="0.25">
      <c r="A10550"/>
      <c r="B10550"/>
      <c r="C10550"/>
      <c r="D10550"/>
    </row>
    <row r="10551" spans="1:4" x14ac:dyDescent="0.25">
      <c r="A10551"/>
      <c r="B10551"/>
      <c r="C10551"/>
      <c r="D10551"/>
    </row>
    <row r="10552" spans="1:4" x14ac:dyDescent="0.25">
      <c r="A10552"/>
      <c r="B10552"/>
      <c r="C10552"/>
      <c r="D10552"/>
    </row>
    <row r="10553" spans="1:4" x14ac:dyDescent="0.25">
      <c r="A10553"/>
      <c r="B10553"/>
      <c r="C10553"/>
      <c r="D10553"/>
    </row>
    <row r="10554" spans="1:4" x14ac:dyDescent="0.25">
      <c r="A10554"/>
      <c r="B10554"/>
      <c r="C10554"/>
      <c r="D10554"/>
    </row>
    <row r="10555" spans="1:4" x14ac:dyDescent="0.25">
      <c r="A10555"/>
      <c r="B10555"/>
      <c r="C10555"/>
      <c r="D10555"/>
    </row>
    <row r="10556" spans="1:4" x14ac:dyDescent="0.25">
      <c r="A10556"/>
      <c r="B10556"/>
      <c r="C10556"/>
      <c r="D10556"/>
    </row>
    <row r="10557" spans="1:4" x14ac:dyDescent="0.25">
      <c r="A10557"/>
      <c r="B10557"/>
      <c r="C10557"/>
      <c r="D10557"/>
    </row>
    <row r="10558" spans="1:4" x14ac:dyDescent="0.25">
      <c r="A10558"/>
      <c r="B10558"/>
      <c r="C10558"/>
      <c r="D10558"/>
    </row>
    <row r="10559" spans="1:4" x14ac:dyDescent="0.25">
      <c r="A10559"/>
      <c r="B10559"/>
      <c r="C10559"/>
      <c r="D10559"/>
    </row>
    <row r="10560" spans="1:4" x14ac:dyDescent="0.25">
      <c r="A10560"/>
      <c r="B10560"/>
      <c r="C10560"/>
      <c r="D10560"/>
    </row>
    <row r="10561" spans="1:4" x14ac:dyDescent="0.25">
      <c r="A10561"/>
      <c r="B10561"/>
      <c r="C10561"/>
      <c r="D10561"/>
    </row>
    <row r="10562" spans="1:4" x14ac:dyDescent="0.25">
      <c r="A10562"/>
      <c r="B10562"/>
      <c r="C10562"/>
      <c r="D10562"/>
    </row>
    <row r="10563" spans="1:4" x14ac:dyDescent="0.25">
      <c r="A10563"/>
      <c r="B10563"/>
      <c r="C10563"/>
      <c r="D10563"/>
    </row>
    <row r="10564" spans="1:4" x14ac:dyDescent="0.25">
      <c r="A10564"/>
      <c r="B10564"/>
      <c r="C10564"/>
      <c r="D10564"/>
    </row>
    <row r="10565" spans="1:4" x14ac:dyDescent="0.25">
      <c r="A10565"/>
      <c r="B10565"/>
      <c r="C10565"/>
      <c r="D10565"/>
    </row>
    <row r="10566" spans="1:4" x14ac:dyDescent="0.25">
      <c r="A10566"/>
      <c r="B10566"/>
      <c r="C10566"/>
      <c r="D10566"/>
    </row>
    <row r="10567" spans="1:4" x14ac:dyDescent="0.25">
      <c r="A10567"/>
      <c r="B10567"/>
      <c r="C10567"/>
      <c r="D10567"/>
    </row>
    <row r="10568" spans="1:4" x14ac:dyDescent="0.25">
      <c r="A10568"/>
      <c r="B10568"/>
      <c r="C10568"/>
      <c r="D10568"/>
    </row>
    <row r="10569" spans="1:4" x14ac:dyDescent="0.25">
      <c r="A10569"/>
      <c r="B10569"/>
      <c r="C10569"/>
      <c r="D10569"/>
    </row>
    <row r="10570" spans="1:4" x14ac:dyDescent="0.25">
      <c r="A10570"/>
      <c r="B10570"/>
      <c r="C10570"/>
      <c r="D10570"/>
    </row>
    <row r="10571" spans="1:4" x14ac:dyDescent="0.25">
      <c r="A10571"/>
      <c r="B10571"/>
      <c r="C10571"/>
      <c r="D10571"/>
    </row>
    <row r="10572" spans="1:4" x14ac:dyDescent="0.25">
      <c r="A10572"/>
      <c r="B10572"/>
      <c r="C10572"/>
      <c r="D10572"/>
    </row>
    <row r="10573" spans="1:4" x14ac:dyDescent="0.25">
      <c r="A10573"/>
      <c r="B10573"/>
      <c r="C10573"/>
      <c r="D10573"/>
    </row>
    <row r="10574" spans="1:4" x14ac:dyDescent="0.25">
      <c r="A10574"/>
      <c r="B10574"/>
      <c r="C10574"/>
      <c r="D10574"/>
    </row>
    <row r="10575" spans="1:4" x14ac:dyDescent="0.25">
      <c r="A10575"/>
      <c r="B10575"/>
      <c r="C10575"/>
      <c r="D10575"/>
    </row>
    <row r="10576" spans="1:4" x14ac:dyDescent="0.25">
      <c r="A10576"/>
      <c r="B10576"/>
      <c r="C10576"/>
      <c r="D10576"/>
    </row>
    <row r="10577" spans="1:4" x14ac:dyDescent="0.25">
      <c r="A10577"/>
      <c r="B10577"/>
      <c r="C10577"/>
      <c r="D10577"/>
    </row>
    <row r="10578" spans="1:4" x14ac:dyDescent="0.25">
      <c r="A10578"/>
      <c r="B10578"/>
      <c r="C10578"/>
      <c r="D10578"/>
    </row>
    <row r="10579" spans="1:4" x14ac:dyDescent="0.25">
      <c r="A10579"/>
      <c r="B10579"/>
      <c r="C10579"/>
      <c r="D10579"/>
    </row>
    <row r="10580" spans="1:4" x14ac:dyDescent="0.25">
      <c r="A10580"/>
      <c r="B10580"/>
      <c r="C10580"/>
      <c r="D10580"/>
    </row>
    <row r="10581" spans="1:4" x14ac:dyDescent="0.25">
      <c r="A10581"/>
      <c r="B10581"/>
      <c r="C10581"/>
      <c r="D10581"/>
    </row>
    <row r="10582" spans="1:4" x14ac:dyDescent="0.25">
      <c r="A10582"/>
      <c r="B10582"/>
      <c r="C10582"/>
      <c r="D10582"/>
    </row>
    <row r="10583" spans="1:4" x14ac:dyDescent="0.25">
      <c r="A10583"/>
      <c r="B10583"/>
      <c r="C10583"/>
      <c r="D10583"/>
    </row>
    <row r="10584" spans="1:4" x14ac:dyDescent="0.25">
      <c r="A10584"/>
      <c r="B10584"/>
      <c r="C10584"/>
      <c r="D10584"/>
    </row>
    <row r="10585" spans="1:4" x14ac:dyDescent="0.25">
      <c r="A10585"/>
      <c r="B10585"/>
      <c r="C10585"/>
      <c r="D10585"/>
    </row>
    <row r="10586" spans="1:4" x14ac:dyDescent="0.25">
      <c r="A10586"/>
      <c r="B10586"/>
      <c r="C10586"/>
      <c r="D10586"/>
    </row>
    <row r="10587" spans="1:4" x14ac:dyDescent="0.25">
      <c r="A10587"/>
      <c r="B10587"/>
      <c r="C10587"/>
      <c r="D10587"/>
    </row>
    <row r="10588" spans="1:4" x14ac:dyDescent="0.25">
      <c r="A10588"/>
      <c r="B10588"/>
      <c r="C10588"/>
      <c r="D10588"/>
    </row>
    <row r="10589" spans="1:4" x14ac:dyDescent="0.25">
      <c r="A10589"/>
      <c r="B10589"/>
      <c r="C10589"/>
      <c r="D10589"/>
    </row>
    <row r="10590" spans="1:4" x14ac:dyDescent="0.25">
      <c r="A10590"/>
      <c r="B10590"/>
      <c r="C10590"/>
      <c r="D10590"/>
    </row>
    <row r="10591" spans="1:4" x14ac:dyDescent="0.25">
      <c r="A10591"/>
      <c r="B10591"/>
      <c r="C10591"/>
      <c r="D10591"/>
    </row>
    <row r="10592" spans="1:4" x14ac:dyDescent="0.25">
      <c r="A10592"/>
      <c r="B10592"/>
      <c r="C10592"/>
      <c r="D10592"/>
    </row>
    <row r="10593" spans="1:4" x14ac:dyDescent="0.25">
      <c r="A10593"/>
      <c r="B10593"/>
      <c r="C10593"/>
      <c r="D10593"/>
    </row>
    <row r="10594" spans="1:4" x14ac:dyDescent="0.25">
      <c r="A10594"/>
      <c r="B10594"/>
      <c r="C10594"/>
      <c r="D10594"/>
    </row>
    <row r="10595" spans="1:4" x14ac:dyDescent="0.25">
      <c r="A10595"/>
      <c r="B10595"/>
      <c r="C10595"/>
      <c r="D10595"/>
    </row>
    <row r="10596" spans="1:4" x14ac:dyDescent="0.25">
      <c r="A10596"/>
      <c r="B10596"/>
      <c r="C10596"/>
      <c r="D10596"/>
    </row>
    <row r="10597" spans="1:4" x14ac:dyDescent="0.25">
      <c r="A10597"/>
      <c r="B10597"/>
      <c r="C10597"/>
      <c r="D10597"/>
    </row>
    <row r="10598" spans="1:4" x14ac:dyDescent="0.25">
      <c r="A10598"/>
      <c r="B10598"/>
      <c r="C10598"/>
      <c r="D10598"/>
    </row>
    <row r="10599" spans="1:4" x14ac:dyDescent="0.25">
      <c r="A10599"/>
      <c r="B10599"/>
      <c r="C10599"/>
      <c r="D10599"/>
    </row>
    <row r="10600" spans="1:4" x14ac:dyDescent="0.25">
      <c r="A10600"/>
      <c r="B10600"/>
      <c r="C10600"/>
      <c r="D10600"/>
    </row>
    <row r="10601" spans="1:4" x14ac:dyDescent="0.25">
      <c r="A10601"/>
      <c r="B10601"/>
      <c r="C10601"/>
      <c r="D10601"/>
    </row>
    <row r="10602" spans="1:4" x14ac:dyDescent="0.25">
      <c r="A10602"/>
      <c r="B10602"/>
      <c r="C10602"/>
      <c r="D10602"/>
    </row>
    <row r="10603" spans="1:4" x14ac:dyDescent="0.25">
      <c r="A10603"/>
      <c r="B10603"/>
      <c r="C10603"/>
      <c r="D10603"/>
    </row>
    <row r="10604" spans="1:4" x14ac:dyDescent="0.25">
      <c r="A10604"/>
      <c r="B10604"/>
      <c r="C10604"/>
      <c r="D10604"/>
    </row>
    <row r="10605" spans="1:4" x14ac:dyDescent="0.25">
      <c r="A10605"/>
      <c r="B10605"/>
      <c r="C10605"/>
      <c r="D10605"/>
    </row>
    <row r="10606" spans="1:4" x14ac:dyDescent="0.25">
      <c r="A10606"/>
      <c r="B10606"/>
      <c r="C10606"/>
      <c r="D10606"/>
    </row>
    <row r="10607" spans="1:4" x14ac:dyDescent="0.25">
      <c r="A10607"/>
      <c r="B10607"/>
      <c r="C10607"/>
      <c r="D10607"/>
    </row>
    <row r="10608" spans="1:4" x14ac:dyDescent="0.25">
      <c r="A10608"/>
      <c r="B10608"/>
      <c r="C10608"/>
      <c r="D10608"/>
    </row>
    <row r="10609" spans="1:4" x14ac:dyDescent="0.25">
      <c r="A10609"/>
      <c r="B10609"/>
      <c r="C10609"/>
      <c r="D10609"/>
    </row>
    <row r="10610" spans="1:4" x14ac:dyDescent="0.25">
      <c r="A10610"/>
      <c r="B10610"/>
      <c r="C10610"/>
      <c r="D10610"/>
    </row>
    <row r="10611" spans="1:4" x14ac:dyDescent="0.25">
      <c r="A10611"/>
      <c r="B10611"/>
      <c r="C10611"/>
      <c r="D10611"/>
    </row>
    <row r="10612" spans="1:4" x14ac:dyDescent="0.25">
      <c r="A10612"/>
      <c r="B10612"/>
      <c r="C10612"/>
      <c r="D10612"/>
    </row>
    <row r="10613" spans="1:4" x14ac:dyDescent="0.25">
      <c r="A10613"/>
      <c r="B10613"/>
      <c r="C10613"/>
      <c r="D10613"/>
    </row>
    <row r="10614" spans="1:4" x14ac:dyDescent="0.25">
      <c r="A10614"/>
      <c r="B10614"/>
      <c r="C10614"/>
      <c r="D10614"/>
    </row>
    <row r="10615" spans="1:4" x14ac:dyDescent="0.25">
      <c r="A10615"/>
      <c r="B10615"/>
      <c r="C10615"/>
      <c r="D10615"/>
    </row>
    <row r="10616" spans="1:4" x14ac:dyDescent="0.25">
      <c r="A10616"/>
      <c r="B10616"/>
      <c r="C10616"/>
      <c r="D10616"/>
    </row>
    <row r="10617" spans="1:4" x14ac:dyDescent="0.25">
      <c r="A10617"/>
      <c r="B10617"/>
      <c r="C10617"/>
      <c r="D10617"/>
    </row>
    <row r="10618" spans="1:4" x14ac:dyDescent="0.25">
      <c r="A10618"/>
      <c r="B10618"/>
      <c r="C10618"/>
      <c r="D10618"/>
    </row>
    <row r="10619" spans="1:4" x14ac:dyDescent="0.25">
      <c r="A10619"/>
      <c r="B10619"/>
      <c r="C10619"/>
      <c r="D10619"/>
    </row>
    <row r="10620" spans="1:4" x14ac:dyDescent="0.25">
      <c r="A10620"/>
      <c r="B10620"/>
      <c r="C10620"/>
      <c r="D10620"/>
    </row>
    <row r="10621" spans="1:4" x14ac:dyDescent="0.25">
      <c r="A10621"/>
      <c r="B10621"/>
      <c r="C10621"/>
      <c r="D10621"/>
    </row>
    <row r="10622" spans="1:4" x14ac:dyDescent="0.25">
      <c r="A10622"/>
      <c r="B10622"/>
      <c r="C10622"/>
      <c r="D10622"/>
    </row>
    <row r="10623" spans="1:4" x14ac:dyDescent="0.25">
      <c r="A10623"/>
      <c r="B10623"/>
      <c r="C10623"/>
      <c r="D10623"/>
    </row>
    <row r="10624" spans="1:4" x14ac:dyDescent="0.25">
      <c r="A10624"/>
      <c r="B10624"/>
      <c r="C10624"/>
      <c r="D10624"/>
    </row>
    <row r="10625" spans="1:4" x14ac:dyDescent="0.25">
      <c r="A10625"/>
      <c r="B10625"/>
      <c r="C10625"/>
      <c r="D10625"/>
    </row>
    <row r="10626" spans="1:4" x14ac:dyDescent="0.25">
      <c r="A10626"/>
      <c r="B10626"/>
      <c r="C10626"/>
      <c r="D10626"/>
    </row>
    <row r="10627" spans="1:4" x14ac:dyDescent="0.25">
      <c r="A10627"/>
      <c r="B10627"/>
      <c r="C10627"/>
      <c r="D10627"/>
    </row>
    <row r="10628" spans="1:4" x14ac:dyDescent="0.25">
      <c r="A10628"/>
      <c r="B10628"/>
      <c r="C10628"/>
      <c r="D10628"/>
    </row>
    <row r="10629" spans="1:4" x14ac:dyDescent="0.25">
      <c r="A10629"/>
      <c r="B10629"/>
      <c r="C10629"/>
      <c r="D10629"/>
    </row>
    <row r="10630" spans="1:4" x14ac:dyDescent="0.25">
      <c r="A10630"/>
      <c r="B10630"/>
      <c r="C10630"/>
      <c r="D10630"/>
    </row>
    <row r="10631" spans="1:4" x14ac:dyDescent="0.25">
      <c r="A10631"/>
      <c r="B10631"/>
      <c r="C10631"/>
      <c r="D10631"/>
    </row>
    <row r="10632" spans="1:4" x14ac:dyDescent="0.25">
      <c r="A10632"/>
      <c r="B10632"/>
      <c r="C10632"/>
      <c r="D10632"/>
    </row>
    <row r="10633" spans="1:4" x14ac:dyDescent="0.25">
      <c r="A10633"/>
      <c r="B10633"/>
      <c r="C10633"/>
      <c r="D10633"/>
    </row>
    <row r="10634" spans="1:4" x14ac:dyDescent="0.25">
      <c r="A10634"/>
      <c r="B10634"/>
      <c r="C10634"/>
      <c r="D10634"/>
    </row>
    <row r="10635" spans="1:4" x14ac:dyDescent="0.25">
      <c r="A10635"/>
      <c r="B10635"/>
      <c r="C10635"/>
      <c r="D10635"/>
    </row>
    <row r="10636" spans="1:4" x14ac:dyDescent="0.25">
      <c r="A10636"/>
      <c r="B10636"/>
      <c r="C10636"/>
      <c r="D10636"/>
    </row>
    <row r="10637" spans="1:4" x14ac:dyDescent="0.25">
      <c r="A10637"/>
      <c r="B10637"/>
      <c r="C10637"/>
      <c r="D10637"/>
    </row>
    <row r="10638" spans="1:4" x14ac:dyDescent="0.25">
      <c r="A10638"/>
      <c r="B10638"/>
      <c r="C10638"/>
      <c r="D10638"/>
    </row>
    <row r="10639" spans="1:4" x14ac:dyDescent="0.25">
      <c r="A10639"/>
      <c r="B10639"/>
      <c r="C10639"/>
      <c r="D10639"/>
    </row>
    <row r="10640" spans="1:4" x14ac:dyDescent="0.25">
      <c r="A10640"/>
      <c r="B10640"/>
      <c r="C10640"/>
      <c r="D10640"/>
    </row>
    <row r="10641" spans="1:4" x14ac:dyDescent="0.25">
      <c r="A10641"/>
      <c r="B10641"/>
      <c r="C10641"/>
      <c r="D10641"/>
    </row>
    <row r="10642" spans="1:4" x14ac:dyDescent="0.25">
      <c r="A10642"/>
      <c r="B10642"/>
      <c r="C10642"/>
      <c r="D10642"/>
    </row>
    <row r="10643" spans="1:4" x14ac:dyDescent="0.25">
      <c r="A10643"/>
      <c r="B10643"/>
      <c r="C10643"/>
      <c r="D10643"/>
    </row>
    <row r="10644" spans="1:4" x14ac:dyDescent="0.25">
      <c r="A10644"/>
      <c r="B10644"/>
      <c r="C10644"/>
      <c r="D10644"/>
    </row>
    <row r="10645" spans="1:4" x14ac:dyDescent="0.25">
      <c r="A10645"/>
      <c r="B10645"/>
      <c r="C10645"/>
      <c r="D10645"/>
    </row>
    <row r="10646" spans="1:4" x14ac:dyDescent="0.25">
      <c r="A10646"/>
      <c r="B10646"/>
      <c r="C10646"/>
      <c r="D10646"/>
    </row>
    <row r="10647" spans="1:4" x14ac:dyDescent="0.25">
      <c r="A10647"/>
      <c r="B10647"/>
      <c r="C10647"/>
      <c r="D10647"/>
    </row>
    <row r="10648" spans="1:4" x14ac:dyDescent="0.25">
      <c r="A10648"/>
      <c r="B10648"/>
      <c r="C10648"/>
      <c r="D10648"/>
    </row>
    <row r="10649" spans="1:4" x14ac:dyDescent="0.25">
      <c r="A10649"/>
      <c r="B10649"/>
      <c r="C10649"/>
      <c r="D10649"/>
    </row>
    <row r="10650" spans="1:4" x14ac:dyDescent="0.25">
      <c r="A10650"/>
      <c r="B10650"/>
      <c r="C10650"/>
      <c r="D10650"/>
    </row>
    <row r="10651" spans="1:4" x14ac:dyDescent="0.25">
      <c r="A10651"/>
      <c r="B10651"/>
      <c r="C10651"/>
      <c r="D10651"/>
    </row>
    <row r="10652" spans="1:4" x14ac:dyDescent="0.25">
      <c r="A10652"/>
      <c r="B10652"/>
      <c r="C10652"/>
      <c r="D10652"/>
    </row>
    <row r="10653" spans="1:4" x14ac:dyDescent="0.25">
      <c r="A10653"/>
      <c r="B10653"/>
      <c r="C10653"/>
      <c r="D10653"/>
    </row>
    <row r="10654" spans="1:4" x14ac:dyDescent="0.25">
      <c r="A10654"/>
      <c r="B10654"/>
      <c r="C10654"/>
      <c r="D10654"/>
    </row>
    <row r="10655" spans="1:4" x14ac:dyDescent="0.25">
      <c r="A10655"/>
      <c r="B10655"/>
      <c r="C10655"/>
      <c r="D10655"/>
    </row>
    <row r="10656" spans="1:4" x14ac:dyDescent="0.25">
      <c r="A10656"/>
      <c r="B10656"/>
      <c r="C10656"/>
      <c r="D10656"/>
    </row>
    <row r="10657" spans="1:4" x14ac:dyDescent="0.25">
      <c r="A10657"/>
      <c r="B10657"/>
      <c r="C10657"/>
      <c r="D10657"/>
    </row>
    <row r="10658" spans="1:4" x14ac:dyDescent="0.25">
      <c r="A10658"/>
      <c r="B10658"/>
      <c r="C10658"/>
      <c r="D10658"/>
    </row>
    <row r="10659" spans="1:4" x14ac:dyDescent="0.25">
      <c r="A10659"/>
      <c r="B10659"/>
      <c r="C10659"/>
      <c r="D10659"/>
    </row>
    <row r="10660" spans="1:4" x14ac:dyDescent="0.25">
      <c r="A10660"/>
      <c r="B10660"/>
      <c r="C10660"/>
      <c r="D10660"/>
    </row>
    <row r="10661" spans="1:4" x14ac:dyDescent="0.25">
      <c r="A10661"/>
      <c r="B10661"/>
      <c r="C10661"/>
      <c r="D10661"/>
    </row>
    <row r="10662" spans="1:4" x14ac:dyDescent="0.25">
      <c r="A10662"/>
      <c r="B10662"/>
      <c r="C10662"/>
      <c r="D10662"/>
    </row>
    <row r="10663" spans="1:4" x14ac:dyDescent="0.25">
      <c r="A10663"/>
      <c r="B10663"/>
      <c r="C10663"/>
      <c r="D10663"/>
    </row>
    <row r="10664" spans="1:4" x14ac:dyDescent="0.25">
      <c r="A10664"/>
      <c r="B10664"/>
      <c r="C10664"/>
      <c r="D10664"/>
    </row>
    <row r="10665" spans="1:4" x14ac:dyDescent="0.25">
      <c r="A10665"/>
      <c r="B10665"/>
      <c r="C10665"/>
      <c r="D10665"/>
    </row>
    <row r="10666" spans="1:4" x14ac:dyDescent="0.25">
      <c r="A10666"/>
      <c r="B10666"/>
      <c r="C10666"/>
      <c r="D10666"/>
    </row>
    <row r="10667" spans="1:4" x14ac:dyDescent="0.25">
      <c r="A10667"/>
      <c r="B10667"/>
      <c r="C10667"/>
      <c r="D10667"/>
    </row>
    <row r="10668" spans="1:4" x14ac:dyDescent="0.25">
      <c r="A10668"/>
      <c r="B10668"/>
      <c r="C10668"/>
      <c r="D10668"/>
    </row>
    <row r="10669" spans="1:4" x14ac:dyDescent="0.25">
      <c r="A10669"/>
      <c r="B10669"/>
      <c r="C10669"/>
      <c r="D10669"/>
    </row>
    <row r="10670" spans="1:4" x14ac:dyDescent="0.25">
      <c r="A10670"/>
      <c r="B10670"/>
      <c r="C10670"/>
      <c r="D10670"/>
    </row>
    <row r="10671" spans="1:4" x14ac:dyDescent="0.25">
      <c r="A10671"/>
      <c r="B10671"/>
      <c r="C10671"/>
      <c r="D10671"/>
    </row>
    <row r="10672" spans="1:4" x14ac:dyDescent="0.25">
      <c r="A10672"/>
      <c r="B10672"/>
      <c r="C10672"/>
      <c r="D10672"/>
    </row>
    <row r="10673" spans="1:4" x14ac:dyDescent="0.25">
      <c r="A10673"/>
      <c r="B10673"/>
      <c r="C10673"/>
      <c r="D10673"/>
    </row>
    <row r="10674" spans="1:4" x14ac:dyDescent="0.25">
      <c r="A10674"/>
      <c r="B10674"/>
      <c r="C10674"/>
      <c r="D10674"/>
    </row>
    <row r="10675" spans="1:4" x14ac:dyDescent="0.25">
      <c r="A10675"/>
      <c r="B10675"/>
      <c r="C10675"/>
      <c r="D10675"/>
    </row>
    <row r="10676" spans="1:4" x14ac:dyDescent="0.25">
      <c r="A10676"/>
      <c r="B10676"/>
      <c r="C10676"/>
      <c r="D10676"/>
    </row>
    <row r="10677" spans="1:4" x14ac:dyDescent="0.25">
      <c r="A10677"/>
      <c r="B10677"/>
      <c r="C10677"/>
      <c r="D10677"/>
    </row>
    <row r="10678" spans="1:4" x14ac:dyDescent="0.25">
      <c r="A10678"/>
      <c r="B10678"/>
      <c r="C10678"/>
      <c r="D10678"/>
    </row>
    <row r="10679" spans="1:4" x14ac:dyDescent="0.25">
      <c r="A10679"/>
      <c r="B10679"/>
      <c r="C10679"/>
      <c r="D10679"/>
    </row>
    <row r="10680" spans="1:4" x14ac:dyDescent="0.25">
      <c r="A10680"/>
      <c r="B10680"/>
      <c r="C10680"/>
      <c r="D10680"/>
    </row>
    <row r="10681" spans="1:4" x14ac:dyDescent="0.25">
      <c r="A10681"/>
      <c r="B10681"/>
      <c r="C10681"/>
      <c r="D10681"/>
    </row>
    <row r="10682" spans="1:4" x14ac:dyDescent="0.25">
      <c r="A10682"/>
      <c r="B10682"/>
      <c r="C10682"/>
      <c r="D10682"/>
    </row>
    <row r="10683" spans="1:4" x14ac:dyDescent="0.25">
      <c r="A10683"/>
      <c r="B10683"/>
      <c r="C10683"/>
      <c r="D10683"/>
    </row>
    <row r="10684" spans="1:4" x14ac:dyDescent="0.25">
      <c r="A10684"/>
      <c r="B10684"/>
      <c r="C10684"/>
      <c r="D10684"/>
    </row>
    <row r="10685" spans="1:4" x14ac:dyDescent="0.25">
      <c r="A10685"/>
      <c r="B10685"/>
      <c r="C10685"/>
      <c r="D10685"/>
    </row>
    <row r="10686" spans="1:4" x14ac:dyDescent="0.25">
      <c r="A10686"/>
      <c r="B10686"/>
      <c r="C10686"/>
      <c r="D10686"/>
    </row>
    <row r="10687" spans="1:4" x14ac:dyDescent="0.25">
      <c r="A10687"/>
      <c r="B10687"/>
      <c r="C10687"/>
      <c r="D10687"/>
    </row>
    <row r="10688" spans="1:4" x14ac:dyDescent="0.25">
      <c r="A10688"/>
      <c r="B10688"/>
      <c r="C10688"/>
      <c r="D10688"/>
    </row>
    <row r="10689" spans="1:4" x14ac:dyDescent="0.25">
      <c r="A10689"/>
      <c r="B10689"/>
      <c r="C10689"/>
      <c r="D10689"/>
    </row>
    <row r="10690" spans="1:4" x14ac:dyDescent="0.25">
      <c r="A10690"/>
      <c r="B10690"/>
      <c r="C10690"/>
      <c r="D10690"/>
    </row>
    <row r="10691" spans="1:4" x14ac:dyDescent="0.25">
      <c r="A10691"/>
      <c r="B10691"/>
      <c r="C10691"/>
      <c r="D10691"/>
    </row>
    <row r="10692" spans="1:4" x14ac:dyDescent="0.25">
      <c r="A10692"/>
      <c r="B10692"/>
      <c r="C10692"/>
      <c r="D10692"/>
    </row>
    <row r="10693" spans="1:4" x14ac:dyDescent="0.25">
      <c r="A10693"/>
      <c r="B10693"/>
      <c r="C10693"/>
      <c r="D10693"/>
    </row>
    <row r="10694" spans="1:4" x14ac:dyDescent="0.25">
      <c r="A10694"/>
      <c r="B10694"/>
      <c r="C10694"/>
      <c r="D10694"/>
    </row>
    <row r="10695" spans="1:4" x14ac:dyDescent="0.25">
      <c r="A10695"/>
      <c r="B10695"/>
      <c r="C10695"/>
      <c r="D10695"/>
    </row>
    <row r="10696" spans="1:4" x14ac:dyDescent="0.25">
      <c r="A10696"/>
      <c r="B10696"/>
      <c r="C10696"/>
      <c r="D10696"/>
    </row>
    <row r="10697" spans="1:4" x14ac:dyDescent="0.25">
      <c r="A10697"/>
      <c r="B10697"/>
      <c r="C10697"/>
      <c r="D10697"/>
    </row>
    <row r="10698" spans="1:4" x14ac:dyDescent="0.25">
      <c r="A10698"/>
      <c r="B10698"/>
      <c r="C10698"/>
      <c r="D10698"/>
    </row>
    <row r="10699" spans="1:4" x14ac:dyDescent="0.25">
      <c r="A10699"/>
      <c r="B10699"/>
      <c r="C10699"/>
      <c r="D10699"/>
    </row>
    <row r="10700" spans="1:4" x14ac:dyDescent="0.25">
      <c r="A10700"/>
      <c r="B10700"/>
      <c r="C10700"/>
      <c r="D10700"/>
    </row>
    <row r="10701" spans="1:4" x14ac:dyDescent="0.25">
      <c r="A10701"/>
      <c r="B10701"/>
      <c r="C10701"/>
      <c r="D10701"/>
    </row>
    <row r="10702" spans="1:4" x14ac:dyDescent="0.25">
      <c r="A10702"/>
      <c r="B10702"/>
      <c r="C10702"/>
      <c r="D10702"/>
    </row>
    <row r="10703" spans="1:4" x14ac:dyDescent="0.25">
      <c r="A10703"/>
      <c r="B10703"/>
      <c r="C10703"/>
      <c r="D10703"/>
    </row>
    <row r="10704" spans="1:4" x14ac:dyDescent="0.25">
      <c r="A10704"/>
      <c r="B10704"/>
      <c r="C10704"/>
      <c r="D10704"/>
    </row>
    <row r="10705" spans="1:4" x14ac:dyDescent="0.25">
      <c r="A10705"/>
      <c r="B10705"/>
      <c r="C10705"/>
      <c r="D10705"/>
    </row>
    <row r="10706" spans="1:4" x14ac:dyDescent="0.25">
      <c r="A10706"/>
      <c r="B10706"/>
      <c r="C10706"/>
      <c r="D10706"/>
    </row>
    <row r="10707" spans="1:4" x14ac:dyDescent="0.25">
      <c r="A10707"/>
      <c r="B10707"/>
      <c r="C10707"/>
      <c r="D10707"/>
    </row>
    <row r="10708" spans="1:4" x14ac:dyDescent="0.25">
      <c r="A10708"/>
      <c r="B10708"/>
      <c r="C10708"/>
      <c r="D10708"/>
    </row>
    <row r="10709" spans="1:4" x14ac:dyDescent="0.25">
      <c r="A10709"/>
      <c r="B10709"/>
      <c r="C10709"/>
      <c r="D10709"/>
    </row>
    <row r="10710" spans="1:4" x14ac:dyDescent="0.25">
      <c r="A10710"/>
      <c r="B10710"/>
      <c r="C10710"/>
      <c r="D10710"/>
    </row>
    <row r="10711" spans="1:4" x14ac:dyDescent="0.25">
      <c r="A10711"/>
      <c r="B10711"/>
      <c r="C10711"/>
      <c r="D10711"/>
    </row>
    <row r="10712" spans="1:4" x14ac:dyDescent="0.25">
      <c r="A10712"/>
      <c r="B10712"/>
      <c r="C10712"/>
      <c r="D10712"/>
    </row>
    <row r="10713" spans="1:4" x14ac:dyDescent="0.25">
      <c r="A10713"/>
      <c r="B10713"/>
      <c r="C10713"/>
      <c r="D10713"/>
    </row>
    <row r="10714" spans="1:4" x14ac:dyDescent="0.25">
      <c r="A10714"/>
      <c r="B10714"/>
      <c r="C10714"/>
      <c r="D10714"/>
    </row>
    <row r="10715" spans="1:4" x14ac:dyDescent="0.25">
      <c r="A10715"/>
      <c r="B10715"/>
      <c r="C10715"/>
      <c r="D10715"/>
    </row>
    <row r="10716" spans="1:4" x14ac:dyDescent="0.25">
      <c r="A10716"/>
      <c r="B10716"/>
      <c r="C10716"/>
      <c r="D10716"/>
    </row>
    <row r="10717" spans="1:4" x14ac:dyDescent="0.25">
      <c r="A10717"/>
      <c r="B10717"/>
      <c r="C10717"/>
      <c r="D10717"/>
    </row>
    <row r="10718" spans="1:4" x14ac:dyDescent="0.25">
      <c r="A10718"/>
      <c r="B10718"/>
      <c r="C10718"/>
      <c r="D10718"/>
    </row>
    <row r="10719" spans="1:4" x14ac:dyDescent="0.25">
      <c r="A10719"/>
      <c r="B10719"/>
      <c r="C10719"/>
      <c r="D10719"/>
    </row>
    <row r="10720" spans="1:4" x14ac:dyDescent="0.25">
      <c r="A10720"/>
      <c r="B10720"/>
      <c r="C10720"/>
      <c r="D10720"/>
    </row>
    <row r="10721" spans="1:4" x14ac:dyDescent="0.25">
      <c r="A10721"/>
      <c r="B10721"/>
      <c r="C10721"/>
      <c r="D10721"/>
    </row>
    <row r="10722" spans="1:4" x14ac:dyDescent="0.25">
      <c r="A10722"/>
      <c r="B10722"/>
      <c r="C10722"/>
      <c r="D10722"/>
    </row>
    <row r="10723" spans="1:4" x14ac:dyDescent="0.25">
      <c r="A10723"/>
      <c r="B10723"/>
      <c r="C10723"/>
      <c r="D10723"/>
    </row>
    <row r="10724" spans="1:4" x14ac:dyDescent="0.25">
      <c r="A10724"/>
      <c r="B10724"/>
      <c r="C10724"/>
      <c r="D10724"/>
    </row>
    <row r="10725" spans="1:4" x14ac:dyDescent="0.25">
      <c r="A10725"/>
      <c r="B10725"/>
      <c r="C10725"/>
      <c r="D10725"/>
    </row>
    <row r="10726" spans="1:4" x14ac:dyDescent="0.25">
      <c r="A10726"/>
      <c r="B10726"/>
      <c r="C10726"/>
      <c r="D10726"/>
    </row>
    <row r="10727" spans="1:4" x14ac:dyDescent="0.25">
      <c r="A10727"/>
      <c r="B10727"/>
      <c r="C10727"/>
      <c r="D10727"/>
    </row>
    <row r="10728" spans="1:4" x14ac:dyDescent="0.25">
      <c r="A10728"/>
      <c r="B10728"/>
      <c r="C10728"/>
      <c r="D10728"/>
    </row>
    <row r="10729" spans="1:4" x14ac:dyDescent="0.25">
      <c r="A10729"/>
      <c r="B10729"/>
      <c r="C10729"/>
      <c r="D10729"/>
    </row>
    <row r="10730" spans="1:4" x14ac:dyDescent="0.25">
      <c r="A10730"/>
      <c r="B10730"/>
      <c r="C10730"/>
      <c r="D10730"/>
    </row>
    <row r="10731" spans="1:4" x14ac:dyDescent="0.25">
      <c r="A10731"/>
      <c r="B10731"/>
      <c r="C10731"/>
      <c r="D10731"/>
    </row>
    <row r="10732" spans="1:4" x14ac:dyDescent="0.25">
      <c r="A10732"/>
      <c r="B10732"/>
      <c r="C10732"/>
      <c r="D10732"/>
    </row>
    <row r="10733" spans="1:4" x14ac:dyDescent="0.25">
      <c r="A10733"/>
      <c r="B10733"/>
      <c r="C10733"/>
      <c r="D10733"/>
    </row>
    <row r="10734" spans="1:4" x14ac:dyDescent="0.25">
      <c r="A10734"/>
      <c r="B10734"/>
      <c r="C10734"/>
      <c r="D10734"/>
    </row>
    <row r="10735" spans="1:4" x14ac:dyDescent="0.25">
      <c r="A10735"/>
      <c r="B10735"/>
      <c r="C10735"/>
      <c r="D10735"/>
    </row>
    <row r="10736" spans="1:4" x14ac:dyDescent="0.25">
      <c r="A10736"/>
      <c r="B10736"/>
      <c r="C10736"/>
      <c r="D10736"/>
    </row>
    <row r="10737" spans="1:4" x14ac:dyDescent="0.25">
      <c r="A10737"/>
      <c r="B10737"/>
      <c r="C10737"/>
      <c r="D10737"/>
    </row>
    <row r="10738" spans="1:4" x14ac:dyDescent="0.25">
      <c r="A10738"/>
      <c r="B10738"/>
      <c r="C10738"/>
      <c r="D10738"/>
    </row>
    <row r="10739" spans="1:4" x14ac:dyDescent="0.25">
      <c r="A10739"/>
      <c r="B10739"/>
      <c r="C10739"/>
      <c r="D10739"/>
    </row>
    <row r="10740" spans="1:4" x14ac:dyDescent="0.25">
      <c r="A10740"/>
      <c r="B10740"/>
      <c r="C10740"/>
      <c r="D10740"/>
    </row>
    <row r="10741" spans="1:4" x14ac:dyDescent="0.25">
      <c r="A10741"/>
      <c r="B10741"/>
      <c r="C10741"/>
      <c r="D10741"/>
    </row>
    <row r="10742" spans="1:4" x14ac:dyDescent="0.25">
      <c r="A10742"/>
      <c r="B10742"/>
      <c r="C10742"/>
      <c r="D10742"/>
    </row>
    <row r="10743" spans="1:4" x14ac:dyDescent="0.25">
      <c r="A10743"/>
      <c r="B10743"/>
      <c r="C10743"/>
      <c r="D10743"/>
    </row>
    <row r="10744" spans="1:4" x14ac:dyDescent="0.25">
      <c r="A10744"/>
      <c r="B10744"/>
      <c r="C10744"/>
      <c r="D10744"/>
    </row>
    <row r="10745" spans="1:4" x14ac:dyDescent="0.25">
      <c r="A10745"/>
      <c r="B10745"/>
      <c r="C10745"/>
      <c r="D10745"/>
    </row>
    <row r="10746" spans="1:4" x14ac:dyDescent="0.25">
      <c r="A10746"/>
      <c r="B10746"/>
      <c r="C10746"/>
      <c r="D10746"/>
    </row>
    <row r="10747" spans="1:4" x14ac:dyDescent="0.25">
      <c r="A10747"/>
      <c r="B10747"/>
      <c r="C10747"/>
      <c r="D10747"/>
    </row>
    <row r="10748" spans="1:4" x14ac:dyDescent="0.25">
      <c r="A10748"/>
      <c r="B10748"/>
      <c r="C10748"/>
      <c r="D10748"/>
    </row>
    <row r="10749" spans="1:4" x14ac:dyDescent="0.25">
      <c r="A10749"/>
      <c r="B10749"/>
      <c r="C10749"/>
      <c r="D10749"/>
    </row>
    <row r="10750" spans="1:4" x14ac:dyDescent="0.25">
      <c r="A10750"/>
      <c r="B10750"/>
      <c r="C10750"/>
      <c r="D10750"/>
    </row>
    <row r="10751" spans="1:4" x14ac:dyDescent="0.25">
      <c r="A10751"/>
      <c r="B10751"/>
      <c r="C10751"/>
      <c r="D10751"/>
    </row>
    <row r="10752" spans="1:4" x14ac:dyDescent="0.25">
      <c r="A10752"/>
      <c r="B10752"/>
      <c r="C10752"/>
      <c r="D10752"/>
    </row>
    <row r="10753" spans="1:4" x14ac:dyDescent="0.25">
      <c r="A10753"/>
      <c r="B10753"/>
      <c r="C10753"/>
      <c r="D10753"/>
    </row>
    <row r="10754" spans="1:4" x14ac:dyDescent="0.25">
      <c r="A10754"/>
      <c r="B10754"/>
      <c r="C10754"/>
      <c r="D10754"/>
    </row>
    <row r="10755" spans="1:4" x14ac:dyDescent="0.25">
      <c r="A10755"/>
      <c r="B10755"/>
      <c r="C10755"/>
      <c r="D10755"/>
    </row>
    <row r="10756" spans="1:4" x14ac:dyDescent="0.25">
      <c r="A10756"/>
      <c r="B10756"/>
      <c r="C10756"/>
      <c r="D10756"/>
    </row>
    <row r="10757" spans="1:4" x14ac:dyDescent="0.25">
      <c r="A10757"/>
      <c r="B10757"/>
      <c r="C10757"/>
      <c r="D10757"/>
    </row>
    <row r="10758" spans="1:4" x14ac:dyDescent="0.25">
      <c r="A10758"/>
      <c r="B10758"/>
      <c r="C10758"/>
      <c r="D10758"/>
    </row>
    <row r="10759" spans="1:4" x14ac:dyDescent="0.25">
      <c r="A10759"/>
      <c r="B10759"/>
      <c r="C10759"/>
      <c r="D10759"/>
    </row>
    <row r="10760" spans="1:4" x14ac:dyDescent="0.25">
      <c r="A10760"/>
      <c r="B10760"/>
      <c r="C10760"/>
      <c r="D10760"/>
    </row>
    <row r="10761" spans="1:4" x14ac:dyDescent="0.25">
      <c r="A10761"/>
      <c r="B10761"/>
      <c r="C10761"/>
      <c r="D10761"/>
    </row>
    <row r="10762" spans="1:4" x14ac:dyDescent="0.25">
      <c r="A10762"/>
      <c r="B10762"/>
      <c r="C10762"/>
      <c r="D10762"/>
    </row>
    <row r="10763" spans="1:4" x14ac:dyDescent="0.25">
      <c r="A10763"/>
      <c r="B10763"/>
      <c r="C10763"/>
      <c r="D10763"/>
    </row>
    <row r="10764" spans="1:4" x14ac:dyDescent="0.25">
      <c r="A10764"/>
      <c r="B10764"/>
      <c r="C10764"/>
      <c r="D10764"/>
    </row>
    <row r="10765" spans="1:4" x14ac:dyDescent="0.25">
      <c r="A10765"/>
      <c r="B10765"/>
      <c r="C10765"/>
      <c r="D10765"/>
    </row>
    <row r="10766" spans="1:4" x14ac:dyDescent="0.25">
      <c r="A10766"/>
      <c r="B10766"/>
      <c r="C10766"/>
      <c r="D10766"/>
    </row>
    <row r="10767" spans="1:4" x14ac:dyDescent="0.25">
      <c r="A10767"/>
      <c r="B10767"/>
      <c r="C10767"/>
      <c r="D10767"/>
    </row>
    <row r="10768" spans="1:4" x14ac:dyDescent="0.25">
      <c r="A10768"/>
      <c r="B10768"/>
      <c r="C10768"/>
      <c r="D10768"/>
    </row>
    <row r="10769" spans="1:4" x14ac:dyDescent="0.25">
      <c r="A10769"/>
      <c r="B10769"/>
      <c r="C10769"/>
      <c r="D10769"/>
    </row>
    <row r="10770" spans="1:4" x14ac:dyDescent="0.25">
      <c r="A10770"/>
      <c r="B10770"/>
      <c r="C10770"/>
      <c r="D10770"/>
    </row>
    <row r="10771" spans="1:4" x14ac:dyDescent="0.25">
      <c r="A10771"/>
      <c r="B10771"/>
      <c r="C10771"/>
      <c r="D10771"/>
    </row>
    <row r="10772" spans="1:4" x14ac:dyDescent="0.25">
      <c r="A10772"/>
      <c r="B10772"/>
      <c r="C10772"/>
      <c r="D10772"/>
    </row>
    <row r="10773" spans="1:4" x14ac:dyDescent="0.25">
      <c r="A10773"/>
      <c r="B10773"/>
      <c r="C10773"/>
      <c r="D10773"/>
    </row>
    <row r="10774" spans="1:4" x14ac:dyDescent="0.25">
      <c r="A10774"/>
      <c r="B10774"/>
      <c r="C10774"/>
      <c r="D10774"/>
    </row>
    <row r="10775" spans="1:4" x14ac:dyDescent="0.25">
      <c r="A10775"/>
      <c r="B10775"/>
      <c r="C10775"/>
      <c r="D10775"/>
    </row>
    <row r="10776" spans="1:4" x14ac:dyDescent="0.25">
      <c r="A10776"/>
      <c r="B10776"/>
      <c r="C10776"/>
      <c r="D10776"/>
    </row>
    <row r="10777" spans="1:4" x14ac:dyDescent="0.25">
      <c r="A10777"/>
      <c r="B10777"/>
      <c r="C10777"/>
      <c r="D10777"/>
    </row>
    <row r="10778" spans="1:4" x14ac:dyDescent="0.25">
      <c r="A10778"/>
      <c r="B10778"/>
      <c r="C10778"/>
      <c r="D10778"/>
    </row>
    <row r="10779" spans="1:4" x14ac:dyDescent="0.25">
      <c r="A10779"/>
      <c r="B10779"/>
      <c r="C10779"/>
      <c r="D10779"/>
    </row>
    <row r="10780" spans="1:4" x14ac:dyDescent="0.25">
      <c r="A10780"/>
      <c r="B10780"/>
      <c r="C10780"/>
      <c r="D10780"/>
    </row>
    <row r="10781" spans="1:4" x14ac:dyDescent="0.25">
      <c r="A10781"/>
      <c r="B10781"/>
      <c r="C10781"/>
      <c r="D10781"/>
    </row>
    <row r="10782" spans="1:4" x14ac:dyDescent="0.25">
      <c r="A10782"/>
      <c r="B10782"/>
      <c r="C10782"/>
      <c r="D10782"/>
    </row>
    <row r="10783" spans="1:4" x14ac:dyDescent="0.25">
      <c r="A10783"/>
      <c r="B10783"/>
      <c r="C10783"/>
      <c r="D10783"/>
    </row>
    <row r="10784" spans="1:4" x14ac:dyDescent="0.25">
      <c r="A10784"/>
      <c r="B10784"/>
      <c r="C10784"/>
      <c r="D10784"/>
    </row>
    <row r="10785" spans="1:4" x14ac:dyDescent="0.25">
      <c r="A10785"/>
      <c r="B10785"/>
      <c r="C10785"/>
      <c r="D10785"/>
    </row>
    <row r="10786" spans="1:4" x14ac:dyDescent="0.25">
      <c r="A10786"/>
      <c r="B10786"/>
      <c r="C10786"/>
      <c r="D10786"/>
    </row>
    <row r="10787" spans="1:4" x14ac:dyDescent="0.25">
      <c r="A10787"/>
      <c r="B10787"/>
      <c r="C10787"/>
      <c r="D10787"/>
    </row>
    <row r="10788" spans="1:4" x14ac:dyDescent="0.25">
      <c r="A10788"/>
      <c r="B10788"/>
      <c r="C10788"/>
      <c r="D10788"/>
    </row>
    <row r="10789" spans="1:4" x14ac:dyDescent="0.25">
      <c r="A10789"/>
      <c r="B10789"/>
      <c r="C10789"/>
      <c r="D10789"/>
    </row>
    <row r="10790" spans="1:4" x14ac:dyDescent="0.25">
      <c r="A10790"/>
      <c r="B10790"/>
      <c r="C10790"/>
      <c r="D10790"/>
    </row>
    <row r="10791" spans="1:4" x14ac:dyDescent="0.25">
      <c r="A10791"/>
      <c r="B10791"/>
      <c r="C10791"/>
      <c r="D10791"/>
    </row>
    <row r="10792" spans="1:4" x14ac:dyDescent="0.25">
      <c r="A10792"/>
      <c r="B10792"/>
      <c r="C10792"/>
      <c r="D10792"/>
    </row>
    <row r="10793" spans="1:4" x14ac:dyDescent="0.25">
      <c r="A10793"/>
      <c r="B10793"/>
      <c r="C10793"/>
      <c r="D10793"/>
    </row>
    <row r="10794" spans="1:4" x14ac:dyDescent="0.25">
      <c r="A10794"/>
      <c r="B10794"/>
      <c r="C10794"/>
      <c r="D10794"/>
    </row>
    <row r="10795" spans="1:4" x14ac:dyDescent="0.25">
      <c r="A10795"/>
      <c r="B10795"/>
      <c r="C10795"/>
      <c r="D10795"/>
    </row>
    <row r="10796" spans="1:4" x14ac:dyDescent="0.25">
      <c r="A10796"/>
      <c r="B10796"/>
      <c r="C10796"/>
      <c r="D10796"/>
    </row>
    <row r="10797" spans="1:4" x14ac:dyDescent="0.25">
      <c r="A10797"/>
      <c r="B10797"/>
      <c r="C10797"/>
      <c r="D10797"/>
    </row>
    <row r="10798" spans="1:4" x14ac:dyDescent="0.25">
      <c r="A10798"/>
      <c r="B10798"/>
      <c r="C10798"/>
      <c r="D10798"/>
    </row>
    <row r="10799" spans="1:4" x14ac:dyDescent="0.25">
      <c r="A10799"/>
      <c r="B10799"/>
      <c r="C10799"/>
      <c r="D10799"/>
    </row>
    <row r="10800" spans="1:4" x14ac:dyDescent="0.25">
      <c r="A10800"/>
      <c r="B10800"/>
      <c r="C10800"/>
      <c r="D10800"/>
    </row>
    <row r="10801" spans="1:4" x14ac:dyDescent="0.25">
      <c r="A10801"/>
      <c r="B10801"/>
      <c r="C10801"/>
      <c r="D10801"/>
    </row>
    <row r="10802" spans="1:4" x14ac:dyDescent="0.25">
      <c r="A10802"/>
      <c r="B10802"/>
      <c r="C10802"/>
      <c r="D10802"/>
    </row>
    <row r="10803" spans="1:4" x14ac:dyDescent="0.25">
      <c r="A10803"/>
      <c r="B10803"/>
      <c r="C10803"/>
      <c r="D10803"/>
    </row>
    <row r="10804" spans="1:4" x14ac:dyDescent="0.25">
      <c r="A10804"/>
      <c r="B10804"/>
      <c r="C10804"/>
      <c r="D10804"/>
    </row>
    <row r="10805" spans="1:4" x14ac:dyDescent="0.25">
      <c r="A10805"/>
      <c r="B10805"/>
      <c r="C10805"/>
      <c r="D10805"/>
    </row>
    <row r="10806" spans="1:4" x14ac:dyDescent="0.25">
      <c r="A10806"/>
      <c r="B10806"/>
      <c r="C10806"/>
      <c r="D10806"/>
    </row>
    <row r="10807" spans="1:4" x14ac:dyDescent="0.25">
      <c r="A10807"/>
      <c r="B10807"/>
      <c r="C10807"/>
      <c r="D10807"/>
    </row>
    <row r="10808" spans="1:4" x14ac:dyDescent="0.25">
      <c r="A10808"/>
      <c r="B10808"/>
      <c r="C10808"/>
      <c r="D10808"/>
    </row>
    <row r="10809" spans="1:4" x14ac:dyDescent="0.25">
      <c r="A10809"/>
      <c r="B10809"/>
      <c r="C10809"/>
      <c r="D10809"/>
    </row>
    <row r="10810" spans="1:4" x14ac:dyDescent="0.25">
      <c r="A10810"/>
      <c r="B10810"/>
      <c r="C10810"/>
      <c r="D10810"/>
    </row>
    <row r="10811" spans="1:4" x14ac:dyDescent="0.25">
      <c r="A10811"/>
      <c r="B10811"/>
      <c r="C10811"/>
      <c r="D10811"/>
    </row>
    <row r="10812" spans="1:4" x14ac:dyDescent="0.25">
      <c r="A10812"/>
      <c r="B10812"/>
      <c r="C10812"/>
      <c r="D10812"/>
    </row>
    <row r="10813" spans="1:4" x14ac:dyDescent="0.25">
      <c r="A10813"/>
      <c r="B10813"/>
      <c r="C10813"/>
      <c r="D10813"/>
    </row>
    <row r="10814" spans="1:4" x14ac:dyDescent="0.25">
      <c r="A10814"/>
      <c r="B10814"/>
      <c r="C10814"/>
      <c r="D10814"/>
    </row>
    <row r="10815" spans="1:4" x14ac:dyDescent="0.25">
      <c r="A10815"/>
      <c r="B10815"/>
      <c r="C10815"/>
      <c r="D10815"/>
    </row>
    <row r="10816" spans="1:4" x14ac:dyDescent="0.25">
      <c r="A10816"/>
      <c r="B10816"/>
      <c r="C10816"/>
      <c r="D10816"/>
    </row>
    <row r="10817" spans="1:4" x14ac:dyDescent="0.25">
      <c r="A10817"/>
      <c r="B10817"/>
      <c r="C10817"/>
      <c r="D10817"/>
    </row>
    <row r="10818" spans="1:4" x14ac:dyDescent="0.25">
      <c r="A10818"/>
      <c r="B10818"/>
      <c r="C10818"/>
      <c r="D10818"/>
    </row>
    <row r="10819" spans="1:4" x14ac:dyDescent="0.25">
      <c r="A10819"/>
      <c r="B10819"/>
      <c r="C10819"/>
      <c r="D10819"/>
    </row>
    <row r="10820" spans="1:4" x14ac:dyDescent="0.25">
      <c r="A10820"/>
      <c r="B10820"/>
      <c r="C10820"/>
      <c r="D10820"/>
    </row>
    <row r="10821" spans="1:4" x14ac:dyDescent="0.25">
      <c r="A10821"/>
      <c r="B10821"/>
      <c r="C10821"/>
      <c r="D10821"/>
    </row>
    <row r="10822" spans="1:4" x14ac:dyDescent="0.25">
      <c r="A10822"/>
      <c r="B10822"/>
      <c r="C10822"/>
      <c r="D10822"/>
    </row>
    <row r="10823" spans="1:4" x14ac:dyDescent="0.25">
      <c r="A10823"/>
      <c r="B10823"/>
      <c r="C10823"/>
      <c r="D10823"/>
    </row>
    <row r="10824" spans="1:4" x14ac:dyDescent="0.25">
      <c r="A10824"/>
      <c r="B10824"/>
      <c r="C10824"/>
      <c r="D10824"/>
    </row>
    <row r="10825" spans="1:4" x14ac:dyDescent="0.25">
      <c r="A10825"/>
      <c r="B10825"/>
      <c r="C10825"/>
      <c r="D10825"/>
    </row>
    <row r="10826" spans="1:4" x14ac:dyDescent="0.25">
      <c r="A10826"/>
      <c r="B10826"/>
      <c r="C10826"/>
      <c r="D10826"/>
    </row>
    <row r="10827" spans="1:4" x14ac:dyDescent="0.25">
      <c r="A10827"/>
      <c r="B10827"/>
      <c r="C10827"/>
      <c r="D10827"/>
    </row>
    <row r="10828" spans="1:4" x14ac:dyDescent="0.25">
      <c r="A10828"/>
      <c r="B10828"/>
      <c r="C10828"/>
      <c r="D10828"/>
    </row>
    <row r="10829" spans="1:4" x14ac:dyDescent="0.25">
      <c r="A10829"/>
      <c r="B10829"/>
      <c r="C10829"/>
      <c r="D10829"/>
    </row>
    <row r="10830" spans="1:4" x14ac:dyDescent="0.25">
      <c r="A10830"/>
      <c r="B10830"/>
      <c r="C10830"/>
      <c r="D10830"/>
    </row>
    <row r="10831" spans="1:4" x14ac:dyDescent="0.25">
      <c r="A10831"/>
      <c r="B10831"/>
      <c r="C10831"/>
      <c r="D10831"/>
    </row>
    <row r="10832" spans="1:4" x14ac:dyDescent="0.25">
      <c r="A10832"/>
      <c r="B10832"/>
      <c r="C10832"/>
      <c r="D10832"/>
    </row>
    <row r="10833" spans="1:4" x14ac:dyDescent="0.25">
      <c r="A10833"/>
      <c r="B10833"/>
      <c r="C10833"/>
      <c r="D10833"/>
    </row>
    <row r="10834" spans="1:4" x14ac:dyDescent="0.25">
      <c r="A10834"/>
      <c r="B10834"/>
      <c r="C10834"/>
      <c r="D10834"/>
    </row>
    <row r="10835" spans="1:4" x14ac:dyDescent="0.25">
      <c r="A10835"/>
      <c r="B10835"/>
      <c r="C10835"/>
      <c r="D10835"/>
    </row>
    <row r="10836" spans="1:4" x14ac:dyDescent="0.25">
      <c r="A10836"/>
      <c r="B10836"/>
      <c r="C10836"/>
      <c r="D10836"/>
    </row>
    <row r="10837" spans="1:4" x14ac:dyDescent="0.25">
      <c r="A10837"/>
      <c r="B10837"/>
      <c r="C10837"/>
      <c r="D10837"/>
    </row>
    <row r="10838" spans="1:4" x14ac:dyDescent="0.25">
      <c r="A10838"/>
      <c r="B10838"/>
      <c r="C10838"/>
      <c r="D10838"/>
    </row>
    <row r="10839" spans="1:4" x14ac:dyDescent="0.25">
      <c r="A10839"/>
      <c r="B10839"/>
      <c r="C10839"/>
      <c r="D10839"/>
    </row>
    <row r="10840" spans="1:4" x14ac:dyDescent="0.25">
      <c r="A10840"/>
      <c r="B10840"/>
      <c r="C10840"/>
      <c r="D10840"/>
    </row>
    <row r="10841" spans="1:4" x14ac:dyDescent="0.25">
      <c r="A10841"/>
      <c r="B10841"/>
      <c r="C10841"/>
      <c r="D10841"/>
    </row>
    <row r="10842" spans="1:4" x14ac:dyDescent="0.25">
      <c r="A10842"/>
      <c r="B10842"/>
      <c r="C10842"/>
      <c r="D10842"/>
    </row>
    <row r="10843" spans="1:4" x14ac:dyDescent="0.25">
      <c r="A10843"/>
      <c r="B10843"/>
      <c r="C10843"/>
      <c r="D10843"/>
    </row>
    <row r="10844" spans="1:4" x14ac:dyDescent="0.25">
      <c r="A10844"/>
      <c r="B10844"/>
      <c r="C10844"/>
      <c r="D10844"/>
    </row>
    <row r="10845" spans="1:4" x14ac:dyDescent="0.25">
      <c r="A10845"/>
      <c r="B10845"/>
      <c r="C10845"/>
      <c r="D10845"/>
    </row>
    <row r="10846" spans="1:4" x14ac:dyDescent="0.25">
      <c r="A10846"/>
      <c r="B10846"/>
      <c r="C10846"/>
      <c r="D10846"/>
    </row>
    <row r="10847" spans="1:4" x14ac:dyDescent="0.25">
      <c r="A10847"/>
      <c r="B10847"/>
      <c r="C10847"/>
      <c r="D10847"/>
    </row>
    <row r="10848" spans="1:4" x14ac:dyDescent="0.25">
      <c r="A10848"/>
      <c r="B10848"/>
      <c r="C10848"/>
      <c r="D10848"/>
    </row>
    <row r="10849" spans="1:4" x14ac:dyDescent="0.25">
      <c r="A10849"/>
      <c r="B10849"/>
      <c r="C10849"/>
      <c r="D10849"/>
    </row>
    <row r="10850" spans="1:4" x14ac:dyDescent="0.25">
      <c r="A10850"/>
      <c r="B10850"/>
      <c r="C10850"/>
      <c r="D10850"/>
    </row>
    <row r="10851" spans="1:4" x14ac:dyDescent="0.25">
      <c r="A10851"/>
      <c r="B10851"/>
      <c r="C10851"/>
      <c r="D10851"/>
    </row>
    <row r="10852" spans="1:4" x14ac:dyDescent="0.25">
      <c r="A10852"/>
      <c r="B10852"/>
      <c r="C10852"/>
      <c r="D10852"/>
    </row>
    <row r="10853" spans="1:4" x14ac:dyDescent="0.25">
      <c r="A10853"/>
      <c r="B10853"/>
      <c r="C10853"/>
      <c r="D10853"/>
    </row>
    <row r="10854" spans="1:4" x14ac:dyDescent="0.25">
      <c r="A10854"/>
      <c r="B10854"/>
      <c r="C10854"/>
      <c r="D10854"/>
    </row>
    <row r="10855" spans="1:4" x14ac:dyDescent="0.25">
      <c r="A10855"/>
      <c r="B10855"/>
      <c r="C10855"/>
      <c r="D10855"/>
    </row>
    <row r="10856" spans="1:4" x14ac:dyDescent="0.25">
      <c r="A10856"/>
      <c r="B10856"/>
      <c r="C10856"/>
      <c r="D10856"/>
    </row>
    <row r="10857" spans="1:4" x14ac:dyDescent="0.25">
      <c r="A10857"/>
      <c r="B10857"/>
      <c r="C10857"/>
      <c r="D10857"/>
    </row>
    <row r="10858" spans="1:4" x14ac:dyDescent="0.25">
      <c r="A10858"/>
      <c r="B10858"/>
      <c r="C10858"/>
      <c r="D10858"/>
    </row>
    <row r="10859" spans="1:4" x14ac:dyDescent="0.25">
      <c r="A10859"/>
      <c r="B10859"/>
      <c r="C10859"/>
      <c r="D10859"/>
    </row>
    <row r="10860" spans="1:4" x14ac:dyDescent="0.25">
      <c r="A10860"/>
      <c r="B10860"/>
      <c r="C10860"/>
      <c r="D10860"/>
    </row>
    <row r="10861" spans="1:4" x14ac:dyDescent="0.25">
      <c r="A10861"/>
      <c r="B10861"/>
      <c r="C10861"/>
      <c r="D10861"/>
    </row>
    <row r="10862" spans="1:4" x14ac:dyDescent="0.25">
      <c r="A10862"/>
      <c r="B10862"/>
      <c r="C10862"/>
      <c r="D10862"/>
    </row>
    <row r="10863" spans="1:4" x14ac:dyDescent="0.25">
      <c r="A10863"/>
      <c r="B10863"/>
      <c r="C10863"/>
      <c r="D10863"/>
    </row>
    <row r="10864" spans="1:4" x14ac:dyDescent="0.25">
      <c r="A10864"/>
      <c r="B10864"/>
      <c r="C10864"/>
      <c r="D10864"/>
    </row>
    <row r="10865" spans="1:4" x14ac:dyDescent="0.25">
      <c r="A10865"/>
      <c r="B10865"/>
      <c r="C10865"/>
      <c r="D10865"/>
    </row>
    <row r="10866" spans="1:4" x14ac:dyDescent="0.25">
      <c r="A10866"/>
      <c r="B10866"/>
      <c r="C10866"/>
      <c r="D10866"/>
    </row>
    <row r="10867" spans="1:4" x14ac:dyDescent="0.25">
      <c r="A10867"/>
      <c r="B10867"/>
      <c r="C10867"/>
      <c r="D10867"/>
    </row>
    <row r="10868" spans="1:4" x14ac:dyDescent="0.25">
      <c r="A10868"/>
      <c r="B10868"/>
      <c r="C10868"/>
      <c r="D10868"/>
    </row>
    <row r="10869" spans="1:4" x14ac:dyDescent="0.25">
      <c r="A10869"/>
      <c r="B10869"/>
      <c r="C10869"/>
      <c r="D10869"/>
    </row>
    <row r="10870" spans="1:4" x14ac:dyDescent="0.25">
      <c r="A10870"/>
      <c r="B10870"/>
      <c r="C10870"/>
      <c r="D10870"/>
    </row>
    <row r="10871" spans="1:4" x14ac:dyDescent="0.25">
      <c r="A10871"/>
      <c r="B10871"/>
      <c r="C10871"/>
      <c r="D10871"/>
    </row>
    <row r="10872" spans="1:4" x14ac:dyDescent="0.25">
      <c r="A10872"/>
      <c r="B10872"/>
      <c r="C10872"/>
      <c r="D10872"/>
    </row>
    <row r="10873" spans="1:4" x14ac:dyDescent="0.25">
      <c r="A10873"/>
      <c r="B10873"/>
      <c r="C10873"/>
      <c r="D10873"/>
    </row>
    <row r="10874" spans="1:4" x14ac:dyDescent="0.25">
      <c r="A10874"/>
      <c r="B10874"/>
      <c r="C10874"/>
      <c r="D10874"/>
    </row>
    <row r="10875" spans="1:4" x14ac:dyDescent="0.25">
      <c r="A10875"/>
      <c r="B10875"/>
      <c r="C10875"/>
      <c r="D10875"/>
    </row>
    <row r="10876" spans="1:4" x14ac:dyDescent="0.25">
      <c r="A10876"/>
      <c r="B10876"/>
      <c r="C10876"/>
      <c r="D10876"/>
    </row>
    <row r="10877" spans="1:4" x14ac:dyDescent="0.25">
      <c r="A10877"/>
      <c r="B10877"/>
      <c r="C10877"/>
      <c r="D10877"/>
    </row>
    <row r="10878" spans="1:4" x14ac:dyDescent="0.25">
      <c r="A10878"/>
      <c r="B10878"/>
      <c r="C10878"/>
      <c r="D10878"/>
    </row>
    <row r="10879" spans="1:4" x14ac:dyDescent="0.25">
      <c r="A10879"/>
      <c r="B10879"/>
      <c r="C10879"/>
      <c r="D10879"/>
    </row>
    <row r="10880" spans="1:4" x14ac:dyDescent="0.25">
      <c r="A10880"/>
      <c r="B10880"/>
      <c r="C10880"/>
      <c r="D10880"/>
    </row>
    <row r="10881" spans="1:4" x14ac:dyDescent="0.25">
      <c r="A10881"/>
      <c r="B10881"/>
      <c r="C10881"/>
      <c r="D10881"/>
    </row>
    <row r="10882" spans="1:4" x14ac:dyDescent="0.25">
      <c r="A10882"/>
      <c r="B10882"/>
      <c r="C10882"/>
      <c r="D10882"/>
    </row>
    <row r="10883" spans="1:4" x14ac:dyDescent="0.25">
      <c r="A10883"/>
      <c r="B10883"/>
      <c r="C10883"/>
      <c r="D10883"/>
    </row>
    <row r="10884" spans="1:4" x14ac:dyDescent="0.25">
      <c r="A10884"/>
      <c r="B10884"/>
      <c r="C10884"/>
      <c r="D10884"/>
    </row>
    <row r="10885" spans="1:4" x14ac:dyDescent="0.25">
      <c r="A10885"/>
      <c r="B10885"/>
      <c r="C10885"/>
      <c r="D10885"/>
    </row>
    <row r="10886" spans="1:4" x14ac:dyDescent="0.25">
      <c r="A10886"/>
      <c r="B10886"/>
      <c r="C10886"/>
      <c r="D10886"/>
    </row>
    <row r="10887" spans="1:4" x14ac:dyDescent="0.25">
      <c r="A10887"/>
      <c r="B10887"/>
      <c r="C10887"/>
      <c r="D10887"/>
    </row>
    <row r="10888" spans="1:4" x14ac:dyDescent="0.25">
      <c r="A10888"/>
      <c r="B10888"/>
      <c r="C10888"/>
      <c r="D10888"/>
    </row>
    <row r="10889" spans="1:4" x14ac:dyDescent="0.25">
      <c r="A10889"/>
      <c r="B10889"/>
      <c r="C10889"/>
      <c r="D10889"/>
    </row>
    <row r="10890" spans="1:4" x14ac:dyDescent="0.25">
      <c r="A10890"/>
      <c r="B10890"/>
      <c r="C10890"/>
      <c r="D10890"/>
    </row>
    <row r="10891" spans="1:4" x14ac:dyDescent="0.25">
      <c r="A10891"/>
      <c r="B10891"/>
      <c r="C10891"/>
      <c r="D10891"/>
    </row>
    <row r="10892" spans="1:4" x14ac:dyDescent="0.25">
      <c r="A10892"/>
      <c r="B10892"/>
      <c r="C10892"/>
      <c r="D10892"/>
    </row>
    <row r="10893" spans="1:4" x14ac:dyDescent="0.25">
      <c r="A10893"/>
      <c r="B10893"/>
      <c r="C10893"/>
      <c r="D10893"/>
    </row>
    <row r="10894" spans="1:4" x14ac:dyDescent="0.25">
      <c r="A10894"/>
      <c r="B10894"/>
      <c r="C10894"/>
      <c r="D10894"/>
    </row>
    <row r="10895" spans="1:4" x14ac:dyDescent="0.25">
      <c r="A10895"/>
      <c r="B10895"/>
      <c r="C10895"/>
      <c r="D10895"/>
    </row>
    <row r="10896" spans="1:4" x14ac:dyDescent="0.25">
      <c r="A10896"/>
      <c r="B10896"/>
      <c r="C10896"/>
      <c r="D10896"/>
    </row>
    <row r="10897" spans="1:4" x14ac:dyDescent="0.25">
      <c r="A10897"/>
      <c r="B10897"/>
      <c r="C10897"/>
      <c r="D10897"/>
    </row>
    <row r="10898" spans="1:4" x14ac:dyDescent="0.25">
      <c r="A10898"/>
      <c r="B10898"/>
      <c r="C10898"/>
      <c r="D10898"/>
    </row>
    <row r="10899" spans="1:4" x14ac:dyDescent="0.25">
      <c r="A10899"/>
      <c r="B10899"/>
      <c r="C10899"/>
      <c r="D10899"/>
    </row>
    <row r="10900" spans="1:4" x14ac:dyDescent="0.25">
      <c r="A10900"/>
      <c r="B10900"/>
      <c r="C10900"/>
      <c r="D10900"/>
    </row>
    <row r="10901" spans="1:4" x14ac:dyDescent="0.25">
      <c r="A10901"/>
      <c r="B10901"/>
      <c r="C10901"/>
      <c r="D10901"/>
    </row>
    <row r="10902" spans="1:4" x14ac:dyDescent="0.25">
      <c r="A10902"/>
      <c r="B10902"/>
      <c r="C10902"/>
      <c r="D10902"/>
    </row>
    <row r="10903" spans="1:4" x14ac:dyDescent="0.25">
      <c r="A10903"/>
      <c r="B10903"/>
      <c r="C10903"/>
      <c r="D10903"/>
    </row>
    <row r="10904" spans="1:4" x14ac:dyDescent="0.25">
      <c r="A10904"/>
      <c r="B10904"/>
      <c r="C10904"/>
      <c r="D10904"/>
    </row>
    <row r="10905" spans="1:4" x14ac:dyDescent="0.25">
      <c r="A10905"/>
      <c r="B10905"/>
      <c r="C10905"/>
      <c r="D10905"/>
    </row>
    <row r="10906" spans="1:4" x14ac:dyDescent="0.25">
      <c r="A10906"/>
      <c r="B10906"/>
      <c r="C10906"/>
      <c r="D10906"/>
    </row>
    <row r="10907" spans="1:4" x14ac:dyDescent="0.25">
      <c r="A10907"/>
      <c r="B10907"/>
      <c r="C10907"/>
      <c r="D10907"/>
    </row>
    <row r="10908" spans="1:4" x14ac:dyDescent="0.25">
      <c r="A10908"/>
      <c r="B10908"/>
      <c r="C10908"/>
      <c r="D10908"/>
    </row>
    <row r="10909" spans="1:4" x14ac:dyDescent="0.25">
      <c r="A10909"/>
      <c r="B10909"/>
      <c r="C10909"/>
      <c r="D10909"/>
    </row>
    <row r="10910" spans="1:4" x14ac:dyDescent="0.25">
      <c r="A10910"/>
      <c r="B10910"/>
      <c r="C10910"/>
      <c r="D10910"/>
    </row>
    <row r="10911" spans="1:4" x14ac:dyDescent="0.25">
      <c r="A10911"/>
      <c r="B10911"/>
      <c r="C10911"/>
      <c r="D10911"/>
    </row>
    <row r="10912" spans="1:4" x14ac:dyDescent="0.25">
      <c r="A10912"/>
      <c r="B10912"/>
      <c r="C10912"/>
      <c r="D10912"/>
    </row>
    <row r="10913" spans="1:4" x14ac:dyDescent="0.25">
      <c r="A10913"/>
      <c r="B10913"/>
      <c r="C10913"/>
      <c r="D10913"/>
    </row>
    <row r="10914" spans="1:4" x14ac:dyDescent="0.25">
      <c r="A10914"/>
      <c r="B10914"/>
      <c r="C10914"/>
      <c r="D10914"/>
    </row>
    <row r="10915" spans="1:4" x14ac:dyDescent="0.25">
      <c r="A10915"/>
      <c r="B10915"/>
      <c r="C10915"/>
      <c r="D10915"/>
    </row>
    <row r="10916" spans="1:4" x14ac:dyDescent="0.25">
      <c r="A10916"/>
      <c r="B10916"/>
      <c r="C10916"/>
      <c r="D10916"/>
    </row>
    <row r="10917" spans="1:4" x14ac:dyDescent="0.25">
      <c r="A10917"/>
      <c r="B10917"/>
      <c r="C10917"/>
      <c r="D10917"/>
    </row>
    <row r="10918" spans="1:4" x14ac:dyDescent="0.25">
      <c r="A10918"/>
      <c r="B10918"/>
      <c r="C10918"/>
      <c r="D10918"/>
    </row>
    <row r="10919" spans="1:4" x14ac:dyDescent="0.25">
      <c r="A10919"/>
      <c r="B10919"/>
      <c r="C10919"/>
      <c r="D10919"/>
    </row>
    <row r="10920" spans="1:4" x14ac:dyDescent="0.25">
      <c r="A10920"/>
      <c r="B10920"/>
      <c r="C10920"/>
      <c r="D10920"/>
    </row>
    <row r="10921" spans="1:4" x14ac:dyDescent="0.25">
      <c r="A10921"/>
      <c r="B10921"/>
      <c r="C10921"/>
      <c r="D10921"/>
    </row>
    <row r="10922" spans="1:4" x14ac:dyDescent="0.25">
      <c r="A10922"/>
      <c r="B10922"/>
      <c r="C10922"/>
      <c r="D10922"/>
    </row>
    <row r="10923" spans="1:4" x14ac:dyDescent="0.25">
      <c r="A10923"/>
      <c r="B10923"/>
      <c r="C10923"/>
      <c r="D10923"/>
    </row>
    <row r="10924" spans="1:4" x14ac:dyDescent="0.25">
      <c r="A10924"/>
      <c r="B10924"/>
      <c r="C10924"/>
      <c r="D10924"/>
    </row>
    <row r="10925" spans="1:4" x14ac:dyDescent="0.25">
      <c r="A10925"/>
      <c r="B10925"/>
      <c r="C10925"/>
      <c r="D10925"/>
    </row>
    <row r="10926" spans="1:4" x14ac:dyDescent="0.25">
      <c r="A10926"/>
      <c r="B10926"/>
      <c r="C10926"/>
      <c r="D10926"/>
    </row>
    <row r="10927" spans="1:4" x14ac:dyDescent="0.25">
      <c r="A10927"/>
      <c r="B10927"/>
      <c r="C10927"/>
      <c r="D10927"/>
    </row>
    <row r="10928" spans="1:4" x14ac:dyDescent="0.25">
      <c r="A10928"/>
      <c r="B10928"/>
      <c r="C10928"/>
      <c r="D10928"/>
    </row>
    <row r="10929" spans="1:4" x14ac:dyDescent="0.25">
      <c r="A10929"/>
      <c r="B10929"/>
      <c r="C10929"/>
      <c r="D10929"/>
    </row>
    <row r="10930" spans="1:4" x14ac:dyDescent="0.25">
      <c r="A10930"/>
      <c r="B10930"/>
      <c r="C10930"/>
      <c r="D10930"/>
    </row>
    <row r="10931" spans="1:4" x14ac:dyDescent="0.25">
      <c r="A10931"/>
      <c r="B10931"/>
      <c r="C10931"/>
      <c r="D10931"/>
    </row>
    <row r="10932" spans="1:4" x14ac:dyDescent="0.25">
      <c r="A10932"/>
      <c r="B10932"/>
      <c r="C10932"/>
      <c r="D10932"/>
    </row>
    <row r="10933" spans="1:4" x14ac:dyDescent="0.25">
      <c r="A10933"/>
      <c r="B10933"/>
      <c r="C10933"/>
      <c r="D10933"/>
    </row>
    <row r="10934" spans="1:4" x14ac:dyDescent="0.25">
      <c r="A10934"/>
      <c r="B10934"/>
      <c r="C10934"/>
      <c r="D10934"/>
    </row>
    <row r="10935" spans="1:4" x14ac:dyDescent="0.25">
      <c r="A10935"/>
      <c r="B10935"/>
      <c r="C10935"/>
      <c r="D10935"/>
    </row>
    <row r="10936" spans="1:4" x14ac:dyDescent="0.25">
      <c r="A10936"/>
      <c r="B10936"/>
      <c r="C10936"/>
      <c r="D10936"/>
    </row>
    <row r="10937" spans="1:4" x14ac:dyDescent="0.25">
      <c r="A10937"/>
      <c r="B10937"/>
      <c r="C10937"/>
      <c r="D10937"/>
    </row>
    <row r="10938" spans="1:4" x14ac:dyDescent="0.25">
      <c r="A10938"/>
      <c r="B10938"/>
      <c r="C10938"/>
      <c r="D10938"/>
    </row>
    <row r="10939" spans="1:4" x14ac:dyDescent="0.25">
      <c r="A10939"/>
      <c r="B10939"/>
      <c r="C10939"/>
      <c r="D10939"/>
    </row>
    <row r="10940" spans="1:4" x14ac:dyDescent="0.25">
      <c r="A10940"/>
      <c r="B10940"/>
      <c r="C10940"/>
      <c r="D10940"/>
    </row>
    <row r="10941" spans="1:4" x14ac:dyDescent="0.25">
      <c r="A10941"/>
      <c r="B10941"/>
      <c r="C10941"/>
      <c r="D10941"/>
    </row>
    <row r="10942" spans="1:4" x14ac:dyDescent="0.25">
      <c r="A10942"/>
      <c r="B10942"/>
      <c r="C10942"/>
      <c r="D10942"/>
    </row>
    <row r="10943" spans="1:4" x14ac:dyDescent="0.25">
      <c r="A10943"/>
      <c r="B10943"/>
      <c r="C10943"/>
      <c r="D10943"/>
    </row>
    <row r="10944" spans="1:4" x14ac:dyDescent="0.25">
      <c r="A10944"/>
      <c r="B10944"/>
      <c r="C10944"/>
      <c r="D10944"/>
    </row>
    <row r="10945" spans="1:4" x14ac:dyDescent="0.25">
      <c r="A10945"/>
      <c r="B10945"/>
      <c r="C10945"/>
      <c r="D10945"/>
    </row>
    <row r="10946" spans="1:4" x14ac:dyDescent="0.25">
      <c r="A10946"/>
      <c r="B10946"/>
      <c r="C10946"/>
      <c r="D10946"/>
    </row>
    <row r="10947" spans="1:4" x14ac:dyDescent="0.25">
      <c r="A10947"/>
      <c r="B10947"/>
      <c r="C10947"/>
      <c r="D10947"/>
    </row>
    <row r="10948" spans="1:4" x14ac:dyDescent="0.25">
      <c r="A10948"/>
      <c r="B10948"/>
      <c r="C10948"/>
      <c r="D10948"/>
    </row>
    <row r="10949" spans="1:4" x14ac:dyDescent="0.25">
      <c r="A10949"/>
      <c r="B10949"/>
      <c r="C10949"/>
      <c r="D10949"/>
    </row>
    <row r="10950" spans="1:4" x14ac:dyDescent="0.25">
      <c r="A10950"/>
      <c r="B10950"/>
      <c r="C10950"/>
      <c r="D10950"/>
    </row>
    <row r="10951" spans="1:4" x14ac:dyDescent="0.25">
      <c r="A10951"/>
      <c r="B10951"/>
      <c r="C10951"/>
      <c r="D10951"/>
    </row>
    <row r="10952" spans="1:4" x14ac:dyDescent="0.25">
      <c r="A10952"/>
      <c r="B10952"/>
      <c r="C10952"/>
      <c r="D10952"/>
    </row>
    <row r="10953" spans="1:4" x14ac:dyDescent="0.25">
      <c r="A10953"/>
      <c r="B10953"/>
      <c r="C10953"/>
      <c r="D10953"/>
    </row>
    <row r="10954" spans="1:4" x14ac:dyDescent="0.25">
      <c r="A10954"/>
      <c r="B10954"/>
      <c r="C10954"/>
      <c r="D10954"/>
    </row>
    <row r="10955" spans="1:4" x14ac:dyDescent="0.25">
      <c r="A10955"/>
      <c r="B10955"/>
      <c r="C10955"/>
      <c r="D10955"/>
    </row>
    <row r="10956" spans="1:4" x14ac:dyDescent="0.25">
      <c r="A10956"/>
      <c r="B10956"/>
      <c r="C10956"/>
      <c r="D10956"/>
    </row>
    <row r="10957" spans="1:4" x14ac:dyDescent="0.25">
      <c r="A10957"/>
      <c r="B10957"/>
      <c r="C10957"/>
      <c r="D10957"/>
    </row>
    <row r="10958" spans="1:4" x14ac:dyDescent="0.25">
      <c r="A10958"/>
      <c r="B10958"/>
      <c r="C10958"/>
      <c r="D10958"/>
    </row>
    <row r="10959" spans="1:4" x14ac:dyDescent="0.25">
      <c r="A10959"/>
      <c r="B10959"/>
      <c r="C10959"/>
      <c r="D10959"/>
    </row>
    <row r="10960" spans="1:4" x14ac:dyDescent="0.25">
      <c r="A10960"/>
      <c r="B10960"/>
      <c r="C10960"/>
      <c r="D10960"/>
    </row>
    <row r="10961" spans="1:4" x14ac:dyDescent="0.25">
      <c r="A10961"/>
      <c r="B10961"/>
      <c r="C10961"/>
      <c r="D10961"/>
    </row>
    <row r="10962" spans="1:4" x14ac:dyDescent="0.25">
      <c r="A10962"/>
      <c r="B10962"/>
      <c r="C10962"/>
      <c r="D10962"/>
    </row>
    <row r="10963" spans="1:4" x14ac:dyDescent="0.25">
      <c r="A10963"/>
      <c r="B10963"/>
      <c r="C10963"/>
      <c r="D10963"/>
    </row>
    <row r="10964" spans="1:4" x14ac:dyDescent="0.25">
      <c r="A10964"/>
      <c r="B10964"/>
      <c r="C10964"/>
      <c r="D10964"/>
    </row>
    <row r="10965" spans="1:4" x14ac:dyDescent="0.25">
      <c r="A10965"/>
      <c r="B10965"/>
      <c r="C10965"/>
      <c r="D10965"/>
    </row>
    <row r="10966" spans="1:4" x14ac:dyDescent="0.25">
      <c r="A10966"/>
      <c r="B10966"/>
      <c r="C10966"/>
      <c r="D10966"/>
    </row>
    <row r="10967" spans="1:4" x14ac:dyDescent="0.25">
      <c r="A10967"/>
      <c r="B10967"/>
      <c r="C10967"/>
      <c r="D10967"/>
    </row>
    <row r="10968" spans="1:4" x14ac:dyDescent="0.25">
      <c r="A10968"/>
      <c r="B10968"/>
      <c r="C10968"/>
      <c r="D10968"/>
    </row>
    <row r="10969" spans="1:4" x14ac:dyDescent="0.25">
      <c r="A10969"/>
      <c r="B10969"/>
      <c r="C10969"/>
      <c r="D10969"/>
    </row>
    <row r="10970" spans="1:4" x14ac:dyDescent="0.25">
      <c r="A10970"/>
      <c r="B10970"/>
      <c r="C10970"/>
      <c r="D10970"/>
    </row>
    <row r="10971" spans="1:4" x14ac:dyDescent="0.25">
      <c r="A10971"/>
      <c r="B10971"/>
      <c r="C10971"/>
      <c r="D10971"/>
    </row>
    <row r="10972" spans="1:4" x14ac:dyDescent="0.25">
      <c r="A10972"/>
      <c r="B10972"/>
      <c r="C10972"/>
      <c r="D10972"/>
    </row>
    <row r="10973" spans="1:4" x14ac:dyDescent="0.25">
      <c r="A10973"/>
      <c r="B10973"/>
      <c r="C10973"/>
      <c r="D10973"/>
    </row>
    <row r="10974" spans="1:4" x14ac:dyDescent="0.25">
      <c r="A10974"/>
      <c r="B10974"/>
      <c r="C10974"/>
      <c r="D10974"/>
    </row>
    <row r="10975" spans="1:4" x14ac:dyDescent="0.25">
      <c r="A10975"/>
      <c r="B10975"/>
      <c r="C10975"/>
      <c r="D10975"/>
    </row>
    <row r="10976" spans="1:4" x14ac:dyDescent="0.25">
      <c r="A10976"/>
      <c r="B10976"/>
      <c r="C10976"/>
      <c r="D10976"/>
    </row>
    <row r="10977" spans="1:4" x14ac:dyDescent="0.25">
      <c r="A10977"/>
      <c r="B10977"/>
      <c r="C10977"/>
      <c r="D10977"/>
    </row>
    <row r="10978" spans="1:4" x14ac:dyDescent="0.25">
      <c r="A10978"/>
      <c r="B10978"/>
      <c r="C10978"/>
      <c r="D10978"/>
    </row>
    <row r="10979" spans="1:4" x14ac:dyDescent="0.25">
      <c r="A10979"/>
      <c r="B10979"/>
      <c r="C10979"/>
      <c r="D10979"/>
    </row>
    <row r="10980" spans="1:4" x14ac:dyDescent="0.25">
      <c r="A10980"/>
      <c r="B10980"/>
      <c r="C10980"/>
      <c r="D10980"/>
    </row>
    <row r="10981" spans="1:4" x14ac:dyDescent="0.25">
      <c r="A10981"/>
      <c r="B10981"/>
      <c r="C10981"/>
      <c r="D10981"/>
    </row>
    <row r="10982" spans="1:4" x14ac:dyDescent="0.25">
      <c r="A10982"/>
      <c r="B10982"/>
      <c r="C10982"/>
      <c r="D10982"/>
    </row>
    <row r="10983" spans="1:4" x14ac:dyDescent="0.25">
      <c r="A10983"/>
      <c r="B10983"/>
      <c r="C10983"/>
      <c r="D10983"/>
    </row>
    <row r="10984" spans="1:4" x14ac:dyDescent="0.25">
      <c r="A10984"/>
      <c r="B10984"/>
      <c r="C10984"/>
      <c r="D10984"/>
    </row>
    <row r="10985" spans="1:4" x14ac:dyDescent="0.25">
      <c r="A10985"/>
      <c r="B10985"/>
      <c r="C10985"/>
      <c r="D10985"/>
    </row>
    <row r="10986" spans="1:4" x14ac:dyDescent="0.25">
      <c r="A10986"/>
      <c r="B10986"/>
      <c r="C10986"/>
      <c r="D10986"/>
    </row>
    <row r="10987" spans="1:4" x14ac:dyDescent="0.25">
      <c r="A10987"/>
      <c r="B10987"/>
      <c r="C10987"/>
      <c r="D10987"/>
    </row>
    <row r="10988" spans="1:4" x14ac:dyDescent="0.25">
      <c r="A10988"/>
      <c r="B10988"/>
      <c r="C10988"/>
      <c r="D10988"/>
    </row>
    <row r="10989" spans="1:4" x14ac:dyDescent="0.25">
      <c r="A10989"/>
      <c r="B10989"/>
      <c r="C10989"/>
      <c r="D10989"/>
    </row>
    <row r="10990" spans="1:4" x14ac:dyDescent="0.25">
      <c r="A10990"/>
      <c r="B10990"/>
      <c r="C10990"/>
      <c r="D10990"/>
    </row>
    <row r="10991" spans="1:4" x14ac:dyDescent="0.25">
      <c r="A10991"/>
      <c r="B10991"/>
      <c r="C10991"/>
      <c r="D10991"/>
    </row>
    <row r="10992" spans="1:4" x14ac:dyDescent="0.25">
      <c r="A10992"/>
      <c r="B10992"/>
      <c r="C10992"/>
      <c r="D10992"/>
    </row>
    <row r="10993" spans="1:4" x14ac:dyDescent="0.25">
      <c r="A10993"/>
      <c r="B10993"/>
      <c r="C10993"/>
      <c r="D10993"/>
    </row>
    <row r="10994" spans="1:4" x14ac:dyDescent="0.25">
      <c r="A10994"/>
      <c r="B10994"/>
      <c r="C10994"/>
      <c r="D10994"/>
    </row>
    <row r="10995" spans="1:4" x14ac:dyDescent="0.25">
      <c r="A10995"/>
      <c r="B10995"/>
      <c r="C10995"/>
      <c r="D10995"/>
    </row>
    <row r="10996" spans="1:4" x14ac:dyDescent="0.25">
      <c r="A10996"/>
      <c r="B10996"/>
      <c r="C10996"/>
      <c r="D10996"/>
    </row>
    <row r="10997" spans="1:4" x14ac:dyDescent="0.25">
      <c r="A10997"/>
      <c r="B10997"/>
      <c r="C10997"/>
      <c r="D10997"/>
    </row>
    <row r="10998" spans="1:4" x14ac:dyDescent="0.25">
      <c r="A10998"/>
      <c r="B10998"/>
      <c r="C10998"/>
      <c r="D10998"/>
    </row>
    <row r="10999" spans="1:4" x14ac:dyDescent="0.25">
      <c r="A10999"/>
      <c r="B10999"/>
      <c r="C10999"/>
      <c r="D10999"/>
    </row>
    <row r="11000" spans="1:4" x14ac:dyDescent="0.25">
      <c r="A11000"/>
      <c r="B11000"/>
      <c r="C11000"/>
      <c r="D11000"/>
    </row>
    <row r="11001" spans="1:4" x14ac:dyDescent="0.25">
      <c r="A11001"/>
      <c r="B11001"/>
      <c r="C11001"/>
      <c r="D11001"/>
    </row>
    <row r="11002" spans="1:4" x14ac:dyDescent="0.25">
      <c r="A11002"/>
      <c r="B11002"/>
      <c r="C11002"/>
      <c r="D11002"/>
    </row>
    <row r="11003" spans="1:4" x14ac:dyDescent="0.25">
      <c r="A11003"/>
      <c r="B11003"/>
      <c r="C11003"/>
      <c r="D11003"/>
    </row>
    <row r="11004" spans="1:4" x14ac:dyDescent="0.25">
      <c r="A11004"/>
      <c r="B11004"/>
      <c r="C11004"/>
      <c r="D11004"/>
    </row>
    <row r="11005" spans="1:4" x14ac:dyDescent="0.25">
      <c r="A11005"/>
      <c r="B11005"/>
      <c r="C11005"/>
      <c r="D11005"/>
    </row>
    <row r="11006" spans="1:4" x14ac:dyDescent="0.25">
      <c r="A11006"/>
      <c r="B11006"/>
      <c r="C11006"/>
      <c r="D11006"/>
    </row>
    <row r="11007" spans="1:4" x14ac:dyDescent="0.25">
      <c r="A11007"/>
      <c r="B11007"/>
      <c r="C11007"/>
      <c r="D11007"/>
    </row>
    <row r="11008" spans="1:4" x14ac:dyDescent="0.25">
      <c r="A11008"/>
      <c r="B11008"/>
      <c r="C11008"/>
      <c r="D11008"/>
    </row>
    <row r="11009" spans="1:4" x14ac:dyDescent="0.25">
      <c r="A11009"/>
      <c r="B11009"/>
      <c r="C11009"/>
      <c r="D11009"/>
    </row>
    <row r="11010" spans="1:4" x14ac:dyDescent="0.25">
      <c r="A11010"/>
      <c r="B11010"/>
      <c r="C11010"/>
      <c r="D11010"/>
    </row>
    <row r="11011" spans="1:4" x14ac:dyDescent="0.25">
      <c r="A11011"/>
      <c r="B11011"/>
      <c r="C11011"/>
      <c r="D11011"/>
    </row>
    <row r="11012" spans="1:4" x14ac:dyDescent="0.25">
      <c r="A11012"/>
      <c r="B11012"/>
      <c r="C11012"/>
      <c r="D11012"/>
    </row>
    <row r="11013" spans="1:4" x14ac:dyDescent="0.25">
      <c r="A11013"/>
      <c r="B11013"/>
      <c r="C11013"/>
      <c r="D11013"/>
    </row>
    <row r="11014" spans="1:4" x14ac:dyDescent="0.25">
      <c r="A11014"/>
      <c r="B11014"/>
      <c r="C11014"/>
      <c r="D11014"/>
    </row>
    <row r="11015" spans="1:4" x14ac:dyDescent="0.25">
      <c r="A11015"/>
      <c r="B11015"/>
      <c r="C11015"/>
      <c r="D11015"/>
    </row>
    <row r="11016" spans="1:4" x14ac:dyDescent="0.25">
      <c r="A11016"/>
      <c r="B11016"/>
      <c r="C11016"/>
      <c r="D11016"/>
    </row>
    <row r="11017" spans="1:4" x14ac:dyDescent="0.25">
      <c r="A11017"/>
      <c r="B11017"/>
      <c r="C11017"/>
      <c r="D11017"/>
    </row>
    <row r="11018" spans="1:4" x14ac:dyDescent="0.25">
      <c r="A11018"/>
      <c r="B11018"/>
      <c r="C11018"/>
      <c r="D11018"/>
    </row>
    <row r="11019" spans="1:4" x14ac:dyDescent="0.25">
      <c r="A11019"/>
      <c r="B11019"/>
      <c r="C11019"/>
      <c r="D11019"/>
    </row>
    <row r="11020" spans="1:4" x14ac:dyDescent="0.25">
      <c r="A11020"/>
      <c r="B11020"/>
      <c r="C11020"/>
      <c r="D11020"/>
    </row>
    <row r="11021" spans="1:4" x14ac:dyDescent="0.25">
      <c r="A11021"/>
      <c r="B11021"/>
      <c r="C11021"/>
      <c r="D11021"/>
    </row>
    <row r="11022" spans="1:4" x14ac:dyDescent="0.25">
      <c r="A11022"/>
      <c r="B11022"/>
      <c r="C11022"/>
      <c r="D11022"/>
    </row>
    <row r="11023" spans="1:4" x14ac:dyDescent="0.25">
      <c r="A11023"/>
      <c r="B11023"/>
      <c r="C11023"/>
      <c r="D11023"/>
    </row>
    <row r="11024" spans="1:4" x14ac:dyDescent="0.25">
      <c r="A11024"/>
      <c r="B11024"/>
      <c r="C11024"/>
      <c r="D11024"/>
    </row>
    <row r="11025" spans="1:4" x14ac:dyDescent="0.25">
      <c r="A11025"/>
      <c r="B11025"/>
      <c r="C11025"/>
      <c r="D11025"/>
    </row>
    <row r="11026" spans="1:4" x14ac:dyDescent="0.25">
      <c r="A11026"/>
      <c r="B11026"/>
      <c r="C11026"/>
      <c r="D11026"/>
    </row>
    <row r="11027" spans="1:4" x14ac:dyDescent="0.25">
      <c r="A11027"/>
      <c r="B11027"/>
      <c r="C11027"/>
      <c r="D11027"/>
    </row>
    <row r="11028" spans="1:4" x14ac:dyDescent="0.25">
      <c r="A11028"/>
      <c r="B11028"/>
      <c r="C11028"/>
      <c r="D11028"/>
    </row>
    <row r="11029" spans="1:4" x14ac:dyDescent="0.25">
      <c r="A11029"/>
      <c r="B11029"/>
      <c r="C11029"/>
      <c r="D11029"/>
    </row>
    <row r="11030" spans="1:4" x14ac:dyDescent="0.25">
      <c r="A11030"/>
      <c r="B11030"/>
      <c r="C11030"/>
      <c r="D11030"/>
    </row>
    <row r="11031" spans="1:4" x14ac:dyDescent="0.25">
      <c r="A11031"/>
      <c r="B11031"/>
      <c r="C11031"/>
      <c r="D11031"/>
    </row>
    <row r="11032" spans="1:4" x14ac:dyDescent="0.25">
      <c r="A11032"/>
      <c r="B11032"/>
      <c r="C11032"/>
      <c r="D11032"/>
    </row>
    <row r="11033" spans="1:4" x14ac:dyDescent="0.25">
      <c r="A11033"/>
      <c r="B11033"/>
      <c r="C11033"/>
      <c r="D11033"/>
    </row>
    <row r="11034" spans="1:4" x14ac:dyDescent="0.25">
      <c r="A11034"/>
      <c r="B11034"/>
      <c r="C11034"/>
      <c r="D11034"/>
    </row>
    <row r="11035" spans="1:4" x14ac:dyDescent="0.25">
      <c r="A11035"/>
      <c r="B11035"/>
      <c r="C11035"/>
      <c r="D11035"/>
    </row>
    <row r="11036" spans="1:4" x14ac:dyDescent="0.25">
      <c r="A11036"/>
      <c r="B11036"/>
      <c r="C11036"/>
      <c r="D11036"/>
    </row>
    <row r="11037" spans="1:4" x14ac:dyDescent="0.25">
      <c r="A11037"/>
      <c r="B11037"/>
      <c r="C11037"/>
      <c r="D11037"/>
    </row>
    <row r="11038" spans="1:4" x14ac:dyDescent="0.25">
      <c r="A11038"/>
      <c r="B11038"/>
      <c r="C11038"/>
      <c r="D11038"/>
    </row>
    <row r="11039" spans="1:4" x14ac:dyDescent="0.25">
      <c r="A11039"/>
      <c r="B11039"/>
      <c r="C11039"/>
      <c r="D11039"/>
    </row>
    <row r="11040" spans="1:4" x14ac:dyDescent="0.25">
      <c r="A11040"/>
      <c r="B11040"/>
      <c r="C11040"/>
      <c r="D11040"/>
    </row>
    <row r="11041" spans="1:4" x14ac:dyDescent="0.25">
      <c r="A11041"/>
      <c r="B11041"/>
      <c r="C11041"/>
      <c r="D11041"/>
    </row>
    <row r="11042" spans="1:4" x14ac:dyDescent="0.25">
      <c r="A11042"/>
      <c r="B11042"/>
      <c r="C11042"/>
      <c r="D11042"/>
    </row>
    <row r="11043" spans="1:4" x14ac:dyDescent="0.25">
      <c r="A11043"/>
      <c r="B11043"/>
      <c r="C11043"/>
      <c r="D11043"/>
    </row>
    <row r="11044" spans="1:4" x14ac:dyDescent="0.25">
      <c r="A11044"/>
      <c r="B11044"/>
      <c r="C11044"/>
      <c r="D11044"/>
    </row>
    <row r="11045" spans="1:4" x14ac:dyDescent="0.25">
      <c r="A11045"/>
      <c r="B11045"/>
      <c r="C11045"/>
      <c r="D11045"/>
    </row>
    <row r="11046" spans="1:4" x14ac:dyDescent="0.25">
      <c r="A11046"/>
      <c r="B11046"/>
      <c r="C11046"/>
      <c r="D11046"/>
    </row>
    <row r="11047" spans="1:4" x14ac:dyDescent="0.25">
      <c r="A11047"/>
      <c r="B11047"/>
      <c r="C11047"/>
      <c r="D11047"/>
    </row>
    <row r="11048" spans="1:4" x14ac:dyDescent="0.25">
      <c r="A11048"/>
      <c r="B11048"/>
      <c r="C11048"/>
      <c r="D11048"/>
    </row>
    <row r="11049" spans="1:4" x14ac:dyDescent="0.25">
      <c r="A11049"/>
      <c r="B11049"/>
      <c r="C11049"/>
      <c r="D11049"/>
    </row>
    <row r="11050" spans="1:4" x14ac:dyDescent="0.25">
      <c r="A11050"/>
      <c r="B11050"/>
      <c r="C11050"/>
      <c r="D11050"/>
    </row>
    <row r="11051" spans="1:4" x14ac:dyDescent="0.25">
      <c r="A11051"/>
      <c r="B11051"/>
      <c r="C11051"/>
      <c r="D11051"/>
    </row>
    <row r="11052" spans="1:4" x14ac:dyDescent="0.25">
      <c r="A11052"/>
      <c r="B11052"/>
      <c r="C11052"/>
      <c r="D11052"/>
    </row>
    <row r="11053" spans="1:4" x14ac:dyDescent="0.25">
      <c r="A11053"/>
      <c r="B11053"/>
      <c r="C11053"/>
      <c r="D11053"/>
    </row>
    <row r="11054" spans="1:4" x14ac:dyDescent="0.25">
      <c r="A11054"/>
      <c r="B11054"/>
      <c r="C11054"/>
      <c r="D11054"/>
    </row>
    <row r="11055" spans="1:4" x14ac:dyDescent="0.25">
      <c r="A11055"/>
      <c r="B11055"/>
      <c r="C11055"/>
      <c r="D11055"/>
    </row>
    <row r="11056" spans="1:4" x14ac:dyDescent="0.25">
      <c r="A11056"/>
      <c r="B11056"/>
      <c r="C11056"/>
      <c r="D11056"/>
    </row>
    <row r="11057" spans="1:4" x14ac:dyDescent="0.25">
      <c r="A11057"/>
      <c r="B11057"/>
      <c r="C11057"/>
      <c r="D11057"/>
    </row>
    <row r="11058" spans="1:4" x14ac:dyDescent="0.25">
      <c r="A11058"/>
      <c r="B11058"/>
      <c r="C11058"/>
      <c r="D11058"/>
    </row>
    <row r="11059" spans="1:4" x14ac:dyDescent="0.25">
      <c r="A11059"/>
      <c r="B11059"/>
      <c r="C11059"/>
      <c r="D11059"/>
    </row>
    <row r="11060" spans="1:4" x14ac:dyDescent="0.25">
      <c r="A11060"/>
      <c r="B11060"/>
      <c r="C11060"/>
      <c r="D11060"/>
    </row>
    <row r="11061" spans="1:4" x14ac:dyDescent="0.25">
      <c r="A11061"/>
      <c r="B11061"/>
      <c r="C11061"/>
      <c r="D11061"/>
    </row>
    <row r="11062" spans="1:4" x14ac:dyDescent="0.25">
      <c r="A11062"/>
      <c r="B11062"/>
      <c r="C11062"/>
      <c r="D11062"/>
    </row>
    <row r="11063" spans="1:4" x14ac:dyDescent="0.25">
      <c r="A11063"/>
      <c r="B11063"/>
      <c r="C11063"/>
      <c r="D11063"/>
    </row>
    <row r="11064" spans="1:4" x14ac:dyDescent="0.25">
      <c r="A11064"/>
      <c r="B11064"/>
      <c r="C11064"/>
      <c r="D11064"/>
    </row>
    <row r="11065" spans="1:4" x14ac:dyDescent="0.25">
      <c r="A11065"/>
      <c r="B11065"/>
      <c r="C11065"/>
      <c r="D11065"/>
    </row>
    <row r="11066" spans="1:4" x14ac:dyDescent="0.25">
      <c r="A11066"/>
      <c r="B11066"/>
      <c r="C11066"/>
      <c r="D11066"/>
    </row>
    <row r="11067" spans="1:4" x14ac:dyDescent="0.25">
      <c r="A11067"/>
      <c r="B11067"/>
      <c r="C11067"/>
      <c r="D11067"/>
    </row>
    <row r="11068" spans="1:4" x14ac:dyDescent="0.25">
      <c r="A11068"/>
      <c r="B11068"/>
      <c r="C11068"/>
      <c r="D11068"/>
    </row>
    <row r="11069" spans="1:4" x14ac:dyDescent="0.25">
      <c r="A11069"/>
      <c r="B11069"/>
      <c r="C11069"/>
      <c r="D11069"/>
    </row>
    <row r="11070" spans="1:4" x14ac:dyDescent="0.25">
      <c r="A11070"/>
      <c r="B11070"/>
      <c r="C11070"/>
      <c r="D11070"/>
    </row>
    <row r="11071" spans="1:4" x14ac:dyDescent="0.25">
      <c r="A11071"/>
      <c r="B11071"/>
      <c r="C11071"/>
      <c r="D11071"/>
    </row>
    <row r="11072" spans="1:4" x14ac:dyDescent="0.25">
      <c r="A11072"/>
      <c r="B11072"/>
      <c r="C11072"/>
      <c r="D11072"/>
    </row>
    <row r="11073" spans="1:4" x14ac:dyDescent="0.25">
      <c r="A11073"/>
      <c r="B11073"/>
      <c r="C11073"/>
      <c r="D11073"/>
    </row>
    <row r="11074" spans="1:4" x14ac:dyDescent="0.25">
      <c r="A11074"/>
      <c r="B11074"/>
      <c r="C11074"/>
      <c r="D11074"/>
    </row>
    <row r="11075" spans="1:4" x14ac:dyDescent="0.25">
      <c r="A11075"/>
      <c r="B11075"/>
      <c r="C11075"/>
      <c r="D11075"/>
    </row>
    <row r="11076" spans="1:4" x14ac:dyDescent="0.25">
      <c r="A11076"/>
      <c r="B11076"/>
      <c r="C11076"/>
      <c r="D11076"/>
    </row>
    <row r="11077" spans="1:4" x14ac:dyDescent="0.25">
      <c r="A11077"/>
      <c r="B11077"/>
      <c r="C11077"/>
      <c r="D11077"/>
    </row>
    <row r="11078" spans="1:4" x14ac:dyDescent="0.25">
      <c r="A11078"/>
      <c r="B11078"/>
      <c r="C11078"/>
      <c r="D11078"/>
    </row>
    <row r="11079" spans="1:4" x14ac:dyDescent="0.25">
      <c r="A11079"/>
      <c r="B11079"/>
      <c r="C11079"/>
      <c r="D11079"/>
    </row>
    <row r="11080" spans="1:4" x14ac:dyDescent="0.25">
      <c r="A11080"/>
      <c r="B11080"/>
      <c r="C11080"/>
      <c r="D11080"/>
    </row>
    <row r="11081" spans="1:4" x14ac:dyDescent="0.25">
      <c r="A11081"/>
      <c r="B11081"/>
      <c r="C11081"/>
      <c r="D11081"/>
    </row>
    <row r="11082" spans="1:4" x14ac:dyDescent="0.25">
      <c r="A11082"/>
      <c r="B11082"/>
      <c r="C11082"/>
      <c r="D11082"/>
    </row>
    <row r="11083" spans="1:4" x14ac:dyDescent="0.25">
      <c r="A11083"/>
      <c r="B11083"/>
      <c r="C11083"/>
      <c r="D11083"/>
    </row>
    <row r="11084" spans="1:4" x14ac:dyDescent="0.25">
      <c r="A11084"/>
      <c r="B11084"/>
      <c r="C11084"/>
      <c r="D11084"/>
    </row>
    <row r="11085" spans="1:4" x14ac:dyDescent="0.25">
      <c r="A11085"/>
      <c r="B11085"/>
      <c r="C11085"/>
      <c r="D11085"/>
    </row>
    <row r="11086" spans="1:4" x14ac:dyDescent="0.25">
      <c r="A11086"/>
      <c r="B11086"/>
      <c r="C11086"/>
      <c r="D11086"/>
    </row>
    <row r="11087" spans="1:4" x14ac:dyDescent="0.25">
      <c r="A11087"/>
      <c r="B11087"/>
      <c r="C11087"/>
      <c r="D11087"/>
    </row>
    <row r="11088" spans="1:4" x14ac:dyDescent="0.25">
      <c r="A11088"/>
      <c r="B11088"/>
      <c r="C11088"/>
      <c r="D11088"/>
    </row>
    <row r="11089" spans="1:4" x14ac:dyDescent="0.25">
      <c r="A11089"/>
      <c r="B11089"/>
      <c r="C11089"/>
      <c r="D11089"/>
    </row>
    <row r="11090" spans="1:4" x14ac:dyDescent="0.25">
      <c r="A11090"/>
      <c r="B11090"/>
      <c r="C11090"/>
      <c r="D11090"/>
    </row>
    <row r="11091" spans="1:4" x14ac:dyDescent="0.25">
      <c r="A11091"/>
      <c r="B11091"/>
      <c r="C11091"/>
      <c r="D11091"/>
    </row>
    <row r="11092" spans="1:4" x14ac:dyDescent="0.25">
      <c r="A11092"/>
      <c r="B11092"/>
      <c r="C11092"/>
      <c r="D11092"/>
    </row>
    <row r="11093" spans="1:4" x14ac:dyDescent="0.25">
      <c r="A11093"/>
      <c r="B11093"/>
      <c r="C11093"/>
      <c r="D11093"/>
    </row>
    <row r="11094" spans="1:4" x14ac:dyDescent="0.25">
      <c r="A11094"/>
      <c r="B11094"/>
      <c r="C11094"/>
      <c r="D11094"/>
    </row>
    <row r="11095" spans="1:4" x14ac:dyDescent="0.25">
      <c r="A11095"/>
      <c r="B11095"/>
      <c r="C11095"/>
      <c r="D11095"/>
    </row>
    <row r="11096" spans="1:4" x14ac:dyDescent="0.25">
      <c r="A11096"/>
      <c r="B11096"/>
      <c r="C11096"/>
      <c r="D11096"/>
    </row>
    <row r="11097" spans="1:4" x14ac:dyDescent="0.25">
      <c r="A11097"/>
      <c r="B11097"/>
      <c r="C11097"/>
      <c r="D11097"/>
    </row>
    <row r="11098" spans="1:4" x14ac:dyDescent="0.25">
      <c r="A11098"/>
      <c r="B11098"/>
      <c r="C11098"/>
      <c r="D11098"/>
    </row>
    <row r="11099" spans="1:4" x14ac:dyDescent="0.25">
      <c r="A11099"/>
      <c r="B11099"/>
      <c r="C11099"/>
      <c r="D11099"/>
    </row>
    <row r="11100" spans="1:4" x14ac:dyDescent="0.25">
      <c r="A11100"/>
      <c r="B11100"/>
      <c r="C11100"/>
      <c r="D11100"/>
    </row>
    <row r="11101" spans="1:4" x14ac:dyDescent="0.25">
      <c r="A11101"/>
      <c r="B11101"/>
      <c r="C11101"/>
      <c r="D11101"/>
    </row>
    <row r="11102" spans="1:4" x14ac:dyDescent="0.25">
      <c r="A11102"/>
      <c r="B11102"/>
      <c r="C11102"/>
      <c r="D11102"/>
    </row>
    <row r="11103" spans="1:4" x14ac:dyDescent="0.25">
      <c r="A11103"/>
      <c r="B11103"/>
      <c r="C11103"/>
      <c r="D11103"/>
    </row>
    <row r="11104" spans="1:4" x14ac:dyDescent="0.25">
      <c r="A11104"/>
      <c r="B11104"/>
      <c r="C11104"/>
      <c r="D11104"/>
    </row>
    <row r="11105" spans="1:4" x14ac:dyDescent="0.25">
      <c r="A11105"/>
      <c r="B11105"/>
      <c r="C11105"/>
      <c r="D11105"/>
    </row>
    <row r="11106" spans="1:4" x14ac:dyDescent="0.25">
      <c r="A11106"/>
      <c r="B11106"/>
      <c r="C11106"/>
      <c r="D11106"/>
    </row>
    <row r="11107" spans="1:4" x14ac:dyDescent="0.25">
      <c r="A11107"/>
      <c r="B11107"/>
      <c r="C11107"/>
      <c r="D11107"/>
    </row>
    <row r="11108" spans="1:4" x14ac:dyDescent="0.25">
      <c r="A11108"/>
      <c r="B11108"/>
      <c r="C11108"/>
      <c r="D11108"/>
    </row>
    <row r="11109" spans="1:4" x14ac:dyDescent="0.25">
      <c r="A11109"/>
      <c r="B11109"/>
      <c r="C11109"/>
      <c r="D11109"/>
    </row>
    <row r="11110" spans="1:4" x14ac:dyDescent="0.25">
      <c r="A11110"/>
      <c r="B11110"/>
      <c r="C11110"/>
      <c r="D11110"/>
    </row>
    <row r="11111" spans="1:4" x14ac:dyDescent="0.25">
      <c r="A11111"/>
      <c r="B11111"/>
      <c r="C11111"/>
      <c r="D11111"/>
    </row>
    <row r="11112" spans="1:4" x14ac:dyDescent="0.25">
      <c r="A11112"/>
      <c r="B11112"/>
      <c r="C11112"/>
      <c r="D11112"/>
    </row>
    <row r="11113" spans="1:4" x14ac:dyDescent="0.25">
      <c r="A11113"/>
      <c r="B11113"/>
      <c r="C11113"/>
      <c r="D11113"/>
    </row>
    <row r="11114" spans="1:4" x14ac:dyDescent="0.25">
      <c r="A11114"/>
      <c r="B11114"/>
      <c r="C11114"/>
      <c r="D11114"/>
    </row>
    <row r="11115" spans="1:4" x14ac:dyDescent="0.25">
      <c r="A11115"/>
      <c r="B11115"/>
      <c r="C11115"/>
      <c r="D11115"/>
    </row>
    <row r="11116" spans="1:4" x14ac:dyDescent="0.25">
      <c r="A11116"/>
      <c r="B11116"/>
      <c r="C11116"/>
      <c r="D11116"/>
    </row>
    <row r="11117" spans="1:4" x14ac:dyDescent="0.25">
      <c r="A11117"/>
      <c r="B11117"/>
      <c r="C11117"/>
      <c r="D11117"/>
    </row>
    <row r="11118" spans="1:4" x14ac:dyDescent="0.25">
      <c r="A11118"/>
      <c r="B11118"/>
      <c r="C11118"/>
      <c r="D11118"/>
    </row>
    <row r="11119" spans="1:4" x14ac:dyDescent="0.25">
      <c r="A11119"/>
      <c r="B11119"/>
      <c r="C11119"/>
      <c r="D11119"/>
    </row>
    <row r="11120" spans="1:4" x14ac:dyDescent="0.25">
      <c r="A11120"/>
      <c r="B11120"/>
      <c r="C11120"/>
      <c r="D11120"/>
    </row>
    <row r="11121" spans="1:4" x14ac:dyDescent="0.25">
      <c r="A11121"/>
      <c r="B11121"/>
      <c r="C11121"/>
      <c r="D11121"/>
    </row>
    <row r="11122" spans="1:4" x14ac:dyDescent="0.25">
      <c r="A11122"/>
      <c r="B11122"/>
      <c r="C11122"/>
      <c r="D11122"/>
    </row>
    <row r="11123" spans="1:4" x14ac:dyDescent="0.25">
      <c r="A11123"/>
      <c r="B11123"/>
      <c r="C11123"/>
      <c r="D11123"/>
    </row>
    <row r="11124" spans="1:4" x14ac:dyDescent="0.25">
      <c r="A11124"/>
      <c r="B11124"/>
      <c r="C11124"/>
      <c r="D11124"/>
    </row>
    <row r="11125" spans="1:4" x14ac:dyDescent="0.25">
      <c r="A11125"/>
      <c r="B11125"/>
      <c r="C11125"/>
      <c r="D11125"/>
    </row>
    <row r="11126" spans="1:4" x14ac:dyDescent="0.25">
      <c r="A11126"/>
      <c r="B11126"/>
      <c r="C11126"/>
      <c r="D11126"/>
    </row>
    <row r="11127" spans="1:4" x14ac:dyDescent="0.25">
      <c r="A11127"/>
      <c r="B11127"/>
      <c r="C11127"/>
      <c r="D11127"/>
    </row>
    <row r="11128" spans="1:4" x14ac:dyDescent="0.25">
      <c r="A11128"/>
      <c r="B11128"/>
      <c r="C11128"/>
      <c r="D11128"/>
    </row>
    <row r="11129" spans="1:4" x14ac:dyDescent="0.25">
      <c r="A11129"/>
      <c r="B11129"/>
      <c r="C11129"/>
      <c r="D11129"/>
    </row>
    <row r="11130" spans="1:4" x14ac:dyDescent="0.25">
      <c r="A11130"/>
      <c r="B11130"/>
      <c r="C11130"/>
      <c r="D11130"/>
    </row>
    <row r="11131" spans="1:4" x14ac:dyDescent="0.25">
      <c r="A11131"/>
      <c r="B11131"/>
      <c r="C11131"/>
      <c r="D11131"/>
    </row>
    <row r="11132" spans="1:4" x14ac:dyDescent="0.25">
      <c r="A11132"/>
      <c r="B11132"/>
      <c r="C11132"/>
      <c r="D11132"/>
    </row>
    <row r="11133" spans="1:4" x14ac:dyDescent="0.25">
      <c r="A11133"/>
      <c r="B11133"/>
      <c r="C11133"/>
      <c r="D11133"/>
    </row>
    <row r="11134" spans="1:4" x14ac:dyDescent="0.25">
      <c r="A11134"/>
      <c r="B11134"/>
      <c r="C11134"/>
      <c r="D11134"/>
    </row>
    <row r="11135" spans="1:4" x14ac:dyDescent="0.25">
      <c r="A11135"/>
      <c r="B11135"/>
      <c r="C11135"/>
      <c r="D11135"/>
    </row>
    <row r="11136" spans="1:4" x14ac:dyDescent="0.25">
      <c r="A11136"/>
      <c r="B11136"/>
      <c r="C11136"/>
      <c r="D11136"/>
    </row>
    <row r="11137" spans="1:4" x14ac:dyDescent="0.25">
      <c r="A11137"/>
      <c r="B11137"/>
      <c r="C11137"/>
      <c r="D11137"/>
    </row>
    <row r="11138" spans="1:4" x14ac:dyDescent="0.25">
      <c r="A11138"/>
      <c r="B11138"/>
      <c r="C11138"/>
      <c r="D11138"/>
    </row>
    <row r="11139" spans="1:4" x14ac:dyDescent="0.25">
      <c r="A11139"/>
      <c r="B11139"/>
      <c r="C11139"/>
      <c r="D11139"/>
    </row>
    <row r="11140" spans="1:4" x14ac:dyDescent="0.25">
      <c r="A11140"/>
      <c r="B11140"/>
      <c r="C11140"/>
      <c r="D11140"/>
    </row>
    <row r="11141" spans="1:4" x14ac:dyDescent="0.25">
      <c r="A11141"/>
      <c r="B11141"/>
      <c r="C11141"/>
      <c r="D11141"/>
    </row>
    <row r="11142" spans="1:4" x14ac:dyDescent="0.25">
      <c r="A11142"/>
      <c r="B11142"/>
      <c r="C11142"/>
      <c r="D11142"/>
    </row>
    <row r="11143" spans="1:4" x14ac:dyDescent="0.25">
      <c r="A11143"/>
      <c r="B11143"/>
      <c r="C11143"/>
      <c r="D11143"/>
    </row>
    <row r="11144" spans="1:4" x14ac:dyDescent="0.25">
      <c r="A11144"/>
      <c r="B11144"/>
      <c r="C11144"/>
      <c r="D11144"/>
    </row>
    <row r="11145" spans="1:4" x14ac:dyDescent="0.25">
      <c r="A11145"/>
      <c r="B11145"/>
      <c r="C11145"/>
      <c r="D11145"/>
    </row>
    <row r="11146" spans="1:4" x14ac:dyDescent="0.25">
      <c r="A11146"/>
      <c r="B11146"/>
      <c r="C11146"/>
      <c r="D11146"/>
    </row>
    <row r="11147" spans="1:4" x14ac:dyDescent="0.25">
      <c r="A11147"/>
      <c r="B11147"/>
      <c r="C11147"/>
      <c r="D11147"/>
    </row>
    <row r="11148" spans="1:4" x14ac:dyDescent="0.25">
      <c r="A11148"/>
      <c r="B11148"/>
      <c r="C11148"/>
      <c r="D11148"/>
    </row>
    <row r="11149" spans="1:4" x14ac:dyDescent="0.25">
      <c r="A11149"/>
      <c r="B11149"/>
      <c r="C11149"/>
      <c r="D11149"/>
    </row>
    <row r="11150" spans="1:4" x14ac:dyDescent="0.25">
      <c r="A11150"/>
      <c r="B11150"/>
      <c r="C11150"/>
      <c r="D11150"/>
    </row>
    <row r="11151" spans="1:4" x14ac:dyDescent="0.25">
      <c r="A11151"/>
      <c r="B11151"/>
      <c r="C11151"/>
      <c r="D11151"/>
    </row>
    <row r="11152" spans="1:4" x14ac:dyDescent="0.25">
      <c r="A11152"/>
      <c r="B11152"/>
      <c r="C11152"/>
      <c r="D11152"/>
    </row>
    <row r="11153" spans="1:4" x14ac:dyDescent="0.25">
      <c r="A11153"/>
      <c r="B11153"/>
      <c r="C11153"/>
      <c r="D11153"/>
    </row>
    <row r="11154" spans="1:4" x14ac:dyDescent="0.25">
      <c r="A11154"/>
      <c r="B11154"/>
      <c r="C11154"/>
      <c r="D11154"/>
    </row>
    <row r="11155" spans="1:4" x14ac:dyDescent="0.25">
      <c r="A11155"/>
      <c r="B11155"/>
      <c r="C11155"/>
      <c r="D11155"/>
    </row>
    <row r="11156" spans="1:4" x14ac:dyDescent="0.25">
      <c r="A11156"/>
      <c r="B11156"/>
      <c r="C11156"/>
      <c r="D11156"/>
    </row>
    <row r="11157" spans="1:4" x14ac:dyDescent="0.25">
      <c r="A11157"/>
      <c r="B11157"/>
      <c r="C11157"/>
      <c r="D11157"/>
    </row>
    <row r="11158" spans="1:4" x14ac:dyDescent="0.25">
      <c r="A11158"/>
      <c r="B11158"/>
      <c r="C11158"/>
      <c r="D11158"/>
    </row>
    <row r="11159" spans="1:4" x14ac:dyDescent="0.25">
      <c r="A11159"/>
      <c r="B11159"/>
      <c r="C11159"/>
      <c r="D11159"/>
    </row>
    <row r="11160" spans="1:4" x14ac:dyDescent="0.25">
      <c r="A11160"/>
      <c r="B11160"/>
      <c r="C11160"/>
      <c r="D11160"/>
    </row>
    <row r="11161" spans="1:4" x14ac:dyDescent="0.25">
      <c r="A11161"/>
      <c r="B11161"/>
      <c r="C11161"/>
      <c r="D11161"/>
    </row>
    <row r="11162" spans="1:4" x14ac:dyDescent="0.25">
      <c r="A11162"/>
      <c r="B11162"/>
      <c r="C11162"/>
      <c r="D11162"/>
    </row>
    <row r="11163" spans="1:4" x14ac:dyDescent="0.25">
      <c r="A11163"/>
      <c r="B11163"/>
      <c r="C11163"/>
      <c r="D11163"/>
    </row>
    <row r="11164" spans="1:4" x14ac:dyDescent="0.25">
      <c r="A11164"/>
      <c r="B11164"/>
      <c r="C11164"/>
      <c r="D11164"/>
    </row>
    <row r="11165" spans="1:4" x14ac:dyDescent="0.25">
      <c r="A11165"/>
      <c r="B11165"/>
      <c r="C11165"/>
      <c r="D11165"/>
    </row>
    <row r="11166" spans="1:4" x14ac:dyDescent="0.25">
      <c r="A11166"/>
      <c r="B11166"/>
      <c r="C11166"/>
      <c r="D11166"/>
    </row>
    <row r="11167" spans="1:4" x14ac:dyDescent="0.25">
      <c r="A11167"/>
      <c r="B11167"/>
      <c r="C11167"/>
      <c r="D11167"/>
    </row>
    <row r="11168" spans="1:4" x14ac:dyDescent="0.25">
      <c r="A11168"/>
      <c r="B11168"/>
      <c r="C11168"/>
      <c r="D11168"/>
    </row>
    <row r="11169" spans="1:4" x14ac:dyDescent="0.25">
      <c r="A11169"/>
      <c r="B11169"/>
      <c r="C11169"/>
      <c r="D11169"/>
    </row>
    <row r="11170" spans="1:4" x14ac:dyDescent="0.25">
      <c r="A11170"/>
      <c r="B11170"/>
      <c r="C11170"/>
      <c r="D11170"/>
    </row>
    <row r="11171" spans="1:4" x14ac:dyDescent="0.25">
      <c r="A11171"/>
      <c r="B11171"/>
      <c r="C11171"/>
      <c r="D11171"/>
    </row>
    <row r="11172" spans="1:4" x14ac:dyDescent="0.25">
      <c r="A11172"/>
      <c r="B11172"/>
      <c r="C11172"/>
      <c r="D11172"/>
    </row>
    <row r="11173" spans="1:4" x14ac:dyDescent="0.25">
      <c r="A11173"/>
      <c r="B11173"/>
      <c r="C11173"/>
      <c r="D11173"/>
    </row>
    <row r="11174" spans="1:4" x14ac:dyDescent="0.25">
      <c r="A11174"/>
      <c r="B11174"/>
      <c r="C11174"/>
      <c r="D11174"/>
    </row>
    <row r="11175" spans="1:4" x14ac:dyDescent="0.25">
      <c r="A11175"/>
      <c r="B11175"/>
      <c r="C11175"/>
      <c r="D11175"/>
    </row>
    <row r="11176" spans="1:4" x14ac:dyDescent="0.25">
      <c r="A11176"/>
      <c r="B11176"/>
      <c r="C11176"/>
      <c r="D11176"/>
    </row>
    <row r="11177" spans="1:4" x14ac:dyDescent="0.25">
      <c r="A11177"/>
      <c r="B11177"/>
      <c r="C11177"/>
      <c r="D11177"/>
    </row>
    <row r="11178" spans="1:4" x14ac:dyDescent="0.25">
      <c r="A11178"/>
      <c r="B11178"/>
      <c r="C11178"/>
      <c r="D11178"/>
    </row>
    <row r="11179" spans="1:4" x14ac:dyDescent="0.25">
      <c r="A11179"/>
      <c r="B11179"/>
      <c r="C11179"/>
      <c r="D11179"/>
    </row>
    <row r="11180" spans="1:4" x14ac:dyDescent="0.25">
      <c r="A11180"/>
      <c r="B11180"/>
      <c r="C11180"/>
      <c r="D11180"/>
    </row>
    <row r="11181" spans="1:4" x14ac:dyDescent="0.25">
      <c r="A11181"/>
      <c r="B11181"/>
      <c r="C11181"/>
      <c r="D11181"/>
    </row>
    <row r="11182" spans="1:4" x14ac:dyDescent="0.25">
      <c r="A11182"/>
      <c r="B11182"/>
      <c r="C11182"/>
      <c r="D11182"/>
    </row>
    <row r="11183" spans="1:4" x14ac:dyDescent="0.25">
      <c r="A11183"/>
      <c r="B11183"/>
      <c r="C11183"/>
      <c r="D11183"/>
    </row>
    <row r="11184" spans="1:4" x14ac:dyDescent="0.25">
      <c r="A11184"/>
      <c r="B11184"/>
      <c r="C11184"/>
      <c r="D11184"/>
    </row>
    <row r="11185" spans="1:4" x14ac:dyDescent="0.25">
      <c r="A11185"/>
      <c r="B11185"/>
      <c r="C11185"/>
      <c r="D11185"/>
    </row>
    <row r="11186" spans="1:4" x14ac:dyDescent="0.25">
      <c r="A11186"/>
      <c r="B11186"/>
      <c r="C11186"/>
      <c r="D11186"/>
    </row>
    <row r="11187" spans="1:4" x14ac:dyDescent="0.25">
      <c r="A11187"/>
      <c r="B11187"/>
      <c r="C11187"/>
      <c r="D11187"/>
    </row>
    <row r="11188" spans="1:4" x14ac:dyDescent="0.25">
      <c r="A11188"/>
      <c r="B11188"/>
      <c r="C11188"/>
      <c r="D11188"/>
    </row>
    <row r="11189" spans="1:4" x14ac:dyDescent="0.25">
      <c r="A11189"/>
      <c r="B11189"/>
      <c r="C11189"/>
      <c r="D11189"/>
    </row>
    <row r="11190" spans="1:4" x14ac:dyDescent="0.25">
      <c r="A11190"/>
      <c r="B11190"/>
      <c r="C11190"/>
      <c r="D11190"/>
    </row>
    <row r="11191" spans="1:4" x14ac:dyDescent="0.25">
      <c r="A11191"/>
      <c r="B11191"/>
      <c r="C11191"/>
      <c r="D11191"/>
    </row>
    <row r="11192" spans="1:4" x14ac:dyDescent="0.25">
      <c r="A11192"/>
      <c r="B11192"/>
      <c r="C11192"/>
      <c r="D11192"/>
    </row>
    <row r="11193" spans="1:4" x14ac:dyDescent="0.25">
      <c r="A11193"/>
      <c r="B11193"/>
      <c r="C11193"/>
      <c r="D11193"/>
    </row>
    <row r="11194" spans="1:4" x14ac:dyDescent="0.25">
      <c r="A11194"/>
      <c r="B11194"/>
      <c r="C11194"/>
      <c r="D11194"/>
    </row>
    <row r="11195" spans="1:4" x14ac:dyDescent="0.25">
      <c r="A11195"/>
      <c r="B11195"/>
      <c r="C11195"/>
      <c r="D11195"/>
    </row>
    <row r="11196" spans="1:4" x14ac:dyDescent="0.25">
      <c r="A11196"/>
      <c r="B11196"/>
      <c r="C11196"/>
      <c r="D11196"/>
    </row>
    <row r="11197" spans="1:4" x14ac:dyDescent="0.25">
      <c r="A11197"/>
      <c r="B11197"/>
      <c r="C11197"/>
      <c r="D11197"/>
    </row>
    <row r="11198" spans="1:4" x14ac:dyDescent="0.25">
      <c r="A11198"/>
      <c r="B11198"/>
      <c r="C11198"/>
      <c r="D11198"/>
    </row>
    <row r="11199" spans="1:4" x14ac:dyDescent="0.25">
      <c r="A11199"/>
      <c r="B11199"/>
      <c r="C11199"/>
      <c r="D11199"/>
    </row>
    <row r="11200" spans="1:4" x14ac:dyDescent="0.25">
      <c r="A11200"/>
      <c r="B11200"/>
      <c r="C11200"/>
      <c r="D11200"/>
    </row>
    <row r="11201" spans="1:4" x14ac:dyDescent="0.25">
      <c r="A11201"/>
      <c r="B11201"/>
      <c r="C11201"/>
      <c r="D11201"/>
    </row>
    <row r="11202" spans="1:4" x14ac:dyDescent="0.25">
      <c r="A11202"/>
      <c r="B11202"/>
      <c r="C11202"/>
      <c r="D11202"/>
    </row>
    <row r="11203" spans="1:4" x14ac:dyDescent="0.25">
      <c r="A11203"/>
      <c r="B11203"/>
      <c r="C11203"/>
      <c r="D11203"/>
    </row>
    <row r="11204" spans="1:4" x14ac:dyDescent="0.25">
      <c r="A11204"/>
      <c r="B11204"/>
      <c r="C11204"/>
      <c r="D11204"/>
    </row>
    <row r="11205" spans="1:4" x14ac:dyDescent="0.25">
      <c r="A11205"/>
      <c r="B11205"/>
      <c r="C11205"/>
      <c r="D11205"/>
    </row>
    <row r="11206" spans="1:4" x14ac:dyDescent="0.25">
      <c r="A11206"/>
      <c r="B11206"/>
      <c r="C11206"/>
      <c r="D11206"/>
    </row>
    <row r="11207" spans="1:4" x14ac:dyDescent="0.25">
      <c r="A11207"/>
      <c r="B11207"/>
      <c r="C11207"/>
      <c r="D11207"/>
    </row>
    <row r="11208" spans="1:4" x14ac:dyDescent="0.25">
      <c r="A11208"/>
      <c r="B11208"/>
      <c r="C11208"/>
      <c r="D11208"/>
    </row>
    <row r="11209" spans="1:4" x14ac:dyDescent="0.25">
      <c r="A11209"/>
      <c r="B11209"/>
      <c r="C11209"/>
      <c r="D11209"/>
    </row>
    <row r="11210" spans="1:4" x14ac:dyDescent="0.25">
      <c r="A11210"/>
      <c r="B11210"/>
      <c r="C11210"/>
      <c r="D11210"/>
    </row>
    <row r="11211" spans="1:4" x14ac:dyDescent="0.25">
      <c r="A11211"/>
      <c r="B11211"/>
      <c r="C11211"/>
      <c r="D11211"/>
    </row>
    <row r="11212" spans="1:4" x14ac:dyDescent="0.25">
      <c r="A11212"/>
      <c r="B11212"/>
      <c r="C11212"/>
      <c r="D11212"/>
    </row>
    <row r="11213" spans="1:4" x14ac:dyDescent="0.25">
      <c r="A11213"/>
      <c r="B11213"/>
      <c r="C11213"/>
      <c r="D11213"/>
    </row>
    <row r="11214" spans="1:4" x14ac:dyDescent="0.25">
      <c r="A11214"/>
      <c r="B11214"/>
      <c r="C11214"/>
      <c r="D11214"/>
    </row>
    <row r="11215" spans="1:4" x14ac:dyDescent="0.25">
      <c r="A11215"/>
      <c r="B11215"/>
      <c r="C11215"/>
      <c r="D11215"/>
    </row>
    <row r="11216" spans="1:4" x14ac:dyDescent="0.25">
      <c r="A11216"/>
      <c r="B11216"/>
      <c r="C11216"/>
      <c r="D11216"/>
    </row>
    <row r="11217" spans="1:4" x14ac:dyDescent="0.25">
      <c r="A11217"/>
      <c r="B11217"/>
      <c r="C11217"/>
      <c r="D11217"/>
    </row>
    <row r="11218" spans="1:4" x14ac:dyDescent="0.25">
      <c r="A11218"/>
      <c r="B11218"/>
      <c r="C11218"/>
      <c r="D11218"/>
    </row>
    <row r="11219" spans="1:4" x14ac:dyDescent="0.25">
      <c r="A11219"/>
      <c r="B11219"/>
      <c r="C11219"/>
      <c r="D11219"/>
    </row>
    <row r="11220" spans="1:4" x14ac:dyDescent="0.25">
      <c r="A11220"/>
      <c r="B11220"/>
      <c r="C11220"/>
      <c r="D11220"/>
    </row>
    <row r="11221" spans="1:4" x14ac:dyDescent="0.25">
      <c r="A11221"/>
      <c r="B11221"/>
      <c r="C11221"/>
      <c r="D11221"/>
    </row>
    <row r="11222" spans="1:4" x14ac:dyDescent="0.25">
      <c r="A11222"/>
      <c r="B11222"/>
      <c r="C11222"/>
      <c r="D11222"/>
    </row>
    <row r="11223" spans="1:4" x14ac:dyDescent="0.25">
      <c r="A11223"/>
      <c r="B11223"/>
      <c r="C11223"/>
      <c r="D11223"/>
    </row>
    <row r="11224" spans="1:4" x14ac:dyDescent="0.25">
      <c r="A11224"/>
      <c r="B11224"/>
      <c r="C11224"/>
      <c r="D11224"/>
    </row>
    <row r="11225" spans="1:4" x14ac:dyDescent="0.25">
      <c r="A11225"/>
      <c r="B11225"/>
      <c r="C11225"/>
      <c r="D11225"/>
    </row>
    <row r="11226" spans="1:4" x14ac:dyDescent="0.25">
      <c r="A11226"/>
      <c r="B11226"/>
      <c r="C11226"/>
      <c r="D11226"/>
    </row>
    <row r="11227" spans="1:4" x14ac:dyDescent="0.25">
      <c r="A11227"/>
      <c r="B11227"/>
      <c r="C11227"/>
      <c r="D11227"/>
    </row>
    <row r="11228" spans="1:4" x14ac:dyDescent="0.25">
      <c r="A11228"/>
      <c r="B11228"/>
      <c r="C11228"/>
      <c r="D11228"/>
    </row>
    <row r="11229" spans="1:4" x14ac:dyDescent="0.25">
      <c r="A11229"/>
      <c r="B11229"/>
      <c r="C11229"/>
      <c r="D11229"/>
    </row>
    <row r="11230" spans="1:4" x14ac:dyDescent="0.25">
      <c r="A11230"/>
      <c r="B11230"/>
      <c r="C11230"/>
      <c r="D11230"/>
    </row>
    <row r="11231" spans="1:4" x14ac:dyDescent="0.25">
      <c r="A11231"/>
      <c r="B11231"/>
      <c r="C11231"/>
      <c r="D11231"/>
    </row>
    <row r="11232" spans="1:4" x14ac:dyDescent="0.25">
      <c r="A11232"/>
      <c r="B11232"/>
      <c r="C11232"/>
      <c r="D11232"/>
    </row>
    <row r="11233" spans="1:4" x14ac:dyDescent="0.25">
      <c r="A11233"/>
      <c r="B11233"/>
      <c r="C11233"/>
      <c r="D11233"/>
    </row>
    <row r="11234" spans="1:4" x14ac:dyDescent="0.25">
      <c r="A11234"/>
      <c r="B11234"/>
      <c r="C11234"/>
      <c r="D11234"/>
    </row>
    <row r="11235" spans="1:4" x14ac:dyDescent="0.25">
      <c r="A11235"/>
      <c r="B11235"/>
      <c r="C11235"/>
      <c r="D11235"/>
    </row>
    <row r="11236" spans="1:4" x14ac:dyDescent="0.25">
      <c r="A11236"/>
      <c r="B11236"/>
      <c r="C11236"/>
      <c r="D11236"/>
    </row>
    <row r="11237" spans="1:4" x14ac:dyDescent="0.25">
      <c r="A11237"/>
      <c r="B11237"/>
      <c r="C11237"/>
      <c r="D11237"/>
    </row>
    <row r="11238" spans="1:4" x14ac:dyDescent="0.25">
      <c r="A11238"/>
      <c r="B11238"/>
      <c r="C11238"/>
      <c r="D11238"/>
    </row>
    <row r="11239" spans="1:4" x14ac:dyDescent="0.25">
      <c r="A11239"/>
      <c r="B11239"/>
      <c r="C11239"/>
      <c r="D11239"/>
    </row>
    <row r="11240" spans="1:4" x14ac:dyDescent="0.25">
      <c r="A11240"/>
      <c r="B11240"/>
      <c r="C11240"/>
      <c r="D11240"/>
    </row>
    <row r="11241" spans="1:4" x14ac:dyDescent="0.25">
      <c r="A11241"/>
      <c r="B11241"/>
      <c r="C11241"/>
      <c r="D11241"/>
    </row>
    <row r="11242" spans="1:4" x14ac:dyDescent="0.25">
      <c r="A11242"/>
      <c r="B11242"/>
      <c r="C11242"/>
      <c r="D11242"/>
    </row>
    <row r="11243" spans="1:4" x14ac:dyDescent="0.25">
      <c r="A11243"/>
      <c r="B11243"/>
      <c r="C11243"/>
      <c r="D11243"/>
    </row>
    <row r="11244" spans="1:4" x14ac:dyDescent="0.25">
      <c r="A11244"/>
      <c r="B11244"/>
      <c r="C11244"/>
      <c r="D11244"/>
    </row>
    <row r="11245" spans="1:4" x14ac:dyDescent="0.25">
      <c r="A11245"/>
      <c r="B11245"/>
      <c r="C11245"/>
      <c r="D11245"/>
    </row>
    <row r="11246" spans="1:4" x14ac:dyDescent="0.25">
      <c r="A11246"/>
      <c r="B11246"/>
      <c r="C11246"/>
      <c r="D11246"/>
    </row>
    <row r="11247" spans="1:4" x14ac:dyDescent="0.25">
      <c r="A11247"/>
      <c r="B11247"/>
      <c r="C11247"/>
      <c r="D11247"/>
    </row>
    <row r="11248" spans="1:4" x14ac:dyDescent="0.25">
      <c r="A11248"/>
      <c r="B11248"/>
      <c r="C11248"/>
      <c r="D11248"/>
    </row>
    <row r="11249" spans="1:4" x14ac:dyDescent="0.25">
      <c r="A11249"/>
      <c r="B11249"/>
      <c r="C11249"/>
      <c r="D11249"/>
    </row>
    <row r="11250" spans="1:4" x14ac:dyDescent="0.25">
      <c r="A11250"/>
      <c r="B11250"/>
      <c r="C11250"/>
      <c r="D11250"/>
    </row>
    <row r="11251" spans="1:4" x14ac:dyDescent="0.25">
      <c r="A11251"/>
      <c r="B11251"/>
      <c r="C11251"/>
      <c r="D11251"/>
    </row>
    <row r="11252" spans="1:4" x14ac:dyDescent="0.25">
      <c r="A11252"/>
      <c r="B11252"/>
      <c r="C11252"/>
      <c r="D11252"/>
    </row>
    <row r="11253" spans="1:4" x14ac:dyDescent="0.25">
      <c r="A11253"/>
      <c r="B11253"/>
      <c r="C11253"/>
      <c r="D11253"/>
    </row>
    <row r="11254" spans="1:4" x14ac:dyDescent="0.25">
      <c r="A11254"/>
      <c r="B11254"/>
      <c r="C11254"/>
      <c r="D11254"/>
    </row>
    <row r="11255" spans="1:4" x14ac:dyDescent="0.25">
      <c r="A11255"/>
      <c r="B11255"/>
      <c r="C11255"/>
      <c r="D11255"/>
    </row>
    <row r="11256" spans="1:4" x14ac:dyDescent="0.25">
      <c r="A11256"/>
      <c r="B11256"/>
      <c r="C11256"/>
      <c r="D11256"/>
    </row>
    <row r="11257" spans="1:4" x14ac:dyDescent="0.25">
      <c r="A11257"/>
      <c r="B11257"/>
      <c r="C11257"/>
      <c r="D11257"/>
    </row>
    <row r="11258" spans="1:4" x14ac:dyDescent="0.25">
      <c r="A11258"/>
      <c r="B11258"/>
      <c r="C11258"/>
      <c r="D11258"/>
    </row>
    <row r="11259" spans="1:4" x14ac:dyDescent="0.25">
      <c r="A11259"/>
      <c r="B11259"/>
      <c r="C11259"/>
      <c r="D11259"/>
    </row>
    <row r="11260" spans="1:4" x14ac:dyDescent="0.25">
      <c r="A11260"/>
      <c r="B11260"/>
      <c r="C11260"/>
      <c r="D11260"/>
    </row>
    <row r="11261" spans="1:4" x14ac:dyDescent="0.25">
      <c r="A11261"/>
      <c r="B11261"/>
      <c r="C11261"/>
      <c r="D11261"/>
    </row>
    <row r="11262" spans="1:4" x14ac:dyDescent="0.25">
      <c r="A11262"/>
      <c r="B11262"/>
      <c r="C11262"/>
      <c r="D11262"/>
    </row>
    <row r="11263" spans="1:4" x14ac:dyDescent="0.25">
      <c r="A11263"/>
      <c r="B11263"/>
      <c r="C11263"/>
      <c r="D11263"/>
    </row>
    <row r="11264" spans="1:4" x14ac:dyDescent="0.25">
      <c r="A11264"/>
      <c r="B11264"/>
      <c r="C11264"/>
      <c r="D11264"/>
    </row>
    <row r="11265" spans="1:4" x14ac:dyDescent="0.25">
      <c r="A11265"/>
      <c r="B11265"/>
      <c r="C11265"/>
      <c r="D11265"/>
    </row>
    <row r="11266" spans="1:4" x14ac:dyDescent="0.25">
      <c r="A11266"/>
      <c r="B11266"/>
      <c r="C11266"/>
      <c r="D11266"/>
    </row>
    <row r="11267" spans="1:4" x14ac:dyDescent="0.25">
      <c r="A11267"/>
      <c r="B11267"/>
      <c r="C11267"/>
      <c r="D11267"/>
    </row>
    <row r="11268" spans="1:4" x14ac:dyDescent="0.25">
      <c r="A11268"/>
      <c r="B11268"/>
      <c r="C11268"/>
      <c r="D11268"/>
    </row>
    <row r="11269" spans="1:4" x14ac:dyDescent="0.25">
      <c r="A11269"/>
      <c r="B11269"/>
      <c r="C11269"/>
      <c r="D11269"/>
    </row>
    <row r="11270" spans="1:4" x14ac:dyDescent="0.25">
      <c r="A11270"/>
      <c r="B11270"/>
      <c r="C11270"/>
      <c r="D11270"/>
    </row>
    <row r="11271" spans="1:4" x14ac:dyDescent="0.25">
      <c r="A11271"/>
      <c r="B11271"/>
      <c r="C11271"/>
      <c r="D11271"/>
    </row>
    <row r="11272" spans="1:4" x14ac:dyDescent="0.25">
      <c r="A11272"/>
      <c r="B11272"/>
      <c r="C11272"/>
      <c r="D11272"/>
    </row>
    <row r="11273" spans="1:4" x14ac:dyDescent="0.25">
      <c r="A11273"/>
      <c r="B11273"/>
      <c r="C11273"/>
      <c r="D11273"/>
    </row>
    <row r="11274" spans="1:4" x14ac:dyDescent="0.25">
      <c r="A11274"/>
      <c r="B11274"/>
      <c r="C11274"/>
      <c r="D11274"/>
    </row>
    <row r="11275" spans="1:4" x14ac:dyDescent="0.25">
      <c r="A11275"/>
      <c r="B11275"/>
      <c r="C11275"/>
      <c r="D11275"/>
    </row>
    <row r="11276" spans="1:4" x14ac:dyDescent="0.25">
      <c r="A11276"/>
      <c r="B11276"/>
      <c r="C11276"/>
      <c r="D11276"/>
    </row>
    <row r="11277" spans="1:4" x14ac:dyDescent="0.25">
      <c r="A11277"/>
      <c r="B11277"/>
      <c r="C11277"/>
      <c r="D11277"/>
    </row>
    <row r="11278" spans="1:4" x14ac:dyDescent="0.25">
      <c r="A11278"/>
      <c r="B11278"/>
      <c r="C11278"/>
      <c r="D11278"/>
    </row>
    <row r="11279" spans="1:4" x14ac:dyDescent="0.25">
      <c r="A11279"/>
      <c r="B11279"/>
      <c r="C11279"/>
      <c r="D11279"/>
    </row>
    <row r="11280" spans="1:4" x14ac:dyDescent="0.25">
      <c r="A11280"/>
      <c r="B11280"/>
      <c r="C11280"/>
      <c r="D11280"/>
    </row>
    <row r="11281" spans="1:4" x14ac:dyDescent="0.25">
      <c r="A11281"/>
      <c r="B11281"/>
      <c r="C11281"/>
      <c r="D11281"/>
    </row>
    <row r="11282" spans="1:4" x14ac:dyDescent="0.25">
      <c r="A11282"/>
      <c r="B11282"/>
      <c r="C11282"/>
      <c r="D11282"/>
    </row>
    <row r="11283" spans="1:4" x14ac:dyDescent="0.25">
      <c r="A11283"/>
      <c r="B11283"/>
      <c r="C11283"/>
      <c r="D11283"/>
    </row>
    <row r="11284" spans="1:4" x14ac:dyDescent="0.25">
      <c r="A11284"/>
      <c r="B11284"/>
      <c r="C11284"/>
      <c r="D11284"/>
    </row>
    <row r="11285" spans="1:4" x14ac:dyDescent="0.25">
      <c r="A11285"/>
      <c r="B11285"/>
      <c r="C11285"/>
      <c r="D11285"/>
    </row>
    <row r="11286" spans="1:4" x14ac:dyDescent="0.25">
      <c r="A11286"/>
      <c r="B11286"/>
      <c r="C11286"/>
      <c r="D11286"/>
    </row>
    <row r="11287" spans="1:4" x14ac:dyDescent="0.25">
      <c r="A11287"/>
      <c r="B11287"/>
      <c r="C11287"/>
      <c r="D11287"/>
    </row>
    <row r="11288" spans="1:4" x14ac:dyDescent="0.25">
      <c r="A11288"/>
      <c r="B11288"/>
      <c r="C11288"/>
      <c r="D11288"/>
    </row>
    <row r="11289" spans="1:4" x14ac:dyDescent="0.25">
      <c r="A11289"/>
      <c r="B11289"/>
      <c r="C11289"/>
      <c r="D11289"/>
    </row>
    <row r="11290" spans="1:4" x14ac:dyDescent="0.25">
      <c r="A11290"/>
      <c r="B11290"/>
      <c r="C11290"/>
      <c r="D11290"/>
    </row>
    <row r="11291" spans="1:4" x14ac:dyDescent="0.25">
      <c r="A11291"/>
      <c r="B11291"/>
      <c r="C11291"/>
      <c r="D11291"/>
    </row>
    <row r="11292" spans="1:4" x14ac:dyDescent="0.25">
      <c r="A11292"/>
      <c r="B11292"/>
      <c r="C11292"/>
      <c r="D11292"/>
    </row>
    <row r="11293" spans="1:4" x14ac:dyDescent="0.25">
      <c r="A11293"/>
      <c r="B11293"/>
      <c r="C11293"/>
      <c r="D11293"/>
    </row>
    <row r="11294" spans="1:4" x14ac:dyDescent="0.25">
      <c r="A11294"/>
      <c r="B11294"/>
      <c r="C11294"/>
      <c r="D11294"/>
    </row>
    <row r="11295" spans="1:4" x14ac:dyDescent="0.25">
      <c r="A11295"/>
      <c r="B11295"/>
      <c r="C11295"/>
      <c r="D11295"/>
    </row>
    <row r="11296" spans="1:4" x14ac:dyDescent="0.25">
      <c r="A11296"/>
      <c r="B11296"/>
      <c r="C11296"/>
      <c r="D11296"/>
    </row>
    <row r="11297" spans="1:4" x14ac:dyDescent="0.25">
      <c r="A11297"/>
      <c r="B11297"/>
      <c r="C11297"/>
      <c r="D11297"/>
    </row>
    <row r="11298" spans="1:4" x14ac:dyDescent="0.25">
      <c r="A11298"/>
      <c r="B11298"/>
      <c r="C11298"/>
      <c r="D11298"/>
    </row>
    <row r="11299" spans="1:4" x14ac:dyDescent="0.25">
      <c r="A11299"/>
      <c r="B11299"/>
      <c r="C11299"/>
      <c r="D11299"/>
    </row>
    <row r="11300" spans="1:4" x14ac:dyDescent="0.25">
      <c r="A11300"/>
      <c r="B11300"/>
      <c r="C11300"/>
      <c r="D11300"/>
    </row>
    <row r="11301" spans="1:4" x14ac:dyDescent="0.25">
      <c r="A11301"/>
      <c r="B11301"/>
      <c r="C11301"/>
      <c r="D11301"/>
    </row>
    <row r="11302" spans="1:4" x14ac:dyDescent="0.25">
      <c r="A11302"/>
      <c r="B11302"/>
      <c r="C11302"/>
      <c r="D11302"/>
    </row>
    <row r="11303" spans="1:4" x14ac:dyDescent="0.25">
      <c r="A11303"/>
      <c r="B11303"/>
      <c r="C11303"/>
      <c r="D11303"/>
    </row>
    <row r="11304" spans="1:4" x14ac:dyDescent="0.25">
      <c r="A11304"/>
      <c r="B11304"/>
      <c r="C11304"/>
      <c r="D11304"/>
    </row>
    <row r="11305" spans="1:4" x14ac:dyDescent="0.25">
      <c r="A11305"/>
      <c r="B11305"/>
      <c r="C11305"/>
      <c r="D11305"/>
    </row>
    <row r="11306" spans="1:4" x14ac:dyDescent="0.25">
      <c r="A11306"/>
      <c r="B11306"/>
      <c r="C11306"/>
      <c r="D11306"/>
    </row>
    <row r="11307" spans="1:4" x14ac:dyDescent="0.25">
      <c r="A11307"/>
      <c r="B11307"/>
      <c r="C11307"/>
      <c r="D11307"/>
    </row>
    <row r="11308" spans="1:4" x14ac:dyDescent="0.25">
      <c r="A11308"/>
      <c r="B11308"/>
      <c r="C11308"/>
      <c r="D11308"/>
    </row>
    <row r="11309" spans="1:4" x14ac:dyDescent="0.25">
      <c r="A11309"/>
      <c r="B11309"/>
      <c r="C11309"/>
      <c r="D11309"/>
    </row>
    <row r="11310" spans="1:4" x14ac:dyDescent="0.25">
      <c r="A11310"/>
      <c r="B11310"/>
      <c r="C11310"/>
      <c r="D11310"/>
    </row>
    <row r="11311" spans="1:4" x14ac:dyDescent="0.25">
      <c r="A11311"/>
      <c r="B11311"/>
      <c r="C11311"/>
      <c r="D11311"/>
    </row>
    <row r="11312" spans="1:4" x14ac:dyDescent="0.25">
      <c r="A11312"/>
      <c r="B11312"/>
      <c r="C11312"/>
      <c r="D11312"/>
    </row>
    <row r="11313" spans="1:4" x14ac:dyDescent="0.25">
      <c r="A11313"/>
      <c r="B11313"/>
      <c r="C11313"/>
      <c r="D11313"/>
    </row>
    <row r="11314" spans="1:4" x14ac:dyDescent="0.25">
      <c r="A11314"/>
      <c r="B11314"/>
      <c r="C11314"/>
      <c r="D11314"/>
    </row>
    <row r="11315" spans="1:4" x14ac:dyDescent="0.25">
      <c r="A11315"/>
      <c r="B11315"/>
      <c r="C11315"/>
      <c r="D11315"/>
    </row>
    <row r="11316" spans="1:4" x14ac:dyDescent="0.25">
      <c r="A11316"/>
      <c r="B11316"/>
      <c r="C11316"/>
      <c r="D11316"/>
    </row>
    <row r="11317" spans="1:4" x14ac:dyDescent="0.25">
      <c r="A11317"/>
      <c r="B11317"/>
      <c r="C11317"/>
      <c r="D11317"/>
    </row>
    <row r="11318" spans="1:4" x14ac:dyDescent="0.25">
      <c r="A11318"/>
      <c r="B11318"/>
      <c r="C11318"/>
      <c r="D11318"/>
    </row>
    <row r="11319" spans="1:4" x14ac:dyDescent="0.25">
      <c r="A11319"/>
      <c r="B11319"/>
      <c r="C11319"/>
      <c r="D11319"/>
    </row>
    <row r="11320" spans="1:4" x14ac:dyDescent="0.25">
      <c r="A11320"/>
      <c r="B11320"/>
      <c r="C11320"/>
      <c r="D11320"/>
    </row>
    <row r="11321" spans="1:4" x14ac:dyDescent="0.25">
      <c r="A11321"/>
      <c r="B11321"/>
      <c r="C11321"/>
      <c r="D11321"/>
    </row>
    <row r="11322" spans="1:4" x14ac:dyDescent="0.25">
      <c r="A11322"/>
      <c r="B11322"/>
      <c r="C11322"/>
      <c r="D11322"/>
    </row>
    <row r="11323" spans="1:4" x14ac:dyDescent="0.25">
      <c r="A11323"/>
      <c r="B11323"/>
      <c r="C11323"/>
      <c r="D11323"/>
    </row>
    <row r="11324" spans="1:4" x14ac:dyDescent="0.25">
      <c r="A11324"/>
      <c r="B11324"/>
      <c r="C11324"/>
      <c r="D11324"/>
    </row>
    <row r="11325" spans="1:4" x14ac:dyDescent="0.25">
      <c r="A11325"/>
      <c r="B11325"/>
      <c r="C11325"/>
      <c r="D11325"/>
    </row>
    <row r="11326" spans="1:4" x14ac:dyDescent="0.25">
      <c r="A11326"/>
      <c r="B11326"/>
      <c r="C11326"/>
      <c r="D11326"/>
    </row>
    <row r="11327" spans="1:4" x14ac:dyDescent="0.25">
      <c r="A11327"/>
      <c r="B11327"/>
      <c r="C11327"/>
      <c r="D11327"/>
    </row>
    <row r="11328" spans="1:4" x14ac:dyDescent="0.25">
      <c r="A11328"/>
      <c r="B11328"/>
      <c r="C11328"/>
      <c r="D11328"/>
    </row>
    <row r="11329" spans="1:4" x14ac:dyDescent="0.25">
      <c r="A11329"/>
      <c r="B11329"/>
      <c r="C11329"/>
      <c r="D11329"/>
    </row>
    <row r="11330" spans="1:4" x14ac:dyDescent="0.25">
      <c r="A11330"/>
      <c r="B11330"/>
      <c r="C11330"/>
      <c r="D11330"/>
    </row>
    <row r="11331" spans="1:4" x14ac:dyDescent="0.25">
      <c r="A11331"/>
      <c r="B11331"/>
      <c r="C11331"/>
      <c r="D11331"/>
    </row>
    <row r="11332" spans="1:4" x14ac:dyDescent="0.25">
      <c r="A11332"/>
      <c r="B11332"/>
      <c r="C11332"/>
      <c r="D11332"/>
    </row>
    <row r="11333" spans="1:4" x14ac:dyDescent="0.25">
      <c r="A11333"/>
      <c r="B11333"/>
      <c r="C11333"/>
      <c r="D11333"/>
    </row>
    <row r="11334" spans="1:4" x14ac:dyDescent="0.25">
      <c r="A11334"/>
      <c r="B11334"/>
      <c r="C11334"/>
      <c r="D11334"/>
    </row>
    <row r="11335" spans="1:4" x14ac:dyDescent="0.25">
      <c r="A11335"/>
      <c r="B11335"/>
      <c r="C11335"/>
      <c r="D11335"/>
    </row>
    <row r="11336" spans="1:4" x14ac:dyDescent="0.25">
      <c r="A11336"/>
      <c r="B11336"/>
      <c r="C11336"/>
      <c r="D11336"/>
    </row>
    <row r="11337" spans="1:4" x14ac:dyDescent="0.25">
      <c r="A11337"/>
      <c r="B11337"/>
      <c r="C11337"/>
      <c r="D11337"/>
    </row>
    <row r="11338" spans="1:4" x14ac:dyDescent="0.25">
      <c r="A11338"/>
      <c r="B11338"/>
      <c r="C11338"/>
      <c r="D11338"/>
    </row>
    <row r="11339" spans="1:4" x14ac:dyDescent="0.25">
      <c r="A11339"/>
      <c r="B11339"/>
      <c r="C11339"/>
      <c r="D11339"/>
    </row>
    <row r="11340" spans="1:4" x14ac:dyDescent="0.25">
      <c r="A11340"/>
      <c r="B11340"/>
      <c r="C11340"/>
      <c r="D11340"/>
    </row>
    <row r="11341" spans="1:4" x14ac:dyDescent="0.25">
      <c r="A11341"/>
      <c r="B11341"/>
      <c r="C11341"/>
      <c r="D11341"/>
    </row>
    <row r="11342" spans="1:4" x14ac:dyDescent="0.25">
      <c r="A11342"/>
      <c r="B11342"/>
      <c r="C11342"/>
      <c r="D11342"/>
    </row>
    <row r="11343" spans="1:4" x14ac:dyDescent="0.25">
      <c r="A11343"/>
      <c r="B11343"/>
      <c r="C11343"/>
      <c r="D11343"/>
    </row>
    <row r="11344" spans="1:4" x14ac:dyDescent="0.25">
      <c r="A11344"/>
      <c r="B11344"/>
      <c r="C11344"/>
      <c r="D11344"/>
    </row>
    <row r="11345" spans="1:4" x14ac:dyDescent="0.25">
      <c r="A11345"/>
      <c r="B11345"/>
      <c r="C11345"/>
      <c r="D11345"/>
    </row>
    <row r="11346" spans="1:4" x14ac:dyDescent="0.25">
      <c r="A11346"/>
      <c r="B11346"/>
      <c r="C11346"/>
      <c r="D11346"/>
    </row>
    <row r="11347" spans="1:4" x14ac:dyDescent="0.25">
      <c r="A11347"/>
      <c r="B11347"/>
      <c r="C11347"/>
      <c r="D11347"/>
    </row>
    <row r="11348" spans="1:4" x14ac:dyDescent="0.25">
      <c r="A11348"/>
      <c r="B11348"/>
      <c r="C11348"/>
      <c r="D11348"/>
    </row>
    <row r="11349" spans="1:4" x14ac:dyDescent="0.25">
      <c r="A11349"/>
      <c r="B11349"/>
      <c r="C11349"/>
      <c r="D11349"/>
    </row>
    <row r="11350" spans="1:4" x14ac:dyDescent="0.25">
      <c r="A11350"/>
      <c r="B11350"/>
      <c r="C11350"/>
      <c r="D11350"/>
    </row>
    <row r="11351" spans="1:4" x14ac:dyDescent="0.25">
      <c r="A11351"/>
      <c r="B11351"/>
      <c r="C11351"/>
      <c r="D11351"/>
    </row>
    <row r="11352" spans="1:4" x14ac:dyDescent="0.25">
      <c r="A11352"/>
      <c r="B11352"/>
      <c r="C11352"/>
      <c r="D11352"/>
    </row>
    <row r="11353" spans="1:4" x14ac:dyDescent="0.25">
      <c r="A11353"/>
      <c r="B11353"/>
      <c r="C11353"/>
      <c r="D11353"/>
    </row>
    <row r="11354" spans="1:4" x14ac:dyDescent="0.25">
      <c r="A11354"/>
      <c r="B11354"/>
      <c r="C11354"/>
      <c r="D11354"/>
    </row>
    <row r="11355" spans="1:4" x14ac:dyDescent="0.25">
      <c r="A11355"/>
      <c r="B11355"/>
      <c r="C11355"/>
      <c r="D11355"/>
    </row>
    <row r="11356" spans="1:4" x14ac:dyDescent="0.25">
      <c r="A11356"/>
      <c r="B11356"/>
      <c r="C11356"/>
      <c r="D11356"/>
    </row>
    <row r="11357" spans="1:4" x14ac:dyDescent="0.25">
      <c r="A11357"/>
      <c r="B11357"/>
      <c r="C11357"/>
      <c r="D11357"/>
    </row>
    <row r="11358" spans="1:4" x14ac:dyDescent="0.25">
      <c r="A11358"/>
      <c r="B11358"/>
      <c r="C11358"/>
      <c r="D11358"/>
    </row>
    <row r="11359" spans="1:4" x14ac:dyDescent="0.25">
      <c r="A11359"/>
      <c r="B11359"/>
      <c r="C11359"/>
      <c r="D11359"/>
    </row>
    <row r="11360" spans="1:4" x14ac:dyDescent="0.25">
      <c r="A11360"/>
      <c r="B11360"/>
      <c r="C11360"/>
      <c r="D11360"/>
    </row>
    <row r="11361" spans="1:4" x14ac:dyDescent="0.25">
      <c r="A11361"/>
      <c r="B11361"/>
      <c r="C11361"/>
      <c r="D11361"/>
    </row>
    <row r="11362" spans="1:4" x14ac:dyDescent="0.25">
      <c r="A11362"/>
      <c r="B11362"/>
      <c r="C11362"/>
      <c r="D11362"/>
    </row>
    <row r="11363" spans="1:4" x14ac:dyDescent="0.25">
      <c r="A11363"/>
      <c r="B11363"/>
      <c r="C11363"/>
      <c r="D11363"/>
    </row>
    <row r="11364" spans="1:4" x14ac:dyDescent="0.25">
      <c r="A11364"/>
      <c r="B11364"/>
      <c r="C11364"/>
      <c r="D11364"/>
    </row>
    <row r="11365" spans="1:4" x14ac:dyDescent="0.25">
      <c r="A11365"/>
      <c r="B11365"/>
      <c r="C11365"/>
      <c r="D11365"/>
    </row>
    <row r="11366" spans="1:4" x14ac:dyDescent="0.25">
      <c r="A11366"/>
      <c r="B11366"/>
      <c r="C11366"/>
      <c r="D11366"/>
    </row>
    <row r="11367" spans="1:4" x14ac:dyDescent="0.25">
      <c r="A11367"/>
      <c r="B11367"/>
      <c r="C11367"/>
      <c r="D11367"/>
    </row>
    <row r="11368" spans="1:4" x14ac:dyDescent="0.25">
      <c r="A11368"/>
      <c r="B11368"/>
      <c r="C11368"/>
      <c r="D11368"/>
    </row>
    <row r="11369" spans="1:4" x14ac:dyDescent="0.25">
      <c r="A11369"/>
      <c r="B11369"/>
      <c r="C11369"/>
      <c r="D11369"/>
    </row>
    <row r="11370" spans="1:4" x14ac:dyDescent="0.25">
      <c r="A11370"/>
      <c r="B11370"/>
      <c r="C11370"/>
      <c r="D11370"/>
    </row>
    <row r="11371" spans="1:4" x14ac:dyDescent="0.25">
      <c r="A11371"/>
      <c r="B11371"/>
      <c r="C11371"/>
      <c r="D11371"/>
    </row>
    <row r="11372" spans="1:4" x14ac:dyDescent="0.25">
      <c r="A11372"/>
      <c r="B11372"/>
      <c r="C11372"/>
      <c r="D11372"/>
    </row>
    <row r="11373" spans="1:4" x14ac:dyDescent="0.25">
      <c r="A11373"/>
      <c r="B11373"/>
      <c r="C11373"/>
      <c r="D11373"/>
    </row>
    <row r="11374" spans="1:4" x14ac:dyDescent="0.25">
      <c r="A11374"/>
      <c r="B11374"/>
      <c r="C11374"/>
      <c r="D11374"/>
    </row>
    <row r="11375" spans="1:4" x14ac:dyDescent="0.25">
      <c r="A11375"/>
      <c r="B11375"/>
      <c r="C11375"/>
      <c r="D11375"/>
    </row>
    <row r="11376" spans="1:4" x14ac:dyDescent="0.25">
      <c r="A11376"/>
      <c r="B11376"/>
      <c r="C11376"/>
      <c r="D11376"/>
    </row>
    <row r="11377" spans="1:4" x14ac:dyDescent="0.25">
      <c r="A11377"/>
      <c r="B11377"/>
      <c r="C11377"/>
      <c r="D11377"/>
    </row>
    <row r="11378" spans="1:4" x14ac:dyDescent="0.25">
      <c r="A11378"/>
      <c r="B11378"/>
      <c r="C11378"/>
      <c r="D11378"/>
    </row>
    <row r="11379" spans="1:4" x14ac:dyDescent="0.25">
      <c r="A11379"/>
      <c r="B11379"/>
      <c r="C11379"/>
      <c r="D11379"/>
    </row>
    <row r="11380" spans="1:4" x14ac:dyDescent="0.25">
      <c r="A11380"/>
      <c r="B11380"/>
      <c r="C11380"/>
      <c r="D11380"/>
    </row>
    <row r="11381" spans="1:4" x14ac:dyDescent="0.25">
      <c r="A11381"/>
      <c r="B11381"/>
      <c r="C11381"/>
      <c r="D11381"/>
    </row>
    <row r="11382" spans="1:4" x14ac:dyDescent="0.25">
      <c r="A11382"/>
      <c r="B11382"/>
      <c r="C11382"/>
      <c r="D11382"/>
    </row>
    <row r="11383" spans="1:4" x14ac:dyDescent="0.25">
      <c r="A11383"/>
      <c r="B11383"/>
      <c r="C11383"/>
      <c r="D11383"/>
    </row>
    <row r="11384" spans="1:4" x14ac:dyDescent="0.25">
      <c r="A11384"/>
      <c r="B11384"/>
      <c r="C11384"/>
      <c r="D11384"/>
    </row>
    <row r="11385" spans="1:4" x14ac:dyDescent="0.25">
      <c r="A11385"/>
      <c r="B11385"/>
      <c r="C11385"/>
      <c r="D11385"/>
    </row>
    <row r="11386" spans="1:4" x14ac:dyDescent="0.25">
      <c r="A11386"/>
      <c r="B11386"/>
      <c r="C11386"/>
      <c r="D11386"/>
    </row>
    <row r="11387" spans="1:4" x14ac:dyDescent="0.25">
      <c r="A11387"/>
      <c r="B11387"/>
      <c r="C11387"/>
      <c r="D11387"/>
    </row>
    <row r="11388" spans="1:4" x14ac:dyDescent="0.25">
      <c r="A11388"/>
      <c r="B11388"/>
      <c r="C11388"/>
      <c r="D11388"/>
    </row>
    <row r="11389" spans="1:4" x14ac:dyDescent="0.25">
      <c r="A11389"/>
      <c r="B11389"/>
      <c r="C11389"/>
      <c r="D11389"/>
    </row>
    <row r="11390" spans="1:4" x14ac:dyDescent="0.25">
      <c r="A11390"/>
      <c r="B11390"/>
      <c r="C11390"/>
      <c r="D11390"/>
    </row>
    <row r="11391" spans="1:4" x14ac:dyDescent="0.25">
      <c r="A11391"/>
      <c r="B11391"/>
      <c r="C11391"/>
      <c r="D11391"/>
    </row>
    <row r="11392" spans="1:4" x14ac:dyDescent="0.25">
      <c r="A11392"/>
      <c r="B11392"/>
      <c r="C11392"/>
      <c r="D11392"/>
    </row>
    <row r="11393" spans="1:4" x14ac:dyDescent="0.25">
      <c r="A11393"/>
      <c r="B11393"/>
      <c r="C11393"/>
      <c r="D11393"/>
    </row>
    <row r="11394" spans="1:4" x14ac:dyDescent="0.25">
      <c r="A11394"/>
      <c r="B11394"/>
      <c r="C11394"/>
      <c r="D11394"/>
    </row>
    <row r="11395" spans="1:4" x14ac:dyDescent="0.25">
      <c r="A11395"/>
      <c r="B11395"/>
      <c r="C11395"/>
      <c r="D11395"/>
    </row>
    <row r="11396" spans="1:4" x14ac:dyDescent="0.25">
      <c r="A11396"/>
      <c r="B11396"/>
      <c r="C11396"/>
      <c r="D11396"/>
    </row>
    <row r="11397" spans="1:4" x14ac:dyDescent="0.25">
      <c r="A11397"/>
      <c r="B11397"/>
      <c r="C11397"/>
      <c r="D11397"/>
    </row>
    <row r="11398" spans="1:4" x14ac:dyDescent="0.25">
      <c r="A11398"/>
      <c r="B11398"/>
      <c r="C11398"/>
      <c r="D11398"/>
    </row>
    <row r="11399" spans="1:4" x14ac:dyDescent="0.25">
      <c r="A11399"/>
      <c r="B11399"/>
      <c r="C11399"/>
      <c r="D11399"/>
    </row>
    <row r="11400" spans="1:4" x14ac:dyDescent="0.25">
      <c r="A11400"/>
      <c r="B11400"/>
      <c r="C11400"/>
      <c r="D11400"/>
    </row>
    <row r="11401" spans="1:4" x14ac:dyDescent="0.25">
      <c r="A11401"/>
      <c r="B11401"/>
      <c r="C11401"/>
      <c r="D11401"/>
    </row>
    <row r="11402" spans="1:4" x14ac:dyDescent="0.25">
      <c r="A11402"/>
      <c r="B11402"/>
      <c r="C11402"/>
      <c r="D11402"/>
    </row>
    <row r="11403" spans="1:4" x14ac:dyDescent="0.25">
      <c r="A11403"/>
      <c r="B11403"/>
      <c r="C11403"/>
      <c r="D11403"/>
    </row>
    <row r="11404" spans="1:4" x14ac:dyDescent="0.25">
      <c r="A11404"/>
      <c r="B11404"/>
      <c r="C11404"/>
      <c r="D11404"/>
    </row>
    <row r="11405" spans="1:4" x14ac:dyDescent="0.25">
      <c r="A11405"/>
      <c r="B11405"/>
      <c r="C11405"/>
      <c r="D11405"/>
    </row>
    <row r="11406" spans="1:4" x14ac:dyDescent="0.25">
      <c r="A11406"/>
      <c r="B11406"/>
      <c r="C11406"/>
      <c r="D11406"/>
    </row>
    <row r="11407" spans="1:4" x14ac:dyDescent="0.25">
      <c r="A11407"/>
      <c r="B11407"/>
      <c r="C11407"/>
      <c r="D11407"/>
    </row>
    <row r="11408" spans="1:4" x14ac:dyDescent="0.25">
      <c r="A11408"/>
      <c r="B11408"/>
      <c r="C11408"/>
      <c r="D11408"/>
    </row>
    <row r="11409" spans="1:4" x14ac:dyDescent="0.25">
      <c r="A11409"/>
      <c r="B11409"/>
      <c r="C11409"/>
      <c r="D11409"/>
    </row>
    <row r="11410" spans="1:4" x14ac:dyDescent="0.25">
      <c r="A11410"/>
      <c r="B11410"/>
      <c r="C11410"/>
      <c r="D11410"/>
    </row>
    <row r="11411" spans="1:4" x14ac:dyDescent="0.25">
      <c r="A11411"/>
      <c r="B11411"/>
      <c r="C11411"/>
      <c r="D11411"/>
    </row>
    <row r="11412" spans="1:4" x14ac:dyDescent="0.25">
      <c r="A11412"/>
      <c r="B11412"/>
      <c r="C11412"/>
      <c r="D11412"/>
    </row>
    <row r="11413" spans="1:4" x14ac:dyDescent="0.25">
      <c r="A11413"/>
      <c r="B11413"/>
      <c r="C11413"/>
      <c r="D11413"/>
    </row>
    <row r="11414" spans="1:4" x14ac:dyDescent="0.25">
      <c r="A11414"/>
      <c r="B11414"/>
      <c r="C11414"/>
      <c r="D11414"/>
    </row>
    <row r="11415" spans="1:4" x14ac:dyDescent="0.25">
      <c r="A11415"/>
      <c r="B11415"/>
      <c r="C11415"/>
      <c r="D11415"/>
    </row>
    <row r="11416" spans="1:4" x14ac:dyDescent="0.25">
      <c r="A11416"/>
      <c r="B11416"/>
      <c r="C11416"/>
      <c r="D11416"/>
    </row>
    <row r="11417" spans="1:4" x14ac:dyDescent="0.25">
      <c r="A11417"/>
      <c r="B11417"/>
      <c r="C11417"/>
      <c r="D11417"/>
    </row>
    <row r="11418" spans="1:4" x14ac:dyDescent="0.25">
      <c r="A11418"/>
      <c r="B11418"/>
      <c r="C11418"/>
      <c r="D11418"/>
    </row>
    <row r="11419" spans="1:4" x14ac:dyDescent="0.25">
      <c r="A11419"/>
      <c r="B11419"/>
      <c r="C11419"/>
      <c r="D11419"/>
    </row>
    <row r="11420" spans="1:4" x14ac:dyDescent="0.25">
      <c r="A11420"/>
      <c r="B11420"/>
      <c r="C11420"/>
      <c r="D11420"/>
    </row>
    <row r="11421" spans="1:4" x14ac:dyDescent="0.25">
      <c r="A11421"/>
      <c r="B11421"/>
      <c r="C11421"/>
      <c r="D11421"/>
    </row>
    <row r="11422" spans="1:4" x14ac:dyDescent="0.25">
      <c r="A11422"/>
      <c r="B11422"/>
      <c r="C11422"/>
      <c r="D11422"/>
    </row>
    <row r="11423" spans="1:4" x14ac:dyDescent="0.25">
      <c r="A11423"/>
      <c r="B11423"/>
      <c r="C11423"/>
      <c r="D11423"/>
    </row>
    <row r="11424" spans="1:4" x14ac:dyDescent="0.25">
      <c r="A11424"/>
      <c r="B11424"/>
      <c r="C11424"/>
      <c r="D11424"/>
    </row>
    <row r="11425" spans="1:4" x14ac:dyDescent="0.25">
      <c r="A11425"/>
      <c r="B11425"/>
      <c r="C11425"/>
      <c r="D11425"/>
    </row>
    <row r="11426" spans="1:4" x14ac:dyDescent="0.25">
      <c r="A11426"/>
      <c r="B11426"/>
      <c r="C11426"/>
      <c r="D11426"/>
    </row>
    <row r="11427" spans="1:4" x14ac:dyDescent="0.25">
      <c r="A11427"/>
      <c r="B11427"/>
      <c r="C11427"/>
      <c r="D11427"/>
    </row>
    <row r="11428" spans="1:4" x14ac:dyDescent="0.25">
      <c r="A11428"/>
      <c r="B11428"/>
      <c r="C11428"/>
      <c r="D11428"/>
    </row>
    <row r="11429" spans="1:4" x14ac:dyDescent="0.25">
      <c r="A11429"/>
      <c r="B11429"/>
      <c r="C11429"/>
      <c r="D11429"/>
    </row>
    <row r="11430" spans="1:4" x14ac:dyDescent="0.25">
      <c r="A11430"/>
      <c r="B11430"/>
      <c r="C11430"/>
      <c r="D11430"/>
    </row>
    <row r="11431" spans="1:4" x14ac:dyDescent="0.25">
      <c r="A11431"/>
      <c r="B11431"/>
      <c r="C11431"/>
      <c r="D11431"/>
    </row>
    <row r="11432" spans="1:4" x14ac:dyDescent="0.25">
      <c r="A11432"/>
      <c r="B11432"/>
      <c r="C11432"/>
      <c r="D11432"/>
    </row>
    <row r="11433" spans="1:4" x14ac:dyDescent="0.25">
      <c r="A11433"/>
      <c r="B11433"/>
      <c r="C11433"/>
      <c r="D11433"/>
    </row>
    <row r="11434" spans="1:4" x14ac:dyDescent="0.25">
      <c r="A11434"/>
      <c r="B11434"/>
      <c r="C11434"/>
      <c r="D11434"/>
    </row>
    <row r="11435" spans="1:4" x14ac:dyDescent="0.25">
      <c r="A11435"/>
      <c r="B11435"/>
      <c r="C11435"/>
      <c r="D11435"/>
    </row>
    <row r="11436" spans="1:4" x14ac:dyDescent="0.25">
      <c r="A11436"/>
      <c r="B11436"/>
      <c r="C11436"/>
      <c r="D11436"/>
    </row>
    <row r="11437" spans="1:4" x14ac:dyDescent="0.25">
      <c r="A11437"/>
      <c r="B11437"/>
      <c r="C11437"/>
      <c r="D11437"/>
    </row>
    <row r="11438" spans="1:4" x14ac:dyDescent="0.25">
      <c r="A11438"/>
      <c r="B11438"/>
      <c r="C11438"/>
      <c r="D11438"/>
    </row>
    <row r="11439" spans="1:4" x14ac:dyDescent="0.25">
      <c r="A11439"/>
      <c r="B11439"/>
      <c r="C11439"/>
      <c r="D11439"/>
    </row>
    <row r="11440" spans="1:4" x14ac:dyDescent="0.25">
      <c r="A11440"/>
      <c r="B11440"/>
      <c r="C11440"/>
      <c r="D11440"/>
    </row>
    <row r="11441" spans="1:4" x14ac:dyDescent="0.25">
      <c r="A11441"/>
      <c r="B11441"/>
      <c r="C11441"/>
      <c r="D11441"/>
    </row>
    <row r="11442" spans="1:4" x14ac:dyDescent="0.25">
      <c r="A11442"/>
      <c r="B11442"/>
      <c r="C11442"/>
      <c r="D11442"/>
    </row>
    <row r="11443" spans="1:4" x14ac:dyDescent="0.25">
      <c r="A11443"/>
      <c r="B11443"/>
      <c r="C11443"/>
      <c r="D11443"/>
    </row>
    <row r="11444" spans="1:4" x14ac:dyDescent="0.25">
      <c r="A11444"/>
      <c r="B11444"/>
      <c r="C11444"/>
      <c r="D11444"/>
    </row>
    <row r="11445" spans="1:4" x14ac:dyDescent="0.25">
      <c r="A11445"/>
      <c r="B11445"/>
      <c r="C11445"/>
      <c r="D11445"/>
    </row>
    <row r="11446" spans="1:4" x14ac:dyDescent="0.25">
      <c r="A11446"/>
      <c r="B11446"/>
      <c r="C11446"/>
      <c r="D11446"/>
    </row>
    <row r="11447" spans="1:4" x14ac:dyDescent="0.25">
      <c r="A11447"/>
      <c r="B11447"/>
      <c r="C11447"/>
      <c r="D11447"/>
    </row>
    <row r="11448" spans="1:4" x14ac:dyDescent="0.25">
      <c r="A11448"/>
      <c r="B11448"/>
      <c r="C11448"/>
      <c r="D11448"/>
    </row>
    <row r="11449" spans="1:4" x14ac:dyDescent="0.25">
      <c r="A11449"/>
      <c r="B11449"/>
      <c r="C11449"/>
      <c r="D11449"/>
    </row>
    <row r="11450" spans="1:4" x14ac:dyDescent="0.25">
      <c r="A11450"/>
      <c r="B11450"/>
      <c r="C11450"/>
      <c r="D11450"/>
    </row>
    <row r="11451" spans="1:4" x14ac:dyDescent="0.25">
      <c r="A11451"/>
      <c r="B11451"/>
      <c r="C11451"/>
      <c r="D11451"/>
    </row>
    <row r="11452" spans="1:4" x14ac:dyDescent="0.25">
      <c r="A11452"/>
      <c r="B11452"/>
      <c r="C11452"/>
      <c r="D11452"/>
    </row>
    <row r="11453" spans="1:4" x14ac:dyDescent="0.25">
      <c r="A11453"/>
      <c r="B11453"/>
      <c r="C11453"/>
      <c r="D11453"/>
    </row>
    <row r="11454" spans="1:4" x14ac:dyDescent="0.25">
      <c r="A11454"/>
      <c r="B11454"/>
      <c r="C11454"/>
      <c r="D11454"/>
    </row>
    <row r="11455" spans="1:4" x14ac:dyDescent="0.25">
      <c r="A11455"/>
      <c r="B11455"/>
      <c r="C11455"/>
      <c r="D11455"/>
    </row>
    <row r="11456" spans="1:4" x14ac:dyDescent="0.25">
      <c r="A11456"/>
      <c r="B11456"/>
      <c r="C11456"/>
      <c r="D11456"/>
    </row>
    <row r="11457" spans="1:4" x14ac:dyDescent="0.25">
      <c r="A11457"/>
      <c r="B11457"/>
      <c r="C11457"/>
      <c r="D11457"/>
    </row>
    <row r="11458" spans="1:4" x14ac:dyDescent="0.25">
      <c r="A11458"/>
      <c r="B11458"/>
      <c r="C11458"/>
      <c r="D11458"/>
    </row>
    <row r="11459" spans="1:4" x14ac:dyDescent="0.25">
      <c r="A11459"/>
      <c r="B11459"/>
      <c r="C11459"/>
      <c r="D11459"/>
    </row>
    <row r="11460" spans="1:4" x14ac:dyDescent="0.25">
      <c r="A11460"/>
      <c r="B11460"/>
      <c r="C11460"/>
      <c r="D11460"/>
    </row>
    <row r="11461" spans="1:4" x14ac:dyDescent="0.25">
      <c r="A11461"/>
      <c r="B11461"/>
      <c r="C11461"/>
      <c r="D11461"/>
    </row>
    <row r="11462" spans="1:4" x14ac:dyDescent="0.25">
      <c r="A11462"/>
      <c r="B11462"/>
      <c r="C11462"/>
      <c r="D11462"/>
    </row>
    <row r="11463" spans="1:4" x14ac:dyDescent="0.25">
      <c r="A11463"/>
      <c r="B11463"/>
      <c r="C11463"/>
      <c r="D11463"/>
    </row>
    <row r="11464" spans="1:4" x14ac:dyDescent="0.25">
      <c r="A11464"/>
      <c r="B11464"/>
      <c r="C11464"/>
      <c r="D11464"/>
    </row>
    <row r="11465" spans="1:4" x14ac:dyDescent="0.25">
      <c r="A11465"/>
      <c r="B11465"/>
      <c r="C11465"/>
      <c r="D11465"/>
    </row>
    <row r="11466" spans="1:4" x14ac:dyDescent="0.25">
      <c r="A11466"/>
      <c r="B11466"/>
      <c r="C11466"/>
      <c r="D11466"/>
    </row>
    <row r="11467" spans="1:4" x14ac:dyDescent="0.25">
      <c r="A11467"/>
      <c r="B11467"/>
      <c r="C11467"/>
      <c r="D11467"/>
    </row>
    <row r="11468" spans="1:4" x14ac:dyDescent="0.25">
      <c r="A11468"/>
      <c r="B11468"/>
      <c r="C11468"/>
      <c r="D11468"/>
    </row>
    <row r="11469" spans="1:4" x14ac:dyDescent="0.25">
      <c r="A11469"/>
      <c r="B11469"/>
      <c r="C11469"/>
      <c r="D11469"/>
    </row>
    <row r="11470" spans="1:4" x14ac:dyDescent="0.25">
      <c r="A11470"/>
      <c r="B11470"/>
      <c r="C11470"/>
      <c r="D11470"/>
    </row>
    <row r="11471" spans="1:4" x14ac:dyDescent="0.25">
      <c r="A11471"/>
      <c r="B11471"/>
      <c r="C11471"/>
      <c r="D11471"/>
    </row>
    <row r="11472" spans="1:4" x14ac:dyDescent="0.25">
      <c r="A11472"/>
      <c r="B11472"/>
      <c r="C11472"/>
      <c r="D11472"/>
    </row>
    <row r="11473" spans="1:4" x14ac:dyDescent="0.25">
      <c r="A11473"/>
      <c r="B11473"/>
      <c r="C11473"/>
      <c r="D11473"/>
    </row>
    <row r="11474" spans="1:4" x14ac:dyDescent="0.25">
      <c r="A11474"/>
      <c r="B11474"/>
      <c r="C11474"/>
      <c r="D11474"/>
    </row>
    <row r="11475" spans="1:4" x14ac:dyDescent="0.25">
      <c r="A11475"/>
      <c r="B11475"/>
      <c r="C11475"/>
      <c r="D11475"/>
    </row>
    <row r="11476" spans="1:4" x14ac:dyDescent="0.25">
      <c r="A11476"/>
      <c r="B11476"/>
      <c r="C11476"/>
      <c r="D11476"/>
    </row>
    <row r="11477" spans="1:4" x14ac:dyDescent="0.25">
      <c r="A11477"/>
      <c r="B11477"/>
      <c r="C11477"/>
      <c r="D11477"/>
    </row>
    <row r="11478" spans="1:4" x14ac:dyDescent="0.25">
      <c r="A11478"/>
      <c r="B11478"/>
      <c r="C11478"/>
      <c r="D11478"/>
    </row>
    <row r="11479" spans="1:4" x14ac:dyDescent="0.25">
      <c r="A11479"/>
      <c r="B11479"/>
      <c r="C11479"/>
      <c r="D11479"/>
    </row>
    <row r="11480" spans="1:4" x14ac:dyDescent="0.25">
      <c r="A11480"/>
      <c r="B11480"/>
      <c r="C11480"/>
      <c r="D11480"/>
    </row>
    <row r="11481" spans="1:4" x14ac:dyDescent="0.25">
      <c r="A11481"/>
      <c r="B11481"/>
      <c r="C11481"/>
      <c r="D11481"/>
    </row>
    <row r="11482" spans="1:4" x14ac:dyDescent="0.25">
      <c r="A11482"/>
      <c r="B11482"/>
      <c r="C11482"/>
      <c r="D11482"/>
    </row>
    <row r="11483" spans="1:4" x14ac:dyDescent="0.25">
      <c r="A11483"/>
      <c r="B11483"/>
      <c r="C11483"/>
      <c r="D11483"/>
    </row>
    <row r="11484" spans="1:4" x14ac:dyDescent="0.25">
      <c r="A11484"/>
      <c r="B11484"/>
      <c r="C11484"/>
      <c r="D11484"/>
    </row>
    <row r="11485" spans="1:4" x14ac:dyDescent="0.25">
      <c r="A11485"/>
      <c r="B11485"/>
      <c r="C11485"/>
      <c r="D11485"/>
    </row>
    <row r="11486" spans="1:4" x14ac:dyDescent="0.25">
      <c r="A11486"/>
      <c r="B11486"/>
      <c r="C11486"/>
      <c r="D11486"/>
    </row>
    <row r="11487" spans="1:4" x14ac:dyDescent="0.25">
      <c r="A11487"/>
      <c r="B11487"/>
      <c r="C11487"/>
      <c r="D11487"/>
    </row>
    <row r="11488" spans="1:4" x14ac:dyDescent="0.25">
      <c r="A11488"/>
      <c r="B11488"/>
      <c r="C11488"/>
      <c r="D11488"/>
    </row>
    <row r="11489" spans="1:4" x14ac:dyDescent="0.25">
      <c r="A11489"/>
      <c r="B11489"/>
      <c r="C11489"/>
      <c r="D11489"/>
    </row>
    <row r="11490" spans="1:4" x14ac:dyDescent="0.25">
      <c r="A11490"/>
      <c r="B11490"/>
      <c r="C11490"/>
      <c r="D11490"/>
    </row>
    <row r="11491" spans="1:4" x14ac:dyDescent="0.25">
      <c r="A11491"/>
      <c r="B11491"/>
      <c r="C11491"/>
      <c r="D11491"/>
    </row>
    <row r="11492" spans="1:4" x14ac:dyDescent="0.25">
      <c r="A11492"/>
      <c r="B11492"/>
      <c r="C11492"/>
      <c r="D11492"/>
    </row>
    <row r="11493" spans="1:4" x14ac:dyDescent="0.25">
      <c r="A11493"/>
      <c r="B11493"/>
      <c r="C11493"/>
      <c r="D11493"/>
    </row>
    <row r="11494" spans="1:4" x14ac:dyDescent="0.25">
      <c r="A11494"/>
      <c r="B11494"/>
      <c r="C11494"/>
      <c r="D11494"/>
    </row>
    <row r="11495" spans="1:4" x14ac:dyDescent="0.25">
      <c r="A11495"/>
      <c r="B11495"/>
      <c r="C11495"/>
      <c r="D11495"/>
    </row>
    <row r="11496" spans="1:4" x14ac:dyDescent="0.25">
      <c r="A11496"/>
      <c r="B11496"/>
      <c r="C11496"/>
      <c r="D11496"/>
    </row>
    <row r="11497" spans="1:4" x14ac:dyDescent="0.25">
      <c r="A11497"/>
      <c r="B11497"/>
      <c r="C11497"/>
      <c r="D11497"/>
    </row>
    <row r="11498" spans="1:4" x14ac:dyDescent="0.25">
      <c r="A11498"/>
      <c r="B11498"/>
      <c r="C11498"/>
      <c r="D11498"/>
    </row>
    <row r="11499" spans="1:4" x14ac:dyDescent="0.25">
      <c r="A11499"/>
      <c r="B11499"/>
      <c r="C11499"/>
      <c r="D11499"/>
    </row>
    <row r="11500" spans="1:4" x14ac:dyDescent="0.25">
      <c r="A11500"/>
      <c r="B11500"/>
      <c r="C11500"/>
      <c r="D11500"/>
    </row>
    <row r="11501" spans="1:4" x14ac:dyDescent="0.25">
      <c r="A11501"/>
      <c r="B11501"/>
      <c r="C11501"/>
      <c r="D11501"/>
    </row>
    <row r="11502" spans="1:4" x14ac:dyDescent="0.25">
      <c r="A11502"/>
      <c r="B11502"/>
      <c r="C11502"/>
      <c r="D11502"/>
    </row>
    <row r="11503" spans="1:4" x14ac:dyDescent="0.25">
      <c r="A11503"/>
      <c r="B11503"/>
      <c r="C11503"/>
      <c r="D11503"/>
    </row>
    <row r="11504" spans="1:4" x14ac:dyDescent="0.25">
      <c r="A11504"/>
      <c r="B11504"/>
      <c r="C11504"/>
      <c r="D11504"/>
    </row>
    <row r="11505" spans="1:4" x14ac:dyDescent="0.25">
      <c r="A11505"/>
      <c r="B11505"/>
      <c r="C11505"/>
      <c r="D11505"/>
    </row>
    <row r="11506" spans="1:4" x14ac:dyDescent="0.25">
      <c r="A11506"/>
      <c r="B11506"/>
      <c r="C11506"/>
      <c r="D11506"/>
    </row>
    <row r="11507" spans="1:4" x14ac:dyDescent="0.25">
      <c r="A11507"/>
      <c r="B11507"/>
      <c r="C11507"/>
      <c r="D11507"/>
    </row>
    <row r="11508" spans="1:4" x14ac:dyDescent="0.25">
      <c r="A11508"/>
      <c r="B11508"/>
      <c r="C11508"/>
      <c r="D11508"/>
    </row>
    <row r="11509" spans="1:4" x14ac:dyDescent="0.25">
      <c r="A11509"/>
      <c r="B11509"/>
      <c r="C11509"/>
      <c r="D11509"/>
    </row>
    <row r="11510" spans="1:4" x14ac:dyDescent="0.25">
      <c r="A11510"/>
      <c r="B11510"/>
      <c r="C11510"/>
      <c r="D11510"/>
    </row>
    <row r="11511" spans="1:4" x14ac:dyDescent="0.25">
      <c r="A11511"/>
      <c r="B11511"/>
      <c r="C11511"/>
      <c r="D11511"/>
    </row>
    <row r="11512" spans="1:4" x14ac:dyDescent="0.25">
      <c r="A11512"/>
      <c r="B11512"/>
      <c r="C11512"/>
      <c r="D11512"/>
    </row>
    <row r="11513" spans="1:4" x14ac:dyDescent="0.25">
      <c r="A11513"/>
      <c r="B11513"/>
      <c r="C11513"/>
      <c r="D11513"/>
    </row>
    <row r="11514" spans="1:4" x14ac:dyDescent="0.25">
      <c r="A11514"/>
      <c r="B11514"/>
      <c r="C11514"/>
      <c r="D11514"/>
    </row>
    <row r="11515" spans="1:4" x14ac:dyDescent="0.25">
      <c r="A11515"/>
      <c r="B11515"/>
      <c r="C11515"/>
      <c r="D11515"/>
    </row>
    <row r="11516" spans="1:4" x14ac:dyDescent="0.25">
      <c r="A11516"/>
      <c r="B11516"/>
      <c r="C11516"/>
      <c r="D11516"/>
    </row>
    <row r="11517" spans="1:4" x14ac:dyDescent="0.25">
      <c r="A11517"/>
      <c r="B11517"/>
      <c r="C11517"/>
      <c r="D11517"/>
    </row>
    <row r="11518" spans="1:4" x14ac:dyDescent="0.25">
      <c r="A11518"/>
      <c r="B11518"/>
      <c r="C11518"/>
      <c r="D11518"/>
    </row>
    <row r="11519" spans="1:4" x14ac:dyDescent="0.25">
      <c r="A11519"/>
      <c r="B11519"/>
      <c r="C11519"/>
      <c r="D11519"/>
    </row>
    <row r="11520" spans="1:4" x14ac:dyDescent="0.25">
      <c r="A11520"/>
      <c r="B11520"/>
      <c r="C11520"/>
      <c r="D11520"/>
    </row>
    <row r="11521" spans="1:4" x14ac:dyDescent="0.25">
      <c r="A11521"/>
      <c r="B11521"/>
      <c r="C11521"/>
      <c r="D11521"/>
    </row>
    <row r="11522" spans="1:4" x14ac:dyDescent="0.25">
      <c r="A11522"/>
      <c r="B11522"/>
      <c r="C11522"/>
      <c r="D11522"/>
    </row>
    <row r="11523" spans="1:4" x14ac:dyDescent="0.25">
      <c r="A11523"/>
      <c r="B11523"/>
      <c r="C11523"/>
      <c r="D11523"/>
    </row>
    <row r="11524" spans="1:4" x14ac:dyDescent="0.25">
      <c r="A11524"/>
      <c r="B11524"/>
      <c r="C11524"/>
      <c r="D11524"/>
    </row>
    <row r="11525" spans="1:4" x14ac:dyDescent="0.25">
      <c r="A11525"/>
      <c r="B11525"/>
      <c r="C11525"/>
      <c r="D11525"/>
    </row>
    <row r="11526" spans="1:4" x14ac:dyDescent="0.25">
      <c r="A11526"/>
      <c r="B11526"/>
      <c r="C11526"/>
      <c r="D11526"/>
    </row>
    <row r="11527" spans="1:4" x14ac:dyDescent="0.25">
      <c r="A11527"/>
      <c r="B11527"/>
      <c r="C11527"/>
      <c r="D11527"/>
    </row>
    <row r="11528" spans="1:4" x14ac:dyDescent="0.25">
      <c r="A11528"/>
      <c r="B11528"/>
      <c r="C11528"/>
      <c r="D11528"/>
    </row>
    <row r="11529" spans="1:4" x14ac:dyDescent="0.25">
      <c r="A11529"/>
      <c r="B11529"/>
      <c r="C11529"/>
      <c r="D11529"/>
    </row>
    <row r="11530" spans="1:4" x14ac:dyDescent="0.25">
      <c r="A11530"/>
      <c r="B11530"/>
      <c r="C11530"/>
      <c r="D11530"/>
    </row>
    <row r="11531" spans="1:4" x14ac:dyDescent="0.25">
      <c r="A11531"/>
      <c r="B11531"/>
      <c r="C11531"/>
      <c r="D11531"/>
    </row>
    <row r="11532" spans="1:4" x14ac:dyDescent="0.25">
      <c r="A11532"/>
      <c r="B11532"/>
      <c r="C11532"/>
      <c r="D11532"/>
    </row>
    <row r="11533" spans="1:4" x14ac:dyDescent="0.25">
      <c r="A11533"/>
      <c r="B11533"/>
      <c r="C11533"/>
      <c r="D11533"/>
    </row>
    <row r="11534" spans="1:4" x14ac:dyDescent="0.25">
      <c r="A11534"/>
      <c r="B11534"/>
      <c r="C11534"/>
      <c r="D11534"/>
    </row>
    <row r="11535" spans="1:4" x14ac:dyDescent="0.25">
      <c r="A11535"/>
      <c r="B11535"/>
      <c r="C11535"/>
      <c r="D11535"/>
    </row>
    <row r="11536" spans="1:4" x14ac:dyDescent="0.25">
      <c r="A11536"/>
      <c r="B11536"/>
      <c r="C11536"/>
      <c r="D11536"/>
    </row>
    <row r="11537" spans="1:4" x14ac:dyDescent="0.25">
      <c r="A11537"/>
      <c r="B11537"/>
      <c r="C11537"/>
      <c r="D11537"/>
    </row>
    <row r="11538" spans="1:4" x14ac:dyDescent="0.25">
      <c r="A11538"/>
      <c r="B11538"/>
      <c r="C11538"/>
      <c r="D11538"/>
    </row>
    <row r="11539" spans="1:4" x14ac:dyDescent="0.25">
      <c r="A11539"/>
      <c r="B11539"/>
      <c r="C11539"/>
      <c r="D11539"/>
    </row>
    <row r="11540" spans="1:4" x14ac:dyDescent="0.25">
      <c r="A11540"/>
      <c r="B11540"/>
      <c r="C11540"/>
      <c r="D11540"/>
    </row>
    <row r="11541" spans="1:4" x14ac:dyDescent="0.25">
      <c r="A11541"/>
      <c r="B11541"/>
      <c r="C11541"/>
      <c r="D11541"/>
    </row>
    <row r="11542" spans="1:4" x14ac:dyDescent="0.25">
      <c r="A11542"/>
      <c r="B11542"/>
      <c r="C11542"/>
      <c r="D11542"/>
    </row>
    <row r="11543" spans="1:4" x14ac:dyDescent="0.25">
      <c r="A11543"/>
      <c r="B11543"/>
      <c r="C11543"/>
      <c r="D11543"/>
    </row>
    <row r="11544" spans="1:4" x14ac:dyDescent="0.25">
      <c r="A11544"/>
      <c r="B11544"/>
      <c r="C11544"/>
      <c r="D11544"/>
    </row>
    <row r="11545" spans="1:4" x14ac:dyDescent="0.25">
      <c r="A11545"/>
      <c r="B11545"/>
      <c r="C11545"/>
      <c r="D11545"/>
    </row>
    <row r="11546" spans="1:4" x14ac:dyDescent="0.25">
      <c r="A11546"/>
      <c r="B11546"/>
      <c r="C11546"/>
      <c r="D11546"/>
    </row>
    <row r="11547" spans="1:4" x14ac:dyDescent="0.25">
      <c r="A11547"/>
      <c r="B11547"/>
      <c r="C11547"/>
      <c r="D11547"/>
    </row>
    <row r="11548" spans="1:4" x14ac:dyDescent="0.25">
      <c r="A11548"/>
      <c r="B11548"/>
      <c r="C11548"/>
      <c r="D11548"/>
    </row>
    <row r="11549" spans="1:4" x14ac:dyDescent="0.25">
      <c r="A11549"/>
      <c r="B11549"/>
      <c r="C11549"/>
      <c r="D11549"/>
    </row>
    <row r="11550" spans="1:4" x14ac:dyDescent="0.25">
      <c r="A11550"/>
      <c r="B11550"/>
      <c r="C11550"/>
      <c r="D11550"/>
    </row>
    <row r="11551" spans="1:4" x14ac:dyDescent="0.25">
      <c r="A11551"/>
      <c r="B11551"/>
      <c r="C11551"/>
      <c r="D11551"/>
    </row>
    <row r="11552" spans="1:4" x14ac:dyDescent="0.25">
      <c r="A11552"/>
      <c r="B11552"/>
      <c r="C11552"/>
      <c r="D11552"/>
    </row>
    <row r="11553" spans="1:4" x14ac:dyDescent="0.25">
      <c r="A11553"/>
      <c r="B11553"/>
      <c r="C11553"/>
      <c r="D11553"/>
    </row>
    <row r="11554" spans="1:4" x14ac:dyDescent="0.25">
      <c r="A11554"/>
      <c r="B11554"/>
      <c r="C11554"/>
      <c r="D11554"/>
    </row>
    <row r="11555" spans="1:4" x14ac:dyDescent="0.25">
      <c r="A11555"/>
      <c r="B11555"/>
      <c r="C11555"/>
      <c r="D11555"/>
    </row>
    <row r="11556" spans="1:4" x14ac:dyDescent="0.25">
      <c r="A11556"/>
      <c r="B11556"/>
      <c r="C11556"/>
      <c r="D11556"/>
    </row>
    <row r="11557" spans="1:4" x14ac:dyDescent="0.25">
      <c r="A11557"/>
      <c r="B11557"/>
      <c r="C11557"/>
      <c r="D11557"/>
    </row>
    <row r="11558" spans="1:4" x14ac:dyDescent="0.25">
      <c r="A11558"/>
      <c r="B11558"/>
      <c r="C11558"/>
      <c r="D11558"/>
    </row>
    <row r="11559" spans="1:4" x14ac:dyDescent="0.25">
      <c r="A11559"/>
      <c r="B11559"/>
      <c r="C11559"/>
      <c r="D11559"/>
    </row>
    <row r="11560" spans="1:4" x14ac:dyDescent="0.25">
      <c r="A11560"/>
      <c r="B11560"/>
      <c r="C11560"/>
      <c r="D11560"/>
    </row>
    <row r="11561" spans="1:4" x14ac:dyDescent="0.25">
      <c r="A11561"/>
      <c r="B11561"/>
      <c r="C11561"/>
      <c r="D11561"/>
    </row>
    <row r="11562" spans="1:4" x14ac:dyDescent="0.25">
      <c r="A11562"/>
      <c r="B11562"/>
      <c r="C11562"/>
      <c r="D11562"/>
    </row>
    <row r="11563" spans="1:4" x14ac:dyDescent="0.25">
      <c r="A11563"/>
      <c r="B11563"/>
      <c r="C11563"/>
      <c r="D11563"/>
    </row>
    <row r="11564" spans="1:4" x14ac:dyDescent="0.25">
      <c r="A11564"/>
      <c r="B11564"/>
      <c r="C11564"/>
      <c r="D11564"/>
    </row>
    <row r="11565" spans="1:4" x14ac:dyDescent="0.25">
      <c r="A11565"/>
      <c r="B11565"/>
      <c r="C11565"/>
      <c r="D11565"/>
    </row>
    <row r="11566" spans="1:4" x14ac:dyDescent="0.25">
      <c r="A11566"/>
      <c r="B11566"/>
      <c r="C11566"/>
      <c r="D11566"/>
    </row>
    <row r="11567" spans="1:4" x14ac:dyDescent="0.25">
      <c r="A11567"/>
      <c r="B11567"/>
      <c r="C11567"/>
      <c r="D11567"/>
    </row>
    <row r="11568" spans="1:4" x14ac:dyDescent="0.25">
      <c r="A11568"/>
      <c r="B11568"/>
      <c r="C11568"/>
      <c r="D11568"/>
    </row>
    <row r="11569" spans="1:4" x14ac:dyDescent="0.25">
      <c r="A11569"/>
      <c r="B11569"/>
      <c r="C11569"/>
      <c r="D11569"/>
    </row>
    <row r="11570" spans="1:4" x14ac:dyDescent="0.25">
      <c r="A11570"/>
      <c r="B11570"/>
      <c r="C11570"/>
      <c r="D11570"/>
    </row>
    <row r="11571" spans="1:4" x14ac:dyDescent="0.25">
      <c r="A11571"/>
      <c r="B11571"/>
      <c r="C11571"/>
      <c r="D11571"/>
    </row>
    <row r="11572" spans="1:4" x14ac:dyDescent="0.25">
      <c r="A11572"/>
      <c r="B11572"/>
      <c r="C11572"/>
      <c r="D11572"/>
    </row>
    <row r="11573" spans="1:4" x14ac:dyDescent="0.25">
      <c r="A11573"/>
      <c r="B11573"/>
      <c r="C11573"/>
      <c r="D11573"/>
    </row>
    <row r="11574" spans="1:4" x14ac:dyDescent="0.25">
      <c r="A11574"/>
      <c r="B11574"/>
      <c r="C11574"/>
      <c r="D11574"/>
    </row>
    <row r="11575" spans="1:4" x14ac:dyDescent="0.25">
      <c r="A11575"/>
      <c r="B11575"/>
      <c r="C11575"/>
      <c r="D11575"/>
    </row>
    <row r="11576" spans="1:4" x14ac:dyDescent="0.25">
      <c r="A11576"/>
      <c r="B11576"/>
      <c r="C11576"/>
      <c r="D11576"/>
    </row>
    <row r="11577" spans="1:4" x14ac:dyDescent="0.25">
      <c r="A11577"/>
      <c r="B11577"/>
      <c r="C11577"/>
      <c r="D11577"/>
    </row>
    <row r="11578" spans="1:4" x14ac:dyDescent="0.25">
      <c r="A11578"/>
      <c r="B11578"/>
      <c r="C11578"/>
      <c r="D11578"/>
    </row>
    <row r="11579" spans="1:4" x14ac:dyDescent="0.25">
      <c r="A11579"/>
      <c r="B11579"/>
      <c r="C11579"/>
      <c r="D11579"/>
    </row>
    <row r="11580" spans="1:4" x14ac:dyDescent="0.25">
      <c r="A11580"/>
      <c r="B11580"/>
      <c r="C11580"/>
      <c r="D11580"/>
    </row>
    <row r="11581" spans="1:4" x14ac:dyDescent="0.25">
      <c r="A11581"/>
      <c r="B11581"/>
      <c r="C11581"/>
      <c r="D11581"/>
    </row>
    <row r="11582" spans="1:4" x14ac:dyDescent="0.25">
      <c r="A11582"/>
      <c r="B11582"/>
      <c r="C11582"/>
      <c r="D11582"/>
    </row>
    <row r="11583" spans="1:4" x14ac:dyDescent="0.25">
      <c r="A11583"/>
      <c r="B11583"/>
      <c r="C11583"/>
      <c r="D11583"/>
    </row>
    <row r="11584" spans="1:4" x14ac:dyDescent="0.25">
      <c r="A11584"/>
      <c r="B11584"/>
      <c r="C11584"/>
      <c r="D11584"/>
    </row>
    <row r="11585" spans="1:4" x14ac:dyDescent="0.25">
      <c r="A11585"/>
      <c r="B11585"/>
      <c r="C11585"/>
      <c r="D11585"/>
    </row>
    <row r="11586" spans="1:4" x14ac:dyDescent="0.25">
      <c r="A11586"/>
      <c r="B11586"/>
      <c r="C11586"/>
      <c r="D11586"/>
    </row>
    <row r="11587" spans="1:4" x14ac:dyDescent="0.25">
      <c r="A11587"/>
      <c r="B11587"/>
      <c r="C11587"/>
      <c r="D11587"/>
    </row>
    <row r="11588" spans="1:4" x14ac:dyDescent="0.25">
      <c r="A11588"/>
      <c r="B11588"/>
      <c r="C11588"/>
      <c r="D11588"/>
    </row>
    <row r="11589" spans="1:4" x14ac:dyDescent="0.25">
      <c r="A11589"/>
      <c r="B11589"/>
      <c r="C11589"/>
      <c r="D11589"/>
    </row>
    <row r="11590" spans="1:4" x14ac:dyDescent="0.25">
      <c r="A11590"/>
      <c r="B11590"/>
      <c r="C11590"/>
      <c r="D11590"/>
    </row>
    <row r="11591" spans="1:4" x14ac:dyDescent="0.25">
      <c r="A11591"/>
      <c r="B11591"/>
      <c r="C11591"/>
      <c r="D11591"/>
    </row>
    <row r="11592" spans="1:4" x14ac:dyDescent="0.25">
      <c r="A11592"/>
      <c r="B11592"/>
      <c r="C11592"/>
      <c r="D11592"/>
    </row>
    <row r="11593" spans="1:4" x14ac:dyDescent="0.25">
      <c r="A11593"/>
      <c r="B11593"/>
      <c r="C11593"/>
      <c r="D11593"/>
    </row>
    <row r="11594" spans="1:4" x14ac:dyDescent="0.25">
      <c r="A11594"/>
      <c r="B11594"/>
      <c r="C11594"/>
      <c r="D11594"/>
    </row>
    <row r="11595" spans="1:4" x14ac:dyDescent="0.25">
      <c r="A11595"/>
      <c r="B11595"/>
      <c r="C11595"/>
      <c r="D11595"/>
    </row>
    <row r="11596" spans="1:4" x14ac:dyDescent="0.25">
      <c r="A11596"/>
      <c r="B11596"/>
      <c r="C11596"/>
      <c r="D11596"/>
    </row>
    <row r="11597" spans="1:4" x14ac:dyDescent="0.25">
      <c r="A11597"/>
      <c r="B11597"/>
      <c r="C11597"/>
      <c r="D11597"/>
    </row>
    <row r="11598" spans="1:4" x14ac:dyDescent="0.25">
      <c r="A11598"/>
      <c r="B11598"/>
      <c r="C11598"/>
      <c r="D11598"/>
    </row>
    <row r="11599" spans="1:4" x14ac:dyDescent="0.25">
      <c r="A11599"/>
      <c r="B11599"/>
      <c r="C11599"/>
      <c r="D11599"/>
    </row>
    <row r="11600" spans="1:4" x14ac:dyDescent="0.25">
      <c r="A11600"/>
      <c r="B11600"/>
      <c r="C11600"/>
      <c r="D11600"/>
    </row>
    <row r="11601" spans="1:4" x14ac:dyDescent="0.25">
      <c r="A11601"/>
      <c r="B11601"/>
      <c r="C11601"/>
      <c r="D11601"/>
    </row>
    <row r="11602" spans="1:4" x14ac:dyDescent="0.25">
      <c r="A11602"/>
      <c r="B11602"/>
      <c r="C11602"/>
      <c r="D11602"/>
    </row>
    <row r="11603" spans="1:4" x14ac:dyDescent="0.25">
      <c r="A11603"/>
      <c r="B11603"/>
      <c r="C11603"/>
      <c r="D11603"/>
    </row>
    <row r="11604" spans="1:4" x14ac:dyDescent="0.25">
      <c r="A11604"/>
      <c r="B11604"/>
      <c r="C11604"/>
      <c r="D11604"/>
    </row>
    <row r="11605" spans="1:4" x14ac:dyDescent="0.25">
      <c r="A11605"/>
      <c r="B11605"/>
      <c r="C11605"/>
      <c r="D11605"/>
    </row>
    <row r="11606" spans="1:4" x14ac:dyDescent="0.25">
      <c r="A11606"/>
      <c r="B11606"/>
      <c r="C11606"/>
      <c r="D11606"/>
    </row>
    <row r="11607" spans="1:4" x14ac:dyDescent="0.25">
      <c r="A11607"/>
      <c r="B11607"/>
      <c r="C11607"/>
      <c r="D11607"/>
    </row>
    <row r="11608" spans="1:4" x14ac:dyDescent="0.25">
      <c r="A11608"/>
      <c r="B11608"/>
      <c r="C11608"/>
      <c r="D11608"/>
    </row>
    <row r="11609" spans="1:4" x14ac:dyDescent="0.25">
      <c r="A11609"/>
      <c r="B11609"/>
      <c r="C11609"/>
      <c r="D11609"/>
    </row>
    <row r="11610" spans="1:4" x14ac:dyDescent="0.25">
      <c r="A11610"/>
      <c r="B11610"/>
      <c r="C11610"/>
      <c r="D11610"/>
    </row>
    <row r="11611" spans="1:4" x14ac:dyDescent="0.25">
      <c r="A11611"/>
      <c r="B11611"/>
      <c r="C11611"/>
      <c r="D11611"/>
    </row>
    <row r="11612" spans="1:4" x14ac:dyDescent="0.25">
      <c r="A11612"/>
      <c r="B11612"/>
      <c r="C11612"/>
      <c r="D11612"/>
    </row>
    <row r="11613" spans="1:4" x14ac:dyDescent="0.25">
      <c r="A11613"/>
      <c r="B11613"/>
      <c r="C11613"/>
      <c r="D11613"/>
    </row>
    <row r="11614" spans="1:4" x14ac:dyDescent="0.25">
      <c r="A11614"/>
      <c r="B11614"/>
      <c r="C11614"/>
      <c r="D11614"/>
    </row>
    <row r="11615" spans="1:4" x14ac:dyDescent="0.25">
      <c r="A11615"/>
      <c r="B11615"/>
      <c r="C11615"/>
      <c r="D11615"/>
    </row>
    <row r="11616" spans="1:4" x14ac:dyDescent="0.25">
      <c r="A11616"/>
      <c r="B11616"/>
      <c r="C11616"/>
      <c r="D11616"/>
    </row>
    <row r="11617" spans="1:4" x14ac:dyDescent="0.25">
      <c r="A11617"/>
      <c r="B11617"/>
      <c r="C11617"/>
      <c r="D11617"/>
    </row>
    <row r="11618" spans="1:4" x14ac:dyDescent="0.25">
      <c r="A11618"/>
      <c r="B11618"/>
      <c r="C11618"/>
      <c r="D11618"/>
    </row>
    <row r="11619" spans="1:4" x14ac:dyDescent="0.25">
      <c r="A11619"/>
      <c r="B11619"/>
      <c r="C11619"/>
      <c r="D11619"/>
    </row>
    <row r="11620" spans="1:4" x14ac:dyDescent="0.25">
      <c r="A11620"/>
      <c r="B11620"/>
      <c r="C11620"/>
      <c r="D11620"/>
    </row>
    <row r="11621" spans="1:4" x14ac:dyDescent="0.25">
      <c r="A11621"/>
      <c r="B11621"/>
      <c r="C11621"/>
      <c r="D11621"/>
    </row>
    <row r="11622" spans="1:4" x14ac:dyDescent="0.25">
      <c r="A11622"/>
      <c r="B11622"/>
      <c r="C11622"/>
      <c r="D11622"/>
    </row>
    <row r="11623" spans="1:4" x14ac:dyDescent="0.25">
      <c r="A11623"/>
      <c r="B11623"/>
      <c r="C11623"/>
      <c r="D11623"/>
    </row>
    <row r="11624" spans="1:4" x14ac:dyDescent="0.25">
      <c r="A11624"/>
      <c r="B11624"/>
      <c r="C11624"/>
      <c r="D11624"/>
    </row>
    <row r="11625" spans="1:4" x14ac:dyDescent="0.25">
      <c r="A11625"/>
      <c r="B11625"/>
      <c r="C11625"/>
      <c r="D11625"/>
    </row>
    <row r="11626" spans="1:4" x14ac:dyDescent="0.25">
      <c r="A11626"/>
      <c r="B11626"/>
      <c r="C11626"/>
      <c r="D11626"/>
    </row>
    <row r="11627" spans="1:4" x14ac:dyDescent="0.25">
      <c r="A11627"/>
      <c r="B11627"/>
      <c r="C11627"/>
      <c r="D11627"/>
    </row>
    <row r="11628" spans="1:4" x14ac:dyDescent="0.25">
      <c r="A11628"/>
      <c r="B11628"/>
      <c r="C11628"/>
      <c r="D11628"/>
    </row>
    <row r="11629" spans="1:4" x14ac:dyDescent="0.25">
      <c r="A11629"/>
      <c r="B11629"/>
      <c r="C11629"/>
      <c r="D11629"/>
    </row>
    <row r="11630" spans="1:4" x14ac:dyDescent="0.25">
      <c r="A11630"/>
      <c r="B11630"/>
      <c r="C11630"/>
      <c r="D11630"/>
    </row>
    <row r="11631" spans="1:4" x14ac:dyDescent="0.25">
      <c r="A11631"/>
      <c r="B11631"/>
      <c r="C11631"/>
      <c r="D11631"/>
    </row>
    <row r="11632" spans="1:4" x14ac:dyDescent="0.25">
      <c r="A11632"/>
      <c r="B11632"/>
      <c r="C11632"/>
      <c r="D11632"/>
    </row>
    <row r="11633" spans="1:4" x14ac:dyDescent="0.25">
      <c r="A11633"/>
      <c r="B11633"/>
      <c r="C11633"/>
      <c r="D11633"/>
    </row>
    <row r="11634" spans="1:4" x14ac:dyDescent="0.25">
      <c r="A11634"/>
      <c r="B11634"/>
      <c r="C11634"/>
      <c r="D11634"/>
    </row>
    <row r="11635" spans="1:4" x14ac:dyDescent="0.25">
      <c r="A11635"/>
      <c r="B11635"/>
      <c r="C11635"/>
      <c r="D11635"/>
    </row>
    <row r="11636" spans="1:4" x14ac:dyDescent="0.25">
      <c r="A11636"/>
      <c r="B11636"/>
      <c r="C11636"/>
      <c r="D11636"/>
    </row>
    <row r="11637" spans="1:4" x14ac:dyDescent="0.25">
      <c r="A11637"/>
      <c r="B11637"/>
      <c r="C11637"/>
      <c r="D11637"/>
    </row>
    <row r="11638" spans="1:4" x14ac:dyDescent="0.25">
      <c r="A11638"/>
      <c r="B11638"/>
      <c r="C11638"/>
      <c r="D11638"/>
    </row>
    <row r="11639" spans="1:4" x14ac:dyDescent="0.25">
      <c r="A11639"/>
      <c r="B11639"/>
      <c r="C11639"/>
      <c r="D11639"/>
    </row>
    <row r="11640" spans="1:4" x14ac:dyDescent="0.25">
      <c r="A11640"/>
      <c r="B11640"/>
      <c r="C11640"/>
      <c r="D11640"/>
    </row>
    <row r="11641" spans="1:4" x14ac:dyDescent="0.25">
      <c r="A11641"/>
      <c r="B11641"/>
      <c r="C11641"/>
      <c r="D11641"/>
    </row>
    <row r="11642" spans="1:4" x14ac:dyDescent="0.25">
      <c r="A11642"/>
      <c r="B11642"/>
      <c r="C11642"/>
      <c r="D11642"/>
    </row>
    <row r="11643" spans="1:4" x14ac:dyDescent="0.25">
      <c r="A11643"/>
      <c r="B11643"/>
      <c r="C11643"/>
      <c r="D11643"/>
    </row>
    <row r="11644" spans="1:4" x14ac:dyDescent="0.25">
      <c r="A11644"/>
      <c r="B11644"/>
      <c r="C11644"/>
      <c r="D11644"/>
    </row>
    <row r="11645" spans="1:4" x14ac:dyDescent="0.25">
      <c r="A11645"/>
      <c r="B11645"/>
      <c r="C11645"/>
      <c r="D11645"/>
    </row>
    <row r="11646" spans="1:4" x14ac:dyDescent="0.25">
      <c r="A11646"/>
      <c r="B11646"/>
      <c r="C11646"/>
      <c r="D11646"/>
    </row>
    <row r="11647" spans="1:4" x14ac:dyDescent="0.25">
      <c r="A11647"/>
      <c r="B11647"/>
      <c r="C11647"/>
      <c r="D11647"/>
    </row>
    <row r="11648" spans="1:4" x14ac:dyDescent="0.25">
      <c r="A11648"/>
      <c r="B11648"/>
      <c r="C11648"/>
      <c r="D11648"/>
    </row>
    <row r="11649" spans="1:4" x14ac:dyDescent="0.25">
      <c r="A11649"/>
      <c r="B11649"/>
      <c r="C11649"/>
      <c r="D11649"/>
    </row>
    <row r="11650" spans="1:4" x14ac:dyDescent="0.25">
      <c r="A11650"/>
      <c r="B11650"/>
      <c r="C11650"/>
      <c r="D11650"/>
    </row>
    <row r="11651" spans="1:4" x14ac:dyDescent="0.25">
      <c r="A11651"/>
      <c r="B11651"/>
      <c r="C11651"/>
      <c r="D11651"/>
    </row>
    <row r="11652" spans="1:4" x14ac:dyDescent="0.25">
      <c r="A11652"/>
      <c r="B11652"/>
      <c r="C11652"/>
      <c r="D11652"/>
    </row>
    <row r="11653" spans="1:4" x14ac:dyDescent="0.25">
      <c r="A11653"/>
      <c r="B11653"/>
      <c r="C11653"/>
      <c r="D11653"/>
    </row>
    <row r="11654" spans="1:4" x14ac:dyDescent="0.25">
      <c r="A11654"/>
      <c r="B11654"/>
      <c r="C11654"/>
      <c r="D11654"/>
    </row>
    <row r="11655" spans="1:4" x14ac:dyDescent="0.25">
      <c r="A11655"/>
      <c r="B11655"/>
      <c r="C11655"/>
      <c r="D11655"/>
    </row>
    <row r="11656" spans="1:4" x14ac:dyDescent="0.25">
      <c r="A11656"/>
      <c r="B11656"/>
      <c r="C11656"/>
      <c r="D11656"/>
    </row>
    <row r="11657" spans="1:4" x14ac:dyDescent="0.25">
      <c r="A11657"/>
      <c r="B11657"/>
      <c r="C11657"/>
      <c r="D11657"/>
    </row>
    <row r="11658" spans="1:4" x14ac:dyDescent="0.25">
      <c r="A11658"/>
      <c r="B11658"/>
      <c r="C11658"/>
      <c r="D11658"/>
    </row>
    <row r="11659" spans="1:4" x14ac:dyDescent="0.25">
      <c r="A11659"/>
      <c r="B11659"/>
      <c r="C11659"/>
      <c r="D11659"/>
    </row>
    <row r="11660" spans="1:4" x14ac:dyDescent="0.25">
      <c r="A11660"/>
      <c r="B11660"/>
      <c r="C11660"/>
      <c r="D11660"/>
    </row>
    <row r="11661" spans="1:4" x14ac:dyDescent="0.25">
      <c r="A11661"/>
      <c r="B11661"/>
      <c r="C11661"/>
      <c r="D11661"/>
    </row>
    <row r="11662" spans="1:4" x14ac:dyDescent="0.25">
      <c r="A11662"/>
      <c r="B11662"/>
      <c r="C11662"/>
      <c r="D11662"/>
    </row>
    <row r="11663" spans="1:4" x14ac:dyDescent="0.25">
      <c r="A11663"/>
      <c r="B11663"/>
      <c r="C11663"/>
      <c r="D11663"/>
    </row>
    <row r="11664" spans="1:4" x14ac:dyDescent="0.25">
      <c r="A11664"/>
      <c r="B11664"/>
      <c r="C11664"/>
      <c r="D11664"/>
    </row>
    <row r="11665" spans="1:4" x14ac:dyDescent="0.25">
      <c r="A11665"/>
      <c r="B11665"/>
      <c r="C11665"/>
      <c r="D11665"/>
    </row>
    <row r="11666" spans="1:4" x14ac:dyDescent="0.25">
      <c r="A11666"/>
      <c r="B11666"/>
      <c r="C11666"/>
      <c r="D11666"/>
    </row>
    <row r="11667" spans="1:4" x14ac:dyDescent="0.25">
      <c r="A11667"/>
      <c r="B11667"/>
      <c r="C11667"/>
      <c r="D11667"/>
    </row>
    <row r="11668" spans="1:4" x14ac:dyDescent="0.25">
      <c r="A11668"/>
      <c r="B11668"/>
      <c r="C11668"/>
      <c r="D11668"/>
    </row>
    <row r="11669" spans="1:4" x14ac:dyDescent="0.25">
      <c r="A11669"/>
      <c r="B11669"/>
      <c r="C11669"/>
      <c r="D11669"/>
    </row>
    <row r="11670" spans="1:4" x14ac:dyDescent="0.25">
      <c r="A11670"/>
      <c r="B11670"/>
      <c r="C11670"/>
      <c r="D11670"/>
    </row>
    <row r="11671" spans="1:4" x14ac:dyDescent="0.25">
      <c r="A11671"/>
      <c r="B11671"/>
      <c r="C11671"/>
      <c r="D11671"/>
    </row>
    <row r="11672" spans="1:4" x14ac:dyDescent="0.25">
      <c r="A11672"/>
      <c r="B11672"/>
      <c r="C11672"/>
      <c r="D11672"/>
    </row>
    <row r="11673" spans="1:4" x14ac:dyDescent="0.25">
      <c r="A11673"/>
      <c r="B11673"/>
      <c r="C11673"/>
      <c r="D11673"/>
    </row>
    <row r="11674" spans="1:4" x14ac:dyDescent="0.25">
      <c r="A11674"/>
      <c r="B11674"/>
      <c r="C11674"/>
      <c r="D11674"/>
    </row>
    <row r="11675" spans="1:4" x14ac:dyDescent="0.25">
      <c r="A11675"/>
      <c r="B11675"/>
      <c r="C11675"/>
      <c r="D11675"/>
    </row>
    <row r="11676" spans="1:4" x14ac:dyDescent="0.25">
      <c r="A11676"/>
      <c r="B11676"/>
      <c r="C11676"/>
      <c r="D11676"/>
    </row>
    <row r="11677" spans="1:4" x14ac:dyDescent="0.25">
      <c r="A11677"/>
      <c r="B11677"/>
      <c r="C11677"/>
      <c r="D11677"/>
    </row>
    <row r="11678" spans="1:4" x14ac:dyDescent="0.25">
      <c r="A11678"/>
      <c r="B11678"/>
      <c r="C11678"/>
      <c r="D11678"/>
    </row>
    <row r="11679" spans="1:4" x14ac:dyDescent="0.25">
      <c r="A11679"/>
      <c r="B11679"/>
      <c r="C11679"/>
      <c r="D11679"/>
    </row>
    <row r="11680" spans="1:4" x14ac:dyDescent="0.25">
      <c r="A11680"/>
      <c r="B11680"/>
      <c r="C11680"/>
      <c r="D11680"/>
    </row>
    <row r="11681" spans="1:4" x14ac:dyDescent="0.25">
      <c r="A11681"/>
      <c r="B11681"/>
      <c r="C11681"/>
      <c r="D11681"/>
    </row>
    <row r="11682" spans="1:4" x14ac:dyDescent="0.25">
      <c r="A11682"/>
      <c r="B11682"/>
      <c r="C11682"/>
      <c r="D11682"/>
    </row>
    <row r="11683" spans="1:4" x14ac:dyDescent="0.25">
      <c r="A11683"/>
      <c r="B11683"/>
      <c r="C11683"/>
      <c r="D11683"/>
    </row>
    <row r="11684" spans="1:4" x14ac:dyDescent="0.25">
      <c r="A11684"/>
      <c r="B11684"/>
      <c r="C11684"/>
      <c r="D11684"/>
    </row>
    <row r="11685" spans="1:4" x14ac:dyDescent="0.25">
      <c r="A11685"/>
      <c r="B11685"/>
      <c r="C11685"/>
      <c r="D11685"/>
    </row>
    <row r="11686" spans="1:4" x14ac:dyDescent="0.25">
      <c r="A11686"/>
      <c r="B11686"/>
      <c r="C11686"/>
      <c r="D11686"/>
    </row>
    <row r="11687" spans="1:4" x14ac:dyDescent="0.25">
      <c r="A11687"/>
      <c r="B11687"/>
      <c r="C11687"/>
      <c r="D11687"/>
    </row>
    <row r="11688" spans="1:4" x14ac:dyDescent="0.25">
      <c r="A11688"/>
      <c r="B11688"/>
      <c r="C11688"/>
      <c r="D11688"/>
    </row>
    <row r="11689" spans="1:4" x14ac:dyDescent="0.25">
      <c r="A11689"/>
      <c r="B11689"/>
      <c r="C11689"/>
      <c r="D11689"/>
    </row>
    <row r="11690" spans="1:4" x14ac:dyDescent="0.25">
      <c r="A11690"/>
      <c r="B11690"/>
      <c r="C11690"/>
      <c r="D11690"/>
    </row>
    <row r="11691" spans="1:4" x14ac:dyDescent="0.25">
      <c r="A11691"/>
      <c r="B11691"/>
      <c r="C11691"/>
      <c r="D11691"/>
    </row>
    <row r="11692" spans="1:4" x14ac:dyDescent="0.25">
      <c r="A11692"/>
      <c r="B11692"/>
      <c r="C11692"/>
      <c r="D11692"/>
    </row>
    <row r="11693" spans="1:4" x14ac:dyDescent="0.25">
      <c r="A11693"/>
      <c r="B11693"/>
      <c r="C11693"/>
      <c r="D11693"/>
    </row>
    <row r="11694" spans="1:4" x14ac:dyDescent="0.25">
      <c r="A11694"/>
      <c r="B11694"/>
      <c r="C11694"/>
      <c r="D11694"/>
    </row>
    <row r="11695" spans="1:4" x14ac:dyDescent="0.25">
      <c r="A11695"/>
      <c r="B11695"/>
      <c r="C11695"/>
      <c r="D11695"/>
    </row>
    <row r="11696" spans="1:4" x14ac:dyDescent="0.25">
      <c r="A11696"/>
      <c r="B11696"/>
      <c r="C11696"/>
      <c r="D11696"/>
    </row>
    <row r="11697" spans="1:4" x14ac:dyDescent="0.25">
      <c r="A11697"/>
      <c r="B11697"/>
      <c r="C11697"/>
      <c r="D11697"/>
    </row>
    <row r="11698" spans="1:4" x14ac:dyDescent="0.25">
      <c r="A11698"/>
      <c r="B11698"/>
      <c r="C11698"/>
      <c r="D11698"/>
    </row>
    <row r="11699" spans="1:4" x14ac:dyDescent="0.25">
      <c r="A11699"/>
      <c r="B11699"/>
      <c r="C11699"/>
      <c r="D11699"/>
    </row>
    <row r="11700" spans="1:4" x14ac:dyDescent="0.25">
      <c r="A11700"/>
      <c r="B11700"/>
      <c r="C11700"/>
      <c r="D11700"/>
    </row>
    <row r="11701" spans="1:4" x14ac:dyDescent="0.25">
      <c r="A11701"/>
      <c r="B11701"/>
      <c r="C11701"/>
      <c r="D11701"/>
    </row>
    <row r="11702" spans="1:4" x14ac:dyDescent="0.25">
      <c r="A11702"/>
      <c r="B11702"/>
      <c r="C11702"/>
      <c r="D11702"/>
    </row>
    <row r="11703" spans="1:4" x14ac:dyDescent="0.25">
      <c r="A11703"/>
      <c r="B11703"/>
      <c r="C11703"/>
      <c r="D11703"/>
    </row>
    <row r="11704" spans="1:4" x14ac:dyDescent="0.25">
      <c r="A11704"/>
      <c r="B11704"/>
      <c r="C11704"/>
      <c r="D11704"/>
    </row>
    <row r="11705" spans="1:4" x14ac:dyDescent="0.25">
      <c r="A11705"/>
      <c r="B11705"/>
      <c r="C11705"/>
      <c r="D11705"/>
    </row>
    <row r="11706" spans="1:4" x14ac:dyDescent="0.25">
      <c r="A11706"/>
      <c r="B11706"/>
      <c r="C11706"/>
      <c r="D11706"/>
    </row>
    <row r="11707" spans="1:4" x14ac:dyDescent="0.25">
      <c r="A11707"/>
      <c r="B11707"/>
      <c r="C11707"/>
      <c r="D11707"/>
    </row>
    <row r="11708" spans="1:4" x14ac:dyDescent="0.25">
      <c r="A11708"/>
      <c r="B11708"/>
      <c r="C11708"/>
      <c r="D11708"/>
    </row>
    <row r="11709" spans="1:4" x14ac:dyDescent="0.25">
      <c r="A11709"/>
      <c r="B11709"/>
      <c r="C11709"/>
      <c r="D11709"/>
    </row>
    <row r="11710" spans="1:4" x14ac:dyDescent="0.25">
      <c r="A11710"/>
      <c r="B11710"/>
      <c r="C11710"/>
      <c r="D11710"/>
    </row>
    <row r="11711" spans="1:4" x14ac:dyDescent="0.25">
      <c r="A11711"/>
      <c r="B11711"/>
      <c r="C11711"/>
      <c r="D11711"/>
    </row>
    <row r="11712" spans="1:4" x14ac:dyDescent="0.25">
      <c r="A11712"/>
      <c r="B11712"/>
      <c r="C11712"/>
      <c r="D11712"/>
    </row>
    <row r="11713" spans="1:4" x14ac:dyDescent="0.25">
      <c r="A11713"/>
      <c r="B11713"/>
      <c r="C11713"/>
      <c r="D11713"/>
    </row>
    <row r="11714" spans="1:4" x14ac:dyDescent="0.25">
      <c r="A11714"/>
      <c r="B11714"/>
      <c r="C11714"/>
      <c r="D11714"/>
    </row>
    <row r="11715" spans="1:4" x14ac:dyDescent="0.25">
      <c r="A11715"/>
      <c r="B11715"/>
      <c r="C11715"/>
      <c r="D11715"/>
    </row>
    <row r="11716" spans="1:4" x14ac:dyDescent="0.25">
      <c r="A11716"/>
      <c r="B11716"/>
      <c r="C11716"/>
      <c r="D11716"/>
    </row>
    <row r="11717" spans="1:4" x14ac:dyDescent="0.25">
      <c r="A11717"/>
      <c r="B11717"/>
      <c r="C11717"/>
      <c r="D11717"/>
    </row>
    <row r="11718" spans="1:4" x14ac:dyDescent="0.25">
      <c r="A11718"/>
      <c r="B11718"/>
      <c r="C11718"/>
      <c r="D11718"/>
    </row>
    <row r="11719" spans="1:4" x14ac:dyDescent="0.25">
      <c r="A11719"/>
      <c r="B11719"/>
      <c r="C11719"/>
      <c r="D11719"/>
    </row>
    <row r="11720" spans="1:4" x14ac:dyDescent="0.25">
      <c r="A11720"/>
      <c r="B11720"/>
      <c r="C11720"/>
      <c r="D11720"/>
    </row>
    <row r="11721" spans="1:4" x14ac:dyDescent="0.25">
      <c r="A11721"/>
      <c r="B11721"/>
      <c r="C11721"/>
      <c r="D11721"/>
    </row>
    <row r="11722" spans="1:4" x14ac:dyDescent="0.25">
      <c r="A11722"/>
      <c r="B11722"/>
      <c r="C11722"/>
      <c r="D11722"/>
    </row>
    <row r="11723" spans="1:4" x14ac:dyDescent="0.25">
      <c r="A11723"/>
      <c r="B11723"/>
      <c r="C11723"/>
      <c r="D11723"/>
    </row>
    <row r="11724" spans="1:4" x14ac:dyDescent="0.25">
      <c r="A11724"/>
      <c r="B11724"/>
      <c r="C11724"/>
      <c r="D11724"/>
    </row>
    <row r="11725" spans="1:4" x14ac:dyDescent="0.25">
      <c r="A11725"/>
      <c r="B11725"/>
      <c r="C11725"/>
      <c r="D11725"/>
    </row>
    <row r="11726" spans="1:4" x14ac:dyDescent="0.25">
      <c r="A11726"/>
      <c r="B11726"/>
      <c r="C11726"/>
      <c r="D11726"/>
    </row>
    <row r="11727" spans="1:4" x14ac:dyDescent="0.25">
      <c r="A11727"/>
      <c r="B11727"/>
      <c r="C11727"/>
      <c r="D11727"/>
    </row>
    <row r="11728" spans="1:4" x14ac:dyDescent="0.25">
      <c r="A11728"/>
      <c r="B11728"/>
      <c r="C11728"/>
      <c r="D11728"/>
    </row>
    <row r="11729" spans="1:4" x14ac:dyDescent="0.25">
      <c r="A11729"/>
      <c r="B11729"/>
      <c r="C11729"/>
      <c r="D11729"/>
    </row>
    <row r="11730" spans="1:4" x14ac:dyDescent="0.25">
      <c r="A11730"/>
      <c r="B11730"/>
      <c r="C11730"/>
      <c r="D11730"/>
    </row>
    <row r="11731" spans="1:4" x14ac:dyDescent="0.25">
      <c r="A11731"/>
      <c r="B11731"/>
      <c r="C11731"/>
      <c r="D11731"/>
    </row>
    <row r="11732" spans="1:4" x14ac:dyDescent="0.25">
      <c r="A11732"/>
      <c r="B11732"/>
      <c r="C11732"/>
      <c r="D11732"/>
    </row>
    <row r="11733" spans="1:4" x14ac:dyDescent="0.25">
      <c r="A11733"/>
      <c r="B11733"/>
      <c r="C11733"/>
      <c r="D11733"/>
    </row>
    <row r="11734" spans="1:4" x14ac:dyDescent="0.25">
      <c r="A11734"/>
      <c r="B11734"/>
      <c r="C11734"/>
      <c r="D11734"/>
    </row>
    <row r="11735" spans="1:4" x14ac:dyDescent="0.25">
      <c r="A11735"/>
      <c r="B11735"/>
      <c r="C11735"/>
      <c r="D11735"/>
    </row>
    <row r="11736" spans="1:4" x14ac:dyDescent="0.25">
      <c r="A11736"/>
      <c r="B11736"/>
      <c r="C11736"/>
      <c r="D11736"/>
    </row>
    <row r="11737" spans="1:4" x14ac:dyDescent="0.25">
      <c r="A11737"/>
      <c r="B11737"/>
      <c r="C11737"/>
      <c r="D11737"/>
    </row>
    <row r="11738" spans="1:4" x14ac:dyDescent="0.25">
      <c r="A11738"/>
      <c r="B11738"/>
      <c r="C11738"/>
      <c r="D11738"/>
    </row>
    <row r="11739" spans="1:4" x14ac:dyDescent="0.25">
      <c r="A11739"/>
      <c r="B11739"/>
      <c r="C11739"/>
      <c r="D11739"/>
    </row>
    <row r="11740" spans="1:4" x14ac:dyDescent="0.25">
      <c r="A11740"/>
      <c r="B11740"/>
      <c r="C11740"/>
      <c r="D11740"/>
    </row>
    <row r="11741" spans="1:4" x14ac:dyDescent="0.25">
      <c r="A11741"/>
      <c r="B11741"/>
      <c r="C11741"/>
      <c r="D11741"/>
    </row>
    <row r="11742" spans="1:4" x14ac:dyDescent="0.25">
      <c r="A11742"/>
      <c r="B11742"/>
      <c r="C11742"/>
      <c r="D11742"/>
    </row>
    <row r="11743" spans="1:4" x14ac:dyDescent="0.25">
      <c r="A11743"/>
      <c r="B11743"/>
      <c r="C11743"/>
      <c r="D11743"/>
    </row>
    <row r="11744" spans="1:4" x14ac:dyDescent="0.25">
      <c r="A11744"/>
      <c r="B11744"/>
      <c r="C11744"/>
      <c r="D11744"/>
    </row>
    <row r="11745" spans="1:4" x14ac:dyDescent="0.25">
      <c r="A11745"/>
      <c r="B11745"/>
      <c r="C11745"/>
      <c r="D11745"/>
    </row>
    <row r="11746" spans="1:4" x14ac:dyDescent="0.25">
      <c r="A11746"/>
      <c r="B11746"/>
      <c r="C11746"/>
      <c r="D11746"/>
    </row>
    <row r="11747" spans="1:4" x14ac:dyDescent="0.25">
      <c r="A11747"/>
      <c r="B11747"/>
      <c r="C11747"/>
      <c r="D11747"/>
    </row>
    <row r="11748" spans="1:4" x14ac:dyDescent="0.25">
      <c r="A11748"/>
      <c r="B11748"/>
      <c r="C11748"/>
      <c r="D11748"/>
    </row>
    <row r="11749" spans="1:4" x14ac:dyDescent="0.25">
      <c r="A11749"/>
      <c r="B11749"/>
      <c r="C11749"/>
      <c r="D11749"/>
    </row>
    <row r="11750" spans="1:4" x14ac:dyDescent="0.25">
      <c r="A11750"/>
      <c r="B11750"/>
      <c r="C11750"/>
      <c r="D11750"/>
    </row>
    <row r="11751" spans="1:4" x14ac:dyDescent="0.25">
      <c r="A11751"/>
      <c r="B11751"/>
      <c r="C11751"/>
      <c r="D11751"/>
    </row>
    <row r="11752" spans="1:4" x14ac:dyDescent="0.25">
      <c r="A11752"/>
      <c r="B11752"/>
      <c r="C11752"/>
      <c r="D11752"/>
    </row>
    <row r="11753" spans="1:4" x14ac:dyDescent="0.25">
      <c r="A11753"/>
      <c r="B11753"/>
      <c r="C11753"/>
      <c r="D11753"/>
    </row>
    <row r="11754" spans="1:4" x14ac:dyDescent="0.25">
      <c r="A11754"/>
      <c r="B11754"/>
      <c r="C11754"/>
      <c r="D11754"/>
    </row>
    <row r="11755" spans="1:4" x14ac:dyDescent="0.25">
      <c r="A11755"/>
      <c r="B11755"/>
      <c r="C11755"/>
      <c r="D11755"/>
    </row>
    <row r="11756" spans="1:4" x14ac:dyDescent="0.25">
      <c r="A11756"/>
      <c r="B11756"/>
      <c r="C11756"/>
      <c r="D11756"/>
    </row>
    <row r="11757" spans="1:4" x14ac:dyDescent="0.25">
      <c r="A11757"/>
      <c r="B11757"/>
      <c r="C11757"/>
      <c r="D11757"/>
    </row>
    <row r="11758" spans="1:4" x14ac:dyDescent="0.25">
      <c r="A11758"/>
      <c r="B11758"/>
      <c r="C11758"/>
      <c r="D11758"/>
    </row>
    <row r="11759" spans="1:4" x14ac:dyDescent="0.25">
      <c r="A11759"/>
      <c r="B11759"/>
      <c r="C11759"/>
      <c r="D11759"/>
    </row>
    <row r="11760" spans="1:4" x14ac:dyDescent="0.25">
      <c r="A11760"/>
      <c r="B11760"/>
      <c r="C11760"/>
      <c r="D11760"/>
    </row>
    <row r="11761" spans="1:4" x14ac:dyDescent="0.25">
      <c r="A11761"/>
      <c r="B11761"/>
      <c r="C11761"/>
      <c r="D11761"/>
    </row>
    <row r="11762" spans="1:4" x14ac:dyDescent="0.25">
      <c r="A11762"/>
      <c r="B11762"/>
      <c r="C11762"/>
      <c r="D11762"/>
    </row>
    <row r="11763" spans="1:4" x14ac:dyDescent="0.25">
      <c r="A11763"/>
      <c r="B11763"/>
      <c r="C11763"/>
      <c r="D11763"/>
    </row>
    <row r="11764" spans="1:4" x14ac:dyDescent="0.25">
      <c r="A11764"/>
      <c r="B11764"/>
      <c r="C11764"/>
      <c r="D11764"/>
    </row>
    <row r="11765" spans="1:4" x14ac:dyDescent="0.25">
      <c r="A11765"/>
      <c r="B11765"/>
      <c r="C11765"/>
      <c r="D11765"/>
    </row>
    <row r="11766" spans="1:4" x14ac:dyDescent="0.25">
      <c r="A11766"/>
      <c r="B11766"/>
      <c r="C11766"/>
      <c r="D11766"/>
    </row>
    <row r="11767" spans="1:4" x14ac:dyDescent="0.25">
      <c r="A11767"/>
      <c r="B11767"/>
      <c r="C11767"/>
      <c r="D11767"/>
    </row>
    <row r="11768" spans="1:4" x14ac:dyDescent="0.25">
      <c r="A11768"/>
      <c r="B11768"/>
      <c r="C11768"/>
      <c r="D11768"/>
    </row>
    <row r="11769" spans="1:4" x14ac:dyDescent="0.25">
      <c r="A11769"/>
      <c r="B11769"/>
      <c r="C11769"/>
      <c r="D11769"/>
    </row>
    <row r="11770" spans="1:4" x14ac:dyDescent="0.25">
      <c r="A11770"/>
      <c r="B11770"/>
      <c r="C11770"/>
      <c r="D11770"/>
    </row>
    <row r="11771" spans="1:4" x14ac:dyDescent="0.25">
      <c r="A11771"/>
      <c r="B11771"/>
      <c r="C11771"/>
      <c r="D11771"/>
    </row>
    <row r="11772" spans="1:4" x14ac:dyDescent="0.25">
      <c r="A11772"/>
      <c r="B11772"/>
      <c r="C11772"/>
      <c r="D11772"/>
    </row>
    <row r="11773" spans="1:4" x14ac:dyDescent="0.25">
      <c r="A11773"/>
      <c r="B11773"/>
      <c r="C11773"/>
      <c r="D11773"/>
    </row>
    <row r="11774" spans="1:4" x14ac:dyDescent="0.25">
      <c r="A11774"/>
      <c r="B11774"/>
      <c r="C11774"/>
      <c r="D11774"/>
    </row>
    <row r="11775" spans="1:4" x14ac:dyDescent="0.25">
      <c r="A11775"/>
      <c r="B11775"/>
      <c r="C11775"/>
      <c r="D11775"/>
    </row>
    <row r="11776" spans="1:4" x14ac:dyDescent="0.25">
      <c r="A11776"/>
      <c r="B11776"/>
      <c r="C11776"/>
      <c r="D11776"/>
    </row>
    <row r="11777" spans="1:4" x14ac:dyDescent="0.25">
      <c r="A11777"/>
      <c r="B11777"/>
      <c r="C11777"/>
      <c r="D11777"/>
    </row>
    <row r="11778" spans="1:4" x14ac:dyDescent="0.25">
      <c r="A11778"/>
      <c r="B11778"/>
      <c r="C11778"/>
      <c r="D11778"/>
    </row>
    <row r="11779" spans="1:4" x14ac:dyDescent="0.25">
      <c r="A11779"/>
      <c r="B11779"/>
      <c r="C11779"/>
      <c r="D11779"/>
    </row>
    <row r="11780" spans="1:4" x14ac:dyDescent="0.25">
      <c r="A11780"/>
      <c r="B11780"/>
      <c r="C11780"/>
      <c r="D11780"/>
    </row>
    <row r="11781" spans="1:4" x14ac:dyDescent="0.25">
      <c r="A11781"/>
      <c r="B11781"/>
      <c r="C11781"/>
      <c r="D11781"/>
    </row>
    <row r="11782" spans="1:4" x14ac:dyDescent="0.25">
      <c r="A11782"/>
      <c r="B11782"/>
      <c r="C11782"/>
      <c r="D11782"/>
    </row>
    <row r="11783" spans="1:4" x14ac:dyDescent="0.25">
      <c r="A11783"/>
      <c r="B11783"/>
      <c r="C11783"/>
      <c r="D11783"/>
    </row>
    <row r="11784" spans="1:4" x14ac:dyDescent="0.25">
      <c r="A11784"/>
      <c r="B11784"/>
      <c r="C11784"/>
      <c r="D11784"/>
    </row>
    <row r="11785" spans="1:4" x14ac:dyDescent="0.25">
      <c r="A11785"/>
      <c r="B11785"/>
      <c r="C11785"/>
      <c r="D11785"/>
    </row>
    <row r="11786" spans="1:4" x14ac:dyDescent="0.25">
      <c r="A11786"/>
      <c r="B11786"/>
      <c r="C11786"/>
      <c r="D11786"/>
    </row>
    <row r="11787" spans="1:4" x14ac:dyDescent="0.25">
      <c r="A11787"/>
      <c r="B11787"/>
      <c r="C11787"/>
      <c r="D11787"/>
    </row>
    <row r="11788" spans="1:4" x14ac:dyDescent="0.25">
      <c r="A11788"/>
      <c r="B11788"/>
      <c r="C11788"/>
      <c r="D11788"/>
    </row>
    <row r="11789" spans="1:4" x14ac:dyDescent="0.25">
      <c r="A11789"/>
      <c r="B11789"/>
      <c r="C11789"/>
      <c r="D11789"/>
    </row>
    <row r="11790" spans="1:4" x14ac:dyDescent="0.25">
      <c r="A11790"/>
      <c r="B11790"/>
      <c r="C11790"/>
      <c r="D11790"/>
    </row>
    <row r="11791" spans="1:4" x14ac:dyDescent="0.25">
      <c r="A11791"/>
      <c r="B11791"/>
      <c r="C11791"/>
      <c r="D11791"/>
    </row>
    <row r="11792" spans="1:4" x14ac:dyDescent="0.25">
      <c r="A11792"/>
      <c r="B11792"/>
      <c r="C11792"/>
      <c r="D11792"/>
    </row>
    <row r="11793" spans="1:4" x14ac:dyDescent="0.25">
      <c r="A11793"/>
      <c r="B11793"/>
      <c r="C11793"/>
      <c r="D11793"/>
    </row>
    <row r="11794" spans="1:4" x14ac:dyDescent="0.25">
      <c r="A11794"/>
      <c r="B11794"/>
      <c r="C11794"/>
      <c r="D11794"/>
    </row>
    <row r="11795" spans="1:4" x14ac:dyDescent="0.25">
      <c r="A11795"/>
      <c r="B11795"/>
      <c r="C11795"/>
      <c r="D11795"/>
    </row>
    <row r="11796" spans="1:4" x14ac:dyDescent="0.25">
      <c r="A11796"/>
      <c r="B11796"/>
      <c r="C11796"/>
      <c r="D11796"/>
    </row>
    <row r="11797" spans="1:4" x14ac:dyDescent="0.25">
      <c r="A11797"/>
      <c r="B11797"/>
      <c r="C11797"/>
      <c r="D11797"/>
    </row>
    <row r="11798" spans="1:4" x14ac:dyDescent="0.25">
      <c r="A11798"/>
      <c r="B11798"/>
      <c r="C11798"/>
      <c r="D11798"/>
    </row>
    <row r="11799" spans="1:4" x14ac:dyDescent="0.25">
      <c r="A11799"/>
      <c r="B11799"/>
      <c r="C11799"/>
      <c r="D11799"/>
    </row>
    <row r="11800" spans="1:4" x14ac:dyDescent="0.25">
      <c r="A11800"/>
      <c r="B11800"/>
      <c r="C11800"/>
      <c r="D11800"/>
    </row>
    <row r="11801" spans="1:4" x14ac:dyDescent="0.25">
      <c r="A11801"/>
      <c r="B11801"/>
      <c r="C11801"/>
      <c r="D11801"/>
    </row>
    <row r="11802" spans="1:4" x14ac:dyDescent="0.25">
      <c r="A11802"/>
      <c r="B11802"/>
      <c r="C11802"/>
      <c r="D11802"/>
    </row>
    <row r="11803" spans="1:4" x14ac:dyDescent="0.25">
      <c r="A11803"/>
      <c r="B11803"/>
      <c r="C11803"/>
      <c r="D11803"/>
    </row>
    <row r="11804" spans="1:4" x14ac:dyDescent="0.25">
      <c r="A11804"/>
      <c r="B11804"/>
      <c r="C11804"/>
      <c r="D11804"/>
    </row>
    <row r="11805" spans="1:4" x14ac:dyDescent="0.25">
      <c r="A11805"/>
      <c r="B11805"/>
      <c r="C11805"/>
      <c r="D11805"/>
    </row>
    <row r="11806" spans="1:4" x14ac:dyDescent="0.25">
      <c r="A11806"/>
      <c r="B11806"/>
      <c r="C11806"/>
      <c r="D11806"/>
    </row>
    <row r="11807" spans="1:4" x14ac:dyDescent="0.25">
      <c r="A11807"/>
      <c r="B11807"/>
      <c r="C11807"/>
      <c r="D11807"/>
    </row>
    <row r="11808" spans="1:4" x14ac:dyDescent="0.25">
      <c r="A11808"/>
      <c r="B11808"/>
      <c r="C11808"/>
      <c r="D11808"/>
    </row>
    <row r="11809" spans="1:4" x14ac:dyDescent="0.25">
      <c r="A11809"/>
      <c r="B11809"/>
      <c r="C11809"/>
      <c r="D11809"/>
    </row>
    <row r="11810" spans="1:4" x14ac:dyDescent="0.25">
      <c r="A11810"/>
      <c r="B11810"/>
      <c r="C11810"/>
      <c r="D11810"/>
    </row>
    <row r="11811" spans="1:4" x14ac:dyDescent="0.25">
      <c r="A11811"/>
      <c r="B11811"/>
      <c r="C11811"/>
      <c r="D11811"/>
    </row>
    <row r="11812" spans="1:4" x14ac:dyDescent="0.25">
      <c r="A11812"/>
      <c r="B11812"/>
      <c r="C11812"/>
      <c r="D11812"/>
    </row>
    <row r="11813" spans="1:4" x14ac:dyDescent="0.25">
      <c r="A11813"/>
      <c r="B11813"/>
      <c r="C11813"/>
      <c r="D11813"/>
    </row>
    <row r="11814" spans="1:4" x14ac:dyDescent="0.25">
      <c r="A11814"/>
      <c r="B11814"/>
      <c r="C11814"/>
      <c r="D11814"/>
    </row>
    <row r="11815" spans="1:4" x14ac:dyDescent="0.25">
      <c r="A11815"/>
      <c r="B11815"/>
      <c r="C11815"/>
      <c r="D11815"/>
    </row>
    <row r="11816" spans="1:4" x14ac:dyDescent="0.25">
      <c r="A11816"/>
      <c r="B11816"/>
      <c r="C11816"/>
      <c r="D11816"/>
    </row>
    <row r="11817" spans="1:4" x14ac:dyDescent="0.25">
      <c r="A11817"/>
      <c r="B11817"/>
      <c r="C11817"/>
      <c r="D11817"/>
    </row>
    <row r="11818" spans="1:4" x14ac:dyDescent="0.25">
      <c r="A11818"/>
      <c r="B11818"/>
      <c r="C11818"/>
      <c r="D11818"/>
    </row>
    <row r="11819" spans="1:4" x14ac:dyDescent="0.25">
      <c r="A11819"/>
      <c r="B11819"/>
      <c r="C11819"/>
      <c r="D11819"/>
    </row>
    <row r="11820" spans="1:4" x14ac:dyDescent="0.25">
      <c r="A11820"/>
      <c r="B11820"/>
      <c r="C11820"/>
      <c r="D11820"/>
    </row>
    <row r="11821" spans="1:4" x14ac:dyDescent="0.25">
      <c r="A11821"/>
      <c r="B11821"/>
      <c r="C11821"/>
      <c r="D11821"/>
    </row>
    <row r="11822" spans="1:4" x14ac:dyDescent="0.25">
      <c r="A11822"/>
      <c r="B11822"/>
      <c r="C11822"/>
      <c r="D11822"/>
    </row>
    <row r="11823" spans="1:4" x14ac:dyDescent="0.25">
      <c r="A11823"/>
      <c r="B11823"/>
      <c r="C11823"/>
      <c r="D11823"/>
    </row>
    <row r="11824" spans="1:4" x14ac:dyDescent="0.25">
      <c r="A11824"/>
      <c r="B11824"/>
      <c r="C11824"/>
      <c r="D11824"/>
    </row>
    <row r="11825" spans="1:4" x14ac:dyDescent="0.25">
      <c r="A11825"/>
      <c r="B11825"/>
      <c r="C11825"/>
      <c r="D11825"/>
    </row>
    <row r="11826" spans="1:4" x14ac:dyDescent="0.25">
      <c r="A11826"/>
      <c r="B11826"/>
      <c r="C11826"/>
      <c r="D11826"/>
    </row>
    <row r="11827" spans="1:4" x14ac:dyDescent="0.25">
      <c r="A11827"/>
      <c r="B11827"/>
      <c r="C11827"/>
      <c r="D11827"/>
    </row>
    <row r="11828" spans="1:4" x14ac:dyDescent="0.25">
      <c r="A11828"/>
      <c r="B11828"/>
      <c r="C11828"/>
      <c r="D11828"/>
    </row>
    <row r="11829" spans="1:4" x14ac:dyDescent="0.25">
      <c r="A11829"/>
      <c r="B11829"/>
      <c r="C11829"/>
      <c r="D11829"/>
    </row>
    <row r="11830" spans="1:4" x14ac:dyDescent="0.25">
      <c r="A11830"/>
      <c r="B11830"/>
      <c r="C11830"/>
      <c r="D11830"/>
    </row>
    <row r="11831" spans="1:4" x14ac:dyDescent="0.25">
      <c r="A11831"/>
      <c r="B11831"/>
      <c r="C11831"/>
      <c r="D11831"/>
    </row>
    <row r="11832" spans="1:4" x14ac:dyDescent="0.25">
      <c r="A11832"/>
      <c r="B11832"/>
      <c r="C11832"/>
      <c r="D11832"/>
    </row>
    <row r="11833" spans="1:4" x14ac:dyDescent="0.25">
      <c r="A11833"/>
      <c r="B11833"/>
      <c r="C11833"/>
      <c r="D11833"/>
    </row>
    <row r="11834" spans="1:4" x14ac:dyDescent="0.25">
      <c r="A11834"/>
      <c r="B11834"/>
      <c r="C11834"/>
      <c r="D11834"/>
    </row>
    <row r="11835" spans="1:4" x14ac:dyDescent="0.25">
      <c r="A11835"/>
      <c r="B11835"/>
      <c r="C11835"/>
      <c r="D11835"/>
    </row>
    <row r="11836" spans="1:4" x14ac:dyDescent="0.25">
      <c r="A11836"/>
      <c r="B11836"/>
      <c r="C11836"/>
      <c r="D11836"/>
    </row>
    <row r="11837" spans="1:4" x14ac:dyDescent="0.25">
      <c r="A11837"/>
      <c r="B11837"/>
      <c r="C11837"/>
      <c r="D11837"/>
    </row>
    <row r="11838" spans="1:4" x14ac:dyDescent="0.25">
      <c r="A11838"/>
      <c r="B11838"/>
      <c r="C11838"/>
      <c r="D11838"/>
    </row>
    <row r="11839" spans="1:4" x14ac:dyDescent="0.25">
      <c r="A11839"/>
      <c r="B11839"/>
      <c r="C11839"/>
      <c r="D11839"/>
    </row>
    <row r="11840" spans="1:4" x14ac:dyDescent="0.25">
      <c r="A11840"/>
      <c r="B11840"/>
      <c r="C11840"/>
      <c r="D11840"/>
    </row>
    <row r="11841" spans="1:4" x14ac:dyDescent="0.25">
      <c r="A11841"/>
      <c r="B11841"/>
      <c r="C11841"/>
      <c r="D11841"/>
    </row>
    <row r="11842" spans="1:4" x14ac:dyDescent="0.25">
      <c r="A11842"/>
      <c r="B11842"/>
      <c r="C11842"/>
      <c r="D11842"/>
    </row>
    <row r="11843" spans="1:4" x14ac:dyDescent="0.25">
      <c r="A11843"/>
      <c r="B11843"/>
      <c r="C11843"/>
      <c r="D11843"/>
    </row>
    <row r="11844" spans="1:4" x14ac:dyDescent="0.25">
      <c r="A11844"/>
      <c r="B11844"/>
      <c r="C11844"/>
      <c r="D11844"/>
    </row>
    <row r="11845" spans="1:4" x14ac:dyDescent="0.25">
      <c r="A11845"/>
      <c r="B11845"/>
      <c r="C11845"/>
      <c r="D11845"/>
    </row>
    <row r="11846" spans="1:4" x14ac:dyDescent="0.25">
      <c r="A11846"/>
      <c r="B11846"/>
      <c r="C11846"/>
      <c r="D11846"/>
    </row>
    <row r="11847" spans="1:4" x14ac:dyDescent="0.25">
      <c r="A11847"/>
      <c r="B11847"/>
      <c r="C11847"/>
      <c r="D11847"/>
    </row>
    <row r="11848" spans="1:4" x14ac:dyDescent="0.25">
      <c r="A11848"/>
      <c r="B11848"/>
      <c r="C11848"/>
      <c r="D11848"/>
    </row>
    <row r="11849" spans="1:4" x14ac:dyDescent="0.25">
      <c r="A11849"/>
      <c r="B11849"/>
      <c r="C11849"/>
      <c r="D11849"/>
    </row>
    <row r="11850" spans="1:4" x14ac:dyDescent="0.25">
      <c r="A11850"/>
      <c r="B11850"/>
      <c r="C11850"/>
      <c r="D11850"/>
    </row>
    <row r="11851" spans="1:4" x14ac:dyDescent="0.25">
      <c r="A11851"/>
      <c r="B11851"/>
      <c r="C11851"/>
      <c r="D11851"/>
    </row>
    <row r="11852" spans="1:4" x14ac:dyDescent="0.25">
      <c r="A11852"/>
      <c r="B11852"/>
      <c r="C11852"/>
      <c r="D11852"/>
    </row>
    <row r="11853" spans="1:4" x14ac:dyDescent="0.25">
      <c r="A11853"/>
      <c r="B11853"/>
      <c r="C11853"/>
      <c r="D11853"/>
    </row>
    <row r="11854" spans="1:4" x14ac:dyDescent="0.25">
      <c r="A11854"/>
      <c r="B11854"/>
      <c r="C11854"/>
      <c r="D11854"/>
    </row>
    <row r="11855" spans="1:4" x14ac:dyDescent="0.25">
      <c r="A11855"/>
      <c r="B11855"/>
      <c r="C11855"/>
      <c r="D11855"/>
    </row>
    <row r="11856" spans="1:4" x14ac:dyDescent="0.25">
      <c r="A11856"/>
      <c r="B11856"/>
      <c r="C11856"/>
      <c r="D11856"/>
    </row>
    <row r="11857" spans="1:4" x14ac:dyDescent="0.25">
      <c r="A11857"/>
      <c r="B11857"/>
      <c r="C11857"/>
      <c r="D11857"/>
    </row>
    <row r="11858" spans="1:4" x14ac:dyDescent="0.25">
      <c r="A11858"/>
      <c r="B11858"/>
      <c r="C11858"/>
      <c r="D11858"/>
    </row>
    <row r="11859" spans="1:4" x14ac:dyDescent="0.25">
      <c r="A11859"/>
      <c r="B11859"/>
      <c r="C11859"/>
      <c r="D11859"/>
    </row>
    <row r="11860" spans="1:4" x14ac:dyDescent="0.25">
      <c r="A11860"/>
      <c r="B11860"/>
      <c r="C11860"/>
      <c r="D11860"/>
    </row>
    <row r="11861" spans="1:4" x14ac:dyDescent="0.25">
      <c r="A11861"/>
      <c r="B11861"/>
      <c r="C11861"/>
      <c r="D11861"/>
    </row>
    <row r="11862" spans="1:4" x14ac:dyDescent="0.25">
      <c r="A11862"/>
      <c r="B11862"/>
      <c r="C11862"/>
      <c r="D11862"/>
    </row>
    <row r="11863" spans="1:4" x14ac:dyDescent="0.25">
      <c r="A11863"/>
      <c r="B11863"/>
      <c r="C11863"/>
      <c r="D11863"/>
    </row>
    <row r="11864" spans="1:4" x14ac:dyDescent="0.25">
      <c r="A11864"/>
      <c r="B11864"/>
      <c r="C11864"/>
      <c r="D11864"/>
    </row>
    <row r="11865" spans="1:4" x14ac:dyDescent="0.25">
      <c r="A11865"/>
      <c r="B11865"/>
      <c r="C11865"/>
      <c r="D11865"/>
    </row>
    <row r="11866" spans="1:4" x14ac:dyDescent="0.25">
      <c r="A11866"/>
      <c r="B11866"/>
      <c r="C11866"/>
      <c r="D11866"/>
    </row>
    <row r="11867" spans="1:4" x14ac:dyDescent="0.25">
      <c r="A11867"/>
      <c r="B11867"/>
      <c r="C11867"/>
      <c r="D11867"/>
    </row>
    <row r="11868" spans="1:4" x14ac:dyDescent="0.25">
      <c r="A11868"/>
      <c r="B11868"/>
      <c r="C11868"/>
      <c r="D11868"/>
    </row>
    <row r="11869" spans="1:4" x14ac:dyDescent="0.25">
      <c r="A11869"/>
      <c r="B11869"/>
      <c r="C11869"/>
      <c r="D11869"/>
    </row>
    <row r="11870" spans="1:4" x14ac:dyDescent="0.25">
      <c r="A11870"/>
      <c r="B11870"/>
      <c r="C11870"/>
      <c r="D11870"/>
    </row>
    <row r="11871" spans="1:4" x14ac:dyDescent="0.25">
      <c r="A11871"/>
      <c r="B11871"/>
      <c r="C11871"/>
      <c r="D11871"/>
    </row>
    <row r="11872" spans="1:4" x14ac:dyDescent="0.25">
      <c r="A11872"/>
      <c r="B11872"/>
      <c r="C11872"/>
      <c r="D11872"/>
    </row>
    <row r="11873" spans="1:4" x14ac:dyDescent="0.25">
      <c r="A11873"/>
      <c r="B11873"/>
      <c r="C11873"/>
      <c r="D11873"/>
    </row>
    <row r="11874" spans="1:4" x14ac:dyDescent="0.25">
      <c r="A11874"/>
      <c r="B11874"/>
      <c r="C11874"/>
      <c r="D11874"/>
    </row>
    <row r="11875" spans="1:4" x14ac:dyDescent="0.25">
      <c r="A11875"/>
      <c r="B11875"/>
      <c r="C11875"/>
      <c r="D11875"/>
    </row>
    <row r="11876" spans="1:4" x14ac:dyDescent="0.25">
      <c r="A11876"/>
      <c r="B11876"/>
      <c r="C11876"/>
      <c r="D11876"/>
    </row>
    <row r="11877" spans="1:4" x14ac:dyDescent="0.25">
      <c r="A11877"/>
      <c r="B11877"/>
      <c r="C11877"/>
      <c r="D11877"/>
    </row>
    <row r="11878" spans="1:4" x14ac:dyDescent="0.25">
      <c r="A11878"/>
      <c r="B11878"/>
      <c r="C11878"/>
      <c r="D11878"/>
    </row>
    <row r="11879" spans="1:4" x14ac:dyDescent="0.25">
      <c r="A11879"/>
      <c r="B11879"/>
      <c r="C11879"/>
      <c r="D11879"/>
    </row>
    <row r="11880" spans="1:4" x14ac:dyDescent="0.25">
      <c r="A11880"/>
      <c r="B11880"/>
      <c r="C11880"/>
      <c r="D11880"/>
    </row>
    <row r="11881" spans="1:4" x14ac:dyDescent="0.25">
      <c r="A11881"/>
      <c r="B11881"/>
      <c r="C11881"/>
      <c r="D11881"/>
    </row>
    <row r="11882" spans="1:4" x14ac:dyDescent="0.25">
      <c r="A11882"/>
      <c r="B11882"/>
      <c r="C11882"/>
      <c r="D11882"/>
    </row>
    <row r="11883" spans="1:4" x14ac:dyDescent="0.25">
      <c r="A11883"/>
      <c r="B11883"/>
      <c r="C11883"/>
      <c r="D11883"/>
    </row>
    <row r="11884" spans="1:4" x14ac:dyDescent="0.25">
      <c r="A11884"/>
      <c r="B11884"/>
      <c r="C11884"/>
      <c r="D11884"/>
    </row>
    <row r="11885" spans="1:4" x14ac:dyDescent="0.25">
      <c r="A11885"/>
      <c r="B11885"/>
      <c r="C11885"/>
      <c r="D11885"/>
    </row>
    <row r="11886" spans="1:4" x14ac:dyDescent="0.25">
      <c r="A11886"/>
      <c r="B11886"/>
      <c r="C11886"/>
      <c r="D11886"/>
    </row>
    <row r="11887" spans="1:4" x14ac:dyDescent="0.25">
      <c r="A11887"/>
      <c r="B11887"/>
      <c r="C11887"/>
      <c r="D11887"/>
    </row>
    <row r="11888" spans="1:4" x14ac:dyDescent="0.25">
      <c r="A11888"/>
      <c r="B11888"/>
      <c r="C11888"/>
      <c r="D11888"/>
    </row>
    <row r="11889" spans="1:4" x14ac:dyDescent="0.25">
      <c r="A11889"/>
      <c r="B11889"/>
      <c r="C11889"/>
      <c r="D11889"/>
    </row>
    <row r="11890" spans="1:4" x14ac:dyDescent="0.25">
      <c r="A11890"/>
      <c r="B11890"/>
      <c r="C11890"/>
      <c r="D11890"/>
    </row>
    <row r="11891" spans="1:4" x14ac:dyDescent="0.25">
      <c r="A11891"/>
      <c r="B11891"/>
      <c r="C11891"/>
      <c r="D11891"/>
    </row>
    <row r="11892" spans="1:4" x14ac:dyDescent="0.25">
      <c r="A11892"/>
      <c r="B11892"/>
      <c r="C11892"/>
      <c r="D11892"/>
    </row>
    <row r="11893" spans="1:4" x14ac:dyDescent="0.25">
      <c r="A11893"/>
      <c r="B11893"/>
      <c r="C11893"/>
      <c r="D11893"/>
    </row>
    <row r="11894" spans="1:4" x14ac:dyDescent="0.25">
      <c r="A11894"/>
      <c r="B11894"/>
      <c r="C11894"/>
      <c r="D11894"/>
    </row>
    <row r="11895" spans="1:4" x14ac:dyDescent="0.25">
      <c r="A11895"/>
      <c r="B11895"/>
      <c r="C11895"/>
      <c r="D11895"/>
    </row>
    <row r="11896" spans="1:4" x14ac:dyDescent="0.25">
      <c r="A11896"/>
      <c r="B11896"/>
      <c r="C11896"/>
      <c r="D11896"/>
    </row>
    <row r="11897" spans="1:4" x14ac:dyDescent="0.25">
      <c r="A11897"/>
      <c r="B11897"/>
      <c r="C11897"/>
      <c r="D11897"/>
    </row>
    <row r="11898" spans="1:4" x14ac:dyDescent="0.25">
      <c r="A11898"/>
      <c r="B11898"/>
      <c r="C11898"/>
      <c r="D11898"/>
    </row>
    <row r="11899" spans="1:4" x14ac:dyDescent="0.25">
      <c r="A11899"/>
      <c r="B11899"/>
      <c r="C11899"/>
      <c r="D11899"/>
    </row>
    <row r="11900" spans="1:4" x14ac:dyDescent="0.25">
      <c r="A11900"/>
      <c r="B11900"/>
      <c r="C11900"/>
      <c r="D11900"/>
    </row>
    <row r="11901" spans="1:4" x14ac:dyDescent="0.25">
      <c r="A11901"/>
      <c r="B11901"/>
      <c r="C11901"/>
      <c r="D11901"/>
    </row>
    <row r="11902" spans="1:4" x14ac:dyDescent="0.25">
      <c r="A11902"/>
      <c r="B11902"/>
      <c r="C11902"/>
      <c r="D11902"/>
    </row>
    <row r="11903" spans="1:4" x14ac:dyDescent="0.25">
      <c r="A11903"/>
      <c r="B11903"/>
      <c r="C11903"/>
      <c r="D11903"/>
    </row>
    <row r="11904" spans="1:4" x14ac:dyDescent="0.25">
      <c r="A11904"/>
      <c r="B11904"/>
      <c r="C11904"/>
      <c r="D11904"/>
    </row>
    <row r="11905" spans="1:4" x14ac:dyDescent="0.25">
      <c r="A11905"/>
      <c r="B11905"/>
      <c r="C11905"/>
      <c r="D11905"/>
    </row>
    <row r="11906" spans="1:4" x14ac:dyDescent="0.25">
      <c r="A11906"/>
      <c r="B11906"/>
      <c r="C11906"/>
      <c r="D11906"/>
    </row>
    <row r="11907" spans="1:4" x14ac:dyDescent="0.25">
      <c r="A11907"/>
      <c r="B11907"/>
      <c r="C11907"/>
      <c r="D11907"/>
    </row>
    <row r="11908" spans="1:4" x14ac:dyDescent="0.25">
      <c r="A11908"/>
      <c r="B11908"/>
      <c r="C11908"/>
      <c r="D11908"/>
    </row>
    <row r="11909" spans="1:4" x14ac:dyDescent="0.25">
      <c r="A11909"/>
      <c r="B11909"/>
      <c r="C11909"/>
      <c r="D11909"/>
    </row>
    <row r="11910" spans="1:4" x14ac:dyDescent="0.25">
      <c r="A11910"/>
      <c r="B11910"/>
      <c r="C11910"/>
      <c r="D11910"/>
    </row>
    <row r="11911" spans="1:4" x14ac:dyDescent="0.25">
      <c r="A11911"/>
      <c r="B11911"/>
      <c r="C11911"/>
      <c r="D11911"/>
    </row>
    <row r="11912" spans="1:4" x14ac:dyDescent="0.25">
      <c r="A11912"/>
      <c r="B11912"/>
      <c r="C11912"/>
      <c r="D11912"/>
    </row>
    <row r="11913" spans="1:4" x14ac:dyDescent="0.25">
      <c r="A11913"/>
      <c r="B11913"/>
      <c r="C11913"/>
      <c r="D11913"/>
    </row>
    <row r="11914" spans="1:4" x14ac:dyDescent="0.25">
      <c r="A11914"/>
      <c r="B11914"/>
      <c r="C11914"/>
      <c r="D11914"/>
    </row>
    <row r="11915" spans="1:4" x14ac:dyDescent="0.25">
      <c r="A11915"/>
      <c r="B11915"/>
      <c r="C11915"/>
      <c r="D11915"/>
    </row>
    <row r="11916" spans="1:4" x14ac:dyDescent="0.25">
      <c r="A11916"/>
      <c r="B11916"/>
      <c r="C11916"/>
      <c r="D11916"/>
    </row>
    <row r="11917" spans="1:4" x14ac:dyDescent="0.25">
      <c r="A11917"/>
      <c r="B11917"/>
      <c r="C11917"/>
      <c r="D11917"/>
    </row>
    <row r="11918" spans="1:4" x14ac:dyDescent="0.25">
      <c r="A11918"/>
      <c r="B11918"/>
      <c r="C11918"/>
      <c r="D11918"/>
    </row>
    <row r="11919" spans="1:4" x14ac:dyDescent="0.25">
      <c r="A11919"/>
      <c r="B11919"/>
      <c r="C11919"/>
      <c r="D11919"/>
    </row>
    <row r="11920" spans="1:4" x14ac:dyDescent="0.25">
      <c r="A11920"/>
      <c r="B11920"/>
      <c r="C11920"/>
      <c r="D11920"/>
    </row>
    <row r="11921" spans="1:4" x14ac:dyDescent="0.25">
      <c r="A11921"/>
      <c r="B11921"/>
      <c r="C11921"/>
      <c r="D11921"/>
    </row>
    <row r="11922" spans="1:4" x14ac:dyDescent="0.25">
      <c r="A11922"/>
      <c r="B11922"/>
      <c r="C11922"/>
      <c r="D11922"/>
    </row>
    <row r="11923" spans="1:4" x14ac:dyDescent="0.25">
      <c r="A11923"/>
      <c r="B11923"/>
      <c r="C11923"/>
      <c r="D11923"/>
    </row>
    <row r="11924" spans="1:4" x14ac:dyDescent="0.25">
      <c r="A11924"/>
      <c r="B11924"/>
      <c r="C11924"/>
      <c r="D11924"/>
    </row>
    <row r="11925" spans="1:4" x14ac:dyDescent="0.25">
      <c r="A11925"/>
      <c r="B11925"/>
      <c r="C11925"/>
      <c r="D11925"/>
    </row>
    <row r="11926" spans="1:4" x14ac:dyDescent="0.25">
      <c r="A11926"/>
      <c r="B11926"/>
      <c r="C11926"/>
      <c r="D11926"/>
    </row>
    <row r="11927" spans="1:4" x14ac:dyDescent="0.25">
      <c r="A11927"/>
      <c r="B11927"/>
      <c r="C11927"/>
      <c r="D11927"/>
    </row>
    <row r="11928" spans="1:4" x14ac:dyDescent="0.25">
      <c r="A11928"/>
      <c r="B11928"/>
      <c r="C11928"/>
      <c r="D11928"/>
    </row>
    <row r="11929" spans="1:4" x14ac:dyDescent="0.25">
      <c r="A11929"/>
      <c r="B11929"/>
      <c r="C11929"/>
      <c r="D11929"/>
    </row>
    <row r="11930" spans="1:4" x14ac:dyDescent="0.25">
      <c r="A11930"/>
      <c r="B11930"/>
      <c r="C11930"/>
      <c r="D11930"/>
    </row>
    <row r="11931" spans="1:4" x14ac:dyDescent="0.25">
      <c r="A11931"/>
      <c r="B11931"/>
      <c r="C11931"/>
      <c r="D11931"/>
    </row>
    <row r="11932" spans="1:4" x14ac:dyDescent="0.25">
      <c r="A11932"/>
      <c r="B11932"/>
      <c r="C11932"/>
      <c r="D11932"/>
    </row>
    <row r="11933" spans="1:4" x14ac:dyDescent="0.25">
      <c r="A11933"/>
      <c r="B11933"/>
      <c r="C11933"/>
      <c r="D11933"/>
    </row>
    <row r="11934" spans="1:4" x14ac:dyDescent="0.25">
      <c r="A11934"/>
      <c r="B11934"/>
      <c r="C11934"/>
      <c r="D11934"/>
    </row>
    <row r="11935" spans="1:4" x14ac:dyDescent="0.25">
      <c r="A11935"/>
      <c r="B11935"/>
      <c r="C11935"/>
      <c r="D11935"/>
    </row>
    <row r="11936" spans="1:4" x14ac:dyDescent="0.25">
      <c r="A11936"/>
      <c r="B11936"/>
      <c r="C11936"/>
      <c r="D11936"/>
    </row>
    <row r="11937" spans="1:4" x14ac:dyDescent="0.25">
      <c r="A11937"/>
      <c r="B11937"/>
      <c r="C11937"/>
      <c r="D11937"/>
    </row>
    <row r="11938" spans="1:4" x14ac:dyDescent="0.25">
      <c r="A11938"/>
      <c r="B11938"/>
      <c r="C11938"/>
      <c r="D11938"/>
    </row>
    <row r="11939" spans="1:4" x14ac:dyDescent="0.25">
      <c r="A11939"/>
      <c r="B11939"/>
      <c r="C11939"/>
      <c r="D11939"/>
    </row>
    <row r="11940" spans="1:4" x14ac:dyDescent="0.25">
      <c r="A11940"/>
      <c r="B11940"/>
      <c r="C11940"/>
      <c r="D11940"/>
    </row>
    <row r="11941" spans="1:4" x14ac:dyDescent="0.25">
      <c r="A11941"/>
      <c r="B11941"/>
      <c r="C11941"/>
      <c r="D11941"/>
    </row>
    <row r="11942" spans="1:4" x14ac:dyDescent="0.25">
      <c r="A11942"/>
      <c r="B11942"/>
      <c r="C11942"/>
      <c r="D11942"/>
    </row>
    <row r="11943" spans="1:4" x14ac:dyDescent="0.25">
      <c r="A11943"/>
      <c r="B11943"/>
      <c r="C11943"/>
      <c r="D11943"/>
    </row>
    <row r="11944" spans="1:4" x14ac:dyDescent="0.25">
      <c r="A11944"/>
      <c r="B11944"/>
      <c r="C11944"/>
      <c r="D11944"/>
    </row>
    <row r="11945" spans="1:4" x14ac:dyDescent="0.25">
      <c r="A11945"/>
      <c r="B11945"/>
      <c r="C11945"/>
      <c r="D11945"/>
    </row>
    <row r="11946" spans="1:4" x14ac:dyDescent="0.25">
      <c r="A11946"/>
      <c r="B11946"/>
      <c r="C11946"/>
      <c r="D11946"/>
    </row>
    <row r="11947" spans="1:4" x14ac:dyDescent="0.25">
      <c r="A11947"/>
      <c r="B11947"/>
      <c r="C11947"/>
      <c r="D11947"/>
    </row>
    <row r="11948" spans="1:4" x14ac:dyDescent="0.25">
      <c r="A11948"/>
      <c r="B11948"/>
      <c r="C11948"/>
      <c r="D11948"/>
    </row>
    <row r="11949" spans="1:4" x14ac:dyDescent="0.25">
      <c r="A11949"/>
      <c r="B11949"/>
      <c r="C11949"/>
      <c r="D11949"/>
    </row>
    <row r="11950" spans="1:4" x14ac:dyDescent="0.25">
      <c r="A11950"/>
      <c r="B11950"/>
      <c r="C11950"/>
      <c r="D11950"/>
    </row>
    <row r="11951" spans="1:4" x14ac:dyDescent="0.25">
      <c r="A11951"/>
      <c r="B11951"/>
      <c r="C11951"/>
      <c r="D11951"/>
    </row>
    <row r="11952" spans="1:4" x14ac:dyDescent="0.25">
      <c r="A11952"/>
      <c r="B11952"/>
      <c r="C11952"/>
      <c r="D11952"/>
    </row>
    <row r="11953" spans="1:4" x14ac:dyDescent="0.25">
      <c r="A11953"/>
      <c r="B11953"/>
      <c r="C11953"/>
      <c r="D11953"/>
    </row>
    <row r="11954" spans="1:4" x14ac:dyDescent="0.25">
      <c r="A11954"/>
      <c r="B11954"/>
      <c r="C11954"/>
      <c r="D11954"/>
    </row>
    <row r="11955" spans="1:4" x14ac:dyDescent="0.25">
      <c r="A11955"/>
      <c r="B11955"/>
      <c r="C11955"/>
      <c r="D11955"/>
    </row>
    <row r="11956" spans="1:4" x14ac:dyDescent="0.25">
      <c r="A11956"/>
      <c r="B11956"/>
      <c r="C11956"/>
      <c r="D11956"/>
    </row>
    <row r="11957" spans="1:4" x14ac:dyDescent="0.25">
      <c r="A11957"/>
      <c r="B11957"/>
      <c r="C11957"/>
      <c r="D11957"/>
    </row>
    <row r="11958" spans="1:4" x14ac:dyDescent="0.25">
      <c r="A11958"/>
      <c r="B11958"/>
      <c r="C11958"/>
      <c r="D11958"/>
    </row>
    <row r="11959" spans="1:4" x14ac:dyDescent="0.25">
      <c r="A11959"/>
      <c r="B11959"/>
      <c r="C11959"/>
      <c r="D11959"/>
    </row>
    <row r="11960" spans="1:4" x14ac:dyDescent="0.25">
      <c r="A11960"/>
      <c r="B11960"/>
      <c r="C11960"/>
      <c r="D11960"/>
    </row>
    <row r="11961" spans="1:4" x14ac:dyDescent="0.25">
      <c r="A11961"/>
      <c r="B11961"/>
      <c r="C11961"/>
      <c r="D11961"/>
    </row>
    <row r="11962" spans="1:4" x14ac:dyDescent="0.25">
      <c r="A11962"/>
      <c r="B11962"/>
      <c r="C11962"/>
      <c r="D11962"/>
    </row>
    <row r="11963" spans="1:4" x14ac:dyDescent="0.25">
      <c r="A11963"/>
      <c r="B11963"/>
      <c r="C11963"/>
      <c r="D11963"/>
    </row>
    <row r="11964" spans="1:4" x14ac:dyDescent="0.25">
      <c r="A11964"/>
      <c r="B11964"/>
      <c r="C11964"/>
      <c r="D11964"/>
    </row>
    <row r="11965" spans="1:4" x14ac:dyDescent="0.25">
      <c r="A11965"/>
      <c r="B11965"/>
      <c r="C11965"/>
      <c r="D11965"/>
    </row>
    <row r="11966" spans="1:4" x14ac:dyDescent="0.25">
      <c r="A11966"/>
      <c r="B11966"/>
      <c r="C11966"/>
      <c r="D11966"/>
    </row>
    <row r="11967" spans="1:4" x14ac:dyDescent="0.25">
      <c r="A11967"/>
      <c r="B11967"/>
      <c r="C11967"/>
      <c r="D11967"/>
    </row>
    <row r="11968" spans="1:4" x14ac:dyDescent="0.25">
      <c r="A11968"/>
      <c r="B11968"/>
      <c r="C11968"/>
      <c r="D11968"/>
    </row>
    <row r="11969" spans="1:4" x14ac:dyDescent="0.25">
      <c r="A11969"/>
      <c r="B11969"/>
      <c r="C11969"/>
      <c r="D11969"/>
    </row>
    <row r="11970" spans="1:4" x14ac:dyDescent="0.25">
      <c r="A11970"/>
      <c r="B11970"/>
      <c r="C11970"/>
      <c r="D11970"/>
    </row>
    <row r="11971" spans="1:4" x14ac:dyDescent="0.25">
      <c r="A11971"/>
      <c r="B11971"/>
      <c r="C11971"/>
      <c r="D11971"/>
    </row>
    <row r="11972" spans="1:4" x14ac:dyDescent="0.25">
      <c r="A11972"/>
      <c r="B11972"/>
      <c r="C11972"/>
      <c r="D11972"/>
    </row>
    <row r="11973" spans="1:4" x14ac:dyDescent="0.25">
      <c r="A11973"/>
      <c r="B11973"/>
      <c r="C11973"/>
      <c r="D11973"/>
    </row>
    <row r="11974" spans="1:4" x14ac:dyDescent="0.25">
      <c r="A11974"/>
      <c r="B11974"/>
      <c r="C11974"/>
      <c r="D11974"/>
    </row>
    <row r="11975" spans="1:4" x14ac:dyDescent="0.25">
      <c r="A11975"/>
      <c r="B11975"/>
      <c r="C11975"/>
      <c r="D11975"/>
    </row>
    <row r="11976" spans="1:4" x14ac:dyDescent="0.25">
      <c r="A11976"/>
      <c r="B11976"/>
      <c r="C11976"/>
      <c r="D11976"/>
    </row>
    <row r="11977" spans="1:4" x14ac:dyDescent="0.25">
      <c r="A11977"/>
      <c r="B11977"/>
      <c r="C11977"/>
      <c r="D11977"/>
    </row>
    <row r="11978" spans="1:4" x14ac:dyDescent="0.25">
      <c r="A11978"/>
      <c r="B11978"/>
      <c r="C11978"/>
      <c r="D11978"/>
    </row>
    <row r="11979" spans="1:4" x14ac:dyDescent="0.25">
      <c r="A11979"/>
      <c r="B11979"/>
      <c r="C11979"/>
      <c r="D11979"/>
    </row>
    <row r="11980" spans="1:4" x14ac:dyDescent="0.25">
      <c r="A11980"/>
      <c r="B11980"/>
      <c r="C11980"/>
      <c r="D11980"/>
    </row>
    <row r="11981" spans="1:4" x14ac:dyDescent="0.25">
      <c r="A11981"/>
      <c r="B11981"/>
      <c r="C11981"/>
      <c r="D11981"/>
    </row>
    <row r="11982" spans="1:4" x14ac:dyDescent="0.25">
      <c r="A11982"/>
      <c r="B11982"/>
      <c r="C11982"/>
      <c r="D11982"/>
    </row>
    <row r="11983" spans="1:4" x14ac:dyDescent="0.25">
      <c r="A11983"/>
      <c r="B11983"/>
      <c r="C11983"/>
      <c r="D11983"/>
    </row>
    <row r="11984" spans="1:4" x14ac:dyDescent="0.25">
      <c r="A11984"/>
      <c r="B11984"/>
      <c r="C11984"/>
      <c r="D11984"/>
    </row>
    <row r="11985" spans="1:4" x14ac:dyDescent="0.25">
      <c r="A11985"/>
      <c r="B11985"/>
      <c r="C11985"/>
      <c r="D11985"/>
    </row>
    <row r="11986" spans="1:4" x14ac:dyDescent="0.25">
      <c r="A11986"/>
      <c r="B11986"/>
      <c r="C11986"/>
      <c r="D11986"/>
    </row>
    <row r="11987" spans="1:4" x14ac:dyDescent="0.25">
      <c r="A11987"/>
      <c r="B11987"/>
      <c r="C11987"/>
      <c r="D11987"/>
    </row>
    <row r="11988" spans="1:4" x14ac:dyDescent="0.25">
      <c r="A11988"/>
      <c r="B11988"/>
      <c r="C11988"/>
      <c r="D11988"/>
    </row>
    <row r="11989" spans="1:4" x14ac:dyDescent="0.25">
      <c r="A11989"/>
      <c r="B11989"/>
      <c r="C11989"/>
      <c r="D11989"/>
    </row>
    <row r="11990" spans="1:4" x14ac:dyDescent="0.25">
      <c r="A11990"/>
      <c r="B11990"/>
      <c r="C11990"/>
      <c r="D11990"/>
    </row>
    <row r="11991" spans="1:4" x14ac:dyDescent="0.25">
      <c r="A11991"/>
      <c r="B11991"/>
      <c r="C11991"/>
      <c r="D11991"/>
    </row>
    <row r="11992" spans="1:4" x14ac:dyDescent="0.25">
      <c r="A11992"/>
      <c r="B11992"/>
      <c r="C11992"/>
      <c r="D11992"/>
    </row>
    <row r="11993" spans="1:4" x14ac:dyDescent="0.25">
      <c r="A11993"/>
      <c r="B11993"/>
      <c r="C11993"/>
      <c r="D11993"/>
    </row>
    <row r="11994" spans="1:4" x14ac:dyDescent="0.25">
      <c r="A11994"/>
      <c r="B11994"/>
      <c r="C11994"/>
      <c r="D11994"/>
    </row>
    <row r="11995" spans="1:4" x14ac:dyDescent="0.25">
      <c r="A11995"/>
      <c r="B11995"/>
      <c r="C11995"/>
      <c r="D11995"/>
    </row>
    <row r="11996" spans="1:4" x14ac:dyDescent="0.25">
      <c r="A11996"/>
      <c r="B11996"/>
      <c r="C11996"/>
      <c r="D11996"/>
    </row>
    <row r="11997" spans="1:4" x14ac:dyDescent="0.25">
      <c r="A11997"/>
      <c r="B11997"/>
      <c r="C11997"/>
      <c r="D11997"/>
    </row>
    <row r="11998" spans="1:4" x14ac:dyDescent="0.25">
      <c r="A11998"/>
      <c r="B11998"/>
      <c r="C11998"/>
      <c r="D11998"/>
    </row>
    <row r="11999" spans="1:4" x14ac:dyDescent="0.25">
      <c r="A11999"/>
      <c r="B11999"/>
      <c r="C11999"/>
      <c r="D11999"/>
    </row>
    <row r="12000" spans="1:4" x14ac:dyDescent="0.25">
      <c r="A12000"/>
      <c r="B12000"/>
      <c r="C12000"/>
      <c r="D12000"/>
    </row>
    <row r="12001" spans="1:4" x14ac:dyDescent="0.25">
      <c r="A12001"/>
      <c r="B12001"/>
      <c r="C12001"/>
      <c r="D12001"/>
    </row>
    <row r="12002" spans="1:4" x14ac:dyDescent="0.25">
      <c r="A12002"/>
      <c r="B12002"/>
      <c r="C12002"/>
      <c r="D12002"/>
    </row>
    <row r="12003" spans="1:4" x14ac:dyDescent="0.25">
      <c r="A12003"/>
      <c r="B12003"/>
      <c r="C12003"/>
      <c r="D12003"/>
    </row>
    <row r="12004" spans="1:4" x14ac:dyDescent="0.25">
      <c r="A12004"/>
      <c r="B12004"/>
      <c r="C12004"/>
      <c r="D12004"/>
    </row>
    <row r="12005" spans="1:4" x14ac:dyDescent="0.25">
      <c r="A12005"/>
      <c r="B12005"/>
      <c r="C12005"/>
      <c r="D12005"/>
    </row>
    <row r="12006" spans="1:4" x14ac:dyDescent="0.25">
      <c r="A12006"/>
      <c r="B12006"/>
      <c r="C12006"/>
      <c r="D12006"/>
    </row>
    <row r="12007" spans="1:4" x14ac:dyDescent="0.25">
      <c r="A12007"/>
      <c r="B12007"/>
      <c r="C12007"/>
      <c r="D12007"/>
    </row>
    <row r="12008" spans="1:4" x14ac:dyDescent="0.25">
      <c r="A12008"/>
      <c r="B12008"/>
      <c r="C12008"/>
      <c r="D12008"/>
    </row>
    <row r="12009" spans="1:4" x14ac:dyDescent="0.25">
      <c r="A12009"/>
      <c r="B12009"/>
      <c r="C12009"/>
      <c r="D12009"/>
    </row>
    <row r="12010" spans="1:4" x14ac:dyDescent="0.25">
      <c r="A12010"/>
      <c r="B12010"/>
      <c r="C12010"/>
      <c r="D12010"/>
    </row>
    <row r="12011" spans="1:4" x14ac:dyDescent="0.25">
      <c r="A12011"/>
      <c r="B12011"/>
      <c r="C12011"/>
      <c r="D12011"/>
    </row>
    <row r="12012" spans="1:4" x14ac:dyDescent="0.25">
      <c r="A12012"/>
      <c r="B12012"/>
      <c r="C12012"/>
      <c r="D12012"/>
    </row>
    <row r="12013" spans="1:4" x14ac:dyDescent="0.25">
      <c r="A12013"/>
      <c r="B12013"/>
      <c r="C12013"/>
      <c r="D12013"/>
    </row>
    <row r="12014" spans="1:4" x14ac:dyDescent="0.25">
      <c r="A12014"/>
      <c r="B12014"/>
      <c r="C12014"/>
      <c r="D12014"/>
    </row>
    <row r="12015" spans="1:4" x14ac:dyDescent="0.25">
      <c r="A12015"/>
      <c r="B12015"/>
      <c r="C12015"/>
      <c r="D12015"/>
    </row>
    <row r="12016" spans="1:4" x14ac:dyDescent="0.25">
      <c r="A12016"/>
      <c r="B12016"/>
      <c r="C12016"/>
      <c r="D12016"/>
    </row>
    <row r="12017" spans="1:4" x14ac:dyDescent="0.25">
      <c r="A12017"/>
      <c r="B12017"/>
      <c r="C12017"/>
      <c r="D12017"/>
    </row>
    <row r="12018" spans="1:4" x14ac:dyDescent="0.25">
      <c r="A12018"/>
      <c r="B12018"/>
      <c r="C12018"/>
      <c r="D12018"/>
    </row>
    <row r="12019" spans="1:4" x14ac:dyDescent="0.25">
      <c r="A12019"/>
      <c r="B12019"/>
      <c r="C12019"/>
      <c r="D12019"/>
    </row>
    <row r="12020" spans="1:4" x14ac:dyDescent="0.25">
      <c r="A12020"/>
      <c r="B12020"/>
      <c r="C12020"/>
      <c r="D12020"/>
    </row>
    <row r="12021" spans="1:4" x14ac:dyDescent="0.25">
      <c r="A12021"/>
      <c r="B12021"/>
      <c r="C12021"/>
      <c r="D12021"/>
    </row>
    <row r="12022" spans="1:4" x14ac:dyDescent="0.25">
      <c r="A12022"/>
      <c r="B12022"/>
      <c r="C12022"/>
      <c r="D12022"/>
    </row>
    <row r="12023" spans="1:4" x14ac:dyDescent="0.25">
      <c r="A12023"/>
      <c r="B12023"/>
      <c r="C12023"/>
      <c r="D12023"/>
    </row>
    <row r="12024" spans="1:4" x14ac:dyDescent="0.25">
      <c r="A12024"/>
      <c r="B12024"/>
      <c r="C12024"/>
      <c r="D12024"/>
    </row>
    <row r="12025" spans="1:4" x14ac:dyDescent="0.25">
      <c r="A12025"/>
      <c r="B12025"/>
      <c r="C12025"/>
      <c r="D12025"/>
    </row>
    <row r="12026" spans="1:4" x14ac:dyDescent="0.25">
      <c r="A12026"/>
      <c r="B12026"/>
      <c r="C12026"/>
      <c r="D12026"/>
    </row>
    <row r="12027" spans="1:4" x14ac:dyDescent="0.25">
      <c r="A12027"/>
      <c r="B12027"/>
      <c r="C12027"/>
      <c r="D12027"/>
    </row>
    <row r="12028" spans="1:4" x14ac:dyDescent="0.25">
      <c r="A12028"/>
      <c r="B12028"/>
      <c r="C12028"/>
      <c r="D12028"/>
    </row>
    <row r="12029" spans="1:4" x14ac:dyDescent="0.25">
      <c r="A12029"/>
      <c r="B12029"/>
      <c r="C12029"/>
      <c r="D12029"/>
    </row>
    <row r="12030" spans="1:4" x14ac:dyDescent="0.25">
      <c r="A12030"/>
      <c r="B12030"/>
      <c r="C12030"/>
      <c r="D12030"/>
    </row>
    <row r="12031" spans="1:4" x14ac:dyDescent="0.25">
      <c r="A12031"/>
      <c r="B12031"/>
      <c r="C12031"/>
      <c r="D12031"/>
    </row>
    <row r="12032" spans="1:4" x14ac:dyDescent="0.25">
      <c r="A12032"/>
      <c r="B12032"/>
      <c r="C12032"/>
      <c r="D12032"/>
    </row>
    <row r="12033" spans="1:4" x14ac:dyDescent="0.25">
      <c r="A12033"/>
      <c r="B12033"/>
      <c r="C12033"/>
      <c r="D12033"/>
    </row>
    <row r="12034" spans="1:4" x14ac:dyDescent="0.25">
      <c r="A12034"/>
      <c r="B12034"/>
      <c r="C12034"/>
      <c r="D12034"/>
    </row>
    <row r="12035" spans="1:4" x14ac:dyDescent="0.25">
      <c r="A12035"/>
      <c r="B12035"/>
      <c r="C12035"/>
      <c r="D12035"/>
    </row>
    <row r="12036" spans="1:4" x14ac:dyDescent="0.25">
      <c r="A12036"/>
      <c r="B12036"/>
      <c r="C12036"/>
      <c r="D12036"/>
    </row>
    <row r="12037" spans="1:4" x14ac:dyDescent="0.25">
      <c r="A12037"/>
      <c r="B12037"/>
      <c r="C12037"/>
      <c r="D12037"/>
    </row>
    <row r="12038" spans="1:4" x14ac:dyDescent="0.25">
      <c r="A12038"/>
      <c r="B12038"/>
      <c r="C12038"/>
      <c r="D12038"/>
    </row>
    <row r="12039" spans="1:4" x14ac:dyDescent="0.25">
      <c r="A12039"/>
      <c r="B12039"/>
      <c r="C12039"/>
      <c r="D12039"/>
    </row>
    <row r="12040" spans="1:4" x14ac:dyDescent="0.25">
      <c r="A12040"/>
      <c r="B12040"/>
      <c r="C12040"/>
      <c r="D12040"/>
    </row>
    <row r="12041" spans="1:4" x14ac:dyDescent="0.25">
      <c r="A12041"/>
      <c r="B12041"/>
      <c r="C12041"/>
      <c r="D12041"/>
    </row>
    <row r="12042" spans="1:4" x14ac:dyDescent="0.25">
      <c r="A12042"/>
      <c r="B12042"/>
      <c r="C12042"/>
      <c r="D12042"/>
    </row>
    <row r="12043" spans="1:4" x14ac:dyDescent="0.25">
      <c r="A12043"/>
      <c r="B12043"/>
      <c r="C12043"/>
      <c r="D12043"/>
    </row>
    <row r="12044" spans="1:4" x14ac:dyDescent="0.25">
      <c r="A12044"/>
      <c r="B12044"/>
      <c r="C12044"/>
      <c r="D12044"/>
    </row>
    <row r="12045" spans="1:4" x14ac:dyDescent="0.25">
      <c r="A12045"/>
      <c r="B12045"/>
      <c r="C12045"/>
      <c r="D12045"/>
    </row>
    <row r="12046" spans="1:4" x14ac:dyDescent="0.25">
      <c r="A12046"/>
      <c r="B12046"/>
      <c r="C12046"/>
      <c r="D12046"/>
    </row>
    <row r="12047" spans="1:4" x14ac:dyDescent="0.25">
      <c r="A12047"/>
      <c r="B12047"/>
      <c r="C12047"/>
      <c r="D12047"/>
    </row>
    <row r="12048" spans="1:4" x14ac:dyDescent="0.25">
      <c r="A12048"/>
      <c r="B12048"/>
      <c r="C12048"/>
      <c r="D12048"/>
    </row>
    <row r="12049" spans="1:4" x14ac:dyDescent="0.25">
      <c r="A12049"/>
      <c r="B12049"/>
      <c r="C12049"/>
      <c r="D12049"/>
    </row>
    <row r="12050" spans="1:4" x14ac:dyDescent="0.25">
      <c r="A12050"/>
      <c r="B12050"/>
      <c r="C12050"/>
      <c r="D12050"/>
    </row>
    <row r="12051" spans="1:4" x14ac:dyDescent="0.25">
      <c r="A12051"/>
      <c r="B12051"/>
      <c r="C12051"/>
      <c r="D12051"/>
    </row>
    <row r="12052" spans="1:4" x14ac:dyDescent="0.25">
      <c r="A12052"/>
      <c r="B12052"/>
      <c r="C12052"/>
      <c r="D12052"/>
    </row>
    <row r="12053" spans="1:4" x14ac:dyDescent="0.25">
      <c r="A12053"/>
      <c r="B12053"/>
      <c r="C12053"/>
      <c r="D12053"/>
    </row>
    <row r="12054" spans="1:4" x14ac:dyDescent="0.25">
      <c r="A12054"/>
      <c r="B12054"/>
      <c r="C12054"/>
      <c r="D12054"/>
    </row>
    <row r="12055" spans="1:4" x14ac:dyDescent="0.25">
      <c r="A12055"/>
      <c r="B12055"/>
      <c r="C12055"/>
      <c r="D12055"/>
    </row>
    <row r="12056" spans="1:4" x14ac:dyDescent="0.25">
      <c r="A12056"/>
      <c r="B12056"/>
      <c r="C12056"/>
      <c r="D12056"/>
    </row>
    <row r="12057" spans="1:4" x14ac:dyDescent="0.25">
      <c r="A12057"/>
      <c r="B12057"/>
      <c r="C12057"/>
      <c r="D12057"/>
    </row>
    <row r="12058" spans="1:4" x14ac:dyDescent="0.25">
      <c r="A12058"/>
      <c r="B12058"/>
      <c r="C12058"/>
      <c r="D12058"/>
    </row>
    <row r="12059" spans="1:4" x14ac:dyDescent="0.25">
      <c r="A12059"/>
      <c r="B12059"/>
      <c r="C12059"/>
      <c r="D12059"/>
    </row>
    <row r="12060" spans="1:4" x14ac:dyDescent="0.25">
      <c r="A12060"/>
      <c r="B12060"/>
      <c r="C12060"/>
      <c r="D12060"/>
    </row>
    <row r="12061" spans="1:4" x14ac:dyDescent="0.25">
      <c r="A12061"/>
      <c r="B12061"/>
      <c r="C12061"/>
      <c r="D12061"/>
    </row>
    <row r="12062" spans="1:4" x14ac:dyDescent="0.25">
      <c r="A12062"/>
      <c r="B12062"/>
      <c r="C12062"/>
      <c r="D12062"/>
    </row>
    <row r="12063" spans="1:4" x14ac:dyDescent="0.25">
      <c r="A12063"/>
      <c r="B12063"/>
      <c r="C12063"/>
      <c r="D12063"/>
    </row>
    <row r="12064" spans="1:4" x14ac:dyDescent="0.25">
      <c r="A12064"/>
      <c r="B12064"/>
      <c r="C12064"/>
      <c r="D12064"/>
    </row>
    <row r="12065" spans="1:4" x14ac:dyDescent="0.25">
      <c r="A12065"/>
      <c r="B12065"/>
      <c r="C12065"/>
      <c r="D12065"/>
    </row>
    <row r="12066" spans="1:4" x14ac:dyDescent="0.25">
      <c r="A12066"/>
      <c r="B12066"/>
      <c r="C12066"/>
      <c r="D12066"/>
    </row>
    <row r="12067" spans="1:4" x14ac:dyDescent="0.25">
      <c r="A12067"/>
      <c r="B12067"/>
      <c r="C12067"/>
      <c r="D12067"/>
    </row>
    <row r="12068" spans="1:4" x14ac:dyDescent="0.25">
      <c r="A12068"/>
      <c r="B12068"/>
      <c r="C12068"/>
      <c r="D12068"/>
    </row>
    <row r="12069" spans="1:4" x14ac:dyDescent="0.25">
      <c r="A12069"/>
      <c r="B12069"/>
      <c r="C12069"/>
      <c r="D12069"/>
    </row>
    <row r="12070" spans="1:4" x14ac:dyDescent="0.25">
      <c r="A12070"/>
      <c r="B12070"/>
      <c r="C12070"/>
      <c r="D12070"/>
    </row>
    <row r="12071" spans="1:4" x14ac:dyDescent="0.25">
      <c r="A12071"/>
      <c r="B12071"/>
      <c r="C12071"/>
      <c r="D12071"/>
    </row>
    <row r="12072" spans="1:4" x14ac:dyDescent="0.25">
      <c r="A12072"/>
      <c r="B12072"/>
      <c r="C12072"/>
      <c r="D12072"/>
    </row>
    <row r="12073" spans="1:4" x14ac:dyDescent="0.25">
      <c r="A12073"/>
      <c r="B12073"/>
      <c r="C12073"/>
      <c r="D12073"/>
    </row>
    <row r="12074" spans="1:4" x14ac:dyDescent="0.25">
      <c r="A12074"/>
      <c r="B12074"/>
      <c r="C12074"/>
      <c r="D12074"/>
    </row>
    <row r="12075" spans="1:4" x14ac:dyDescent="0.25">
      <c r="A12075"/>
      <c r="B12075"/>
      <c r="C12075"/>
      <c r="D12075"/>
    </row>
    <row r="12076" spans="1:4" x14ac:dyDescent="0.25">
      <c r="A12076"/>
      <c r="B12076"/>
      <c r="C12076"/>
      <c r="D12076"/>
    </row>
    <row r="12077" spans="1:4" x14ac:dyDescent="0.25">
      <c r="A12077"/>
      <c r="B12077"/>
      <c r="C12077"/>
      <c r="D12077"/>
    </row>
    <row r="12078" spans="1:4" x14ac:dyDescent="0.25">
      <c r="A12078"/>
      <c r="B12078"/>
      <c r="C12078"/>
      <c r="D12078"/>
    </row>
    <row r="12079" spans="1:4" x14ac:dyDescent="0.25">
      <c r="A12079"/>
      <c r="B12079"/>
      <c r="C12079"/>
      <c r="D12079"/>
    </row>
    <row r="12080" spans="1:4" x14ac:dyDescent="0.25">
      <c r="A12080"/>
      <c r="B12080"/>
      <c r="C12080"/>
      <c r="D12080"/>
    </row>
    <row r="12081" spans="1:4" x14ac:dyDescent="0.25">
      <c r="A12081"/>
      <c r="B12081"/>
      <c r="C12081"/>
      <c r="D12081"/>
    </row>
    <row r="12082" spans="1:4" x14ac:dyDescent="0.25">
      <c r="A12082"/>
      <c r="B12082"/>
      <c r="C12082"/>
      <c r="D12082"/>
    </row>
    <row r="12083" spans="1:4" x14ac:dyDescent="0.25">
      <c r="A12083"/>
      <c r="B12083"/>
      <c r="C12083"/>
      <c r="D12083"/>
    </row>
    <row r="12084" spans="1:4" x14ac:dyDescent="0.25">
      <c r="A12084"/>
      <c r="B12084"/>
      <c r="C12084"/>
      <c r="D12084"/>
    </row>
    <row r="12085" spans="1:4" x14ac:dyDescent="0.25">
      <c r="A12085"/>
      <c r="B12085"/>
      <c r="C12085"/>
      <c r="D12085"/>
    </row>
    <row r="12086" spans="1:4" x14ac:dyDescent="0.25">
      <c r="A12086"/>
      <c r="B12086"/>
      <c r="C12086"/>
      <c r="D12086"/>
    </row>
    <row r="12087" spans="1:4" x14ac:dyDescent="0.25">
      <c r="A12087"/>
      <c r="B12087"/>
      <c r="C12087"/>
      <c r="D12087"/>
    </row>
    <row r="12088" spans="1:4" x14ac:dyDescent="0.25">
      <c r="A12088"/>
      <c r="B12088"/>
      <c r="C12088"/>
      <c r="D12088"/>
    </row>
    <row r="12089" spans="1:4" x14ac:dyDescent="0.25">
      <c r="A12089"/>
      <c r="B12089"/>
      <c r="C12089"/>
      <c r="D12089"/>
    </row>
    <row r="12090" spans="1:4" x14ac:dyDescent="0.25">
      <c r="A12090"/>
      <c r="B12090"/>
      <c r="C12090"/>
      <c r="D12090"/>
    </row>
    <row r="12091" spans="1:4" x14ac:dyDescent="0.25">
      <c r="A12091"/>
      <c r="B12091"/>
      <c r="C12091"/>
      <c r="D12091"/>
    </row>
    <row r="12092" spans="1:4" x14ac:dyDescent="0.25">
      <c r="A12092"/>
      <c r="B12092"/>
      <c r="C12092"/>
      <c r="D12092"/>
    </row>
    <row r="12093" spans="1:4" x14ac:dyDescent="0.25">
      <c r="A12093"/>
      <c r="B12093"/>
      <c r="C12093"/>
      <c r="D12093"/>
    </row>
    <row r="12094" spans="1:4" x14ac:dyDescent="0.25">
      <c r="A12094"/>
      <c r="B12094"/>
      <c r="C12094"/>
      <c r="D12094"/>
    </row>
    <row r="12095" spans="1:4" x14ac:dyDescent="0.25">
      <c r="A12095"/>
      <c r="B12095"/>
      <c r="C12095"/>
      <c r="D12095"/>
    </row>
    <row r="12096" spans="1:4" x14ac:dyDescent="0.25">
      <c r="A12096"/>
      <c r="B12096"/>
      <c r="C12096"/>
      <c r="D12096"/>
    </row>
    <row r="12097" spans="1:4" x14ac:dyDescent="0.25">
      <c r="A12097"/>
      <c r="B12097"/>
      <c r="C12097"/>
      <c r="D12097"/>
    </row>
    <row r="12098" spans="1:4" x14ac:dyDescent="0.25">
      <c r="A12098"/>
      <c r="B12098"/>
      <c r="C12098"/>
      <c r="D12098"/>
    </row>
    <row r="12099" spans="1:4" x14ac:dyDescent="0.25">
      <c r="A12099"/>
      <c r="B12099"/>
      <c r="C12099"/>
      <c r="D12099"/>
    </row>
    <row r="12100" spans="1:4" x14ac:dyDescent="0.25">
      <c r="A12100"/>
      <c r="B12100"/>
      <c r="C12100"/>
      <c r="D12100"/>
    </row>
    <row r="12101" spans="1:4" x14ac:dyDescent="0.25">
      <c r="A12101"/>
      <c r="B12101"/>
      <c r="C12101"/>
      <c r="D12101"/>
    </row>
    <row r="12102" spans="1:4" x14ac:dyDescent="0.25">
      <c r="A12102"/>
      <c r="B12102"/>
      <c r="C12102"/>
      <c r="D12102"/>
    </row>
    <row r="12103" spans="1:4" x14ac:dyDescent="0.25">
      <c r="A12103"/>
      <c r="B12103"/>
      <c r="C12103"/>
      <c r="D12103"/>
    </row>
    <row r="12104" spans="1:4" x14ac:dyDescent="0.25">
      <c r="A12104"/>
      <c r="B12104"/>
      <c r="C12104"/>
      <c r="D12104"/>
    </row>
    <row r="12105" spans="1:4" x14ac:dyDescent="0.25">
      <c r="A12105"/>
      <c r="B12105"/>
      <c r="C12105"/>
      <c r="D12105"/>
    </row>
    <row r="12106" spans="1:4" x14ac:dyDescent="0.25">
      <c r="A12106"/>
      <c r="B12106"/>
      <c r="C12106"/>
      <c r="D12106"/>
    </row>
    <row r="12107" spans="1:4" x14ac:dyDescent="0.25">
      <c r="A12107"/>
      <c r="B12107"/>
      <c r="C12107"/>
      <c r="D12107"/>
    </row>
    <row r="12108" spans="1:4" x14ac:dyDescent="0.25">
      <c r="A12108"/>
      <c r="B12108"/>
      <c r="C12108"/>
      <c r="D12108"/>
    </row>
    <row r="12109" spans="1:4" x14ac:dyDescent="0.25">
      <c r="A12109"/>
      <c r="B12109"/>
      <c r="C12109"/>
      <c r="D12109"/>
    </row>
    <row r="12110" spans="1:4" x14ac:dyDescent="0.25">
      <c r="A12110"/>
      <c r="B12110"/>
      <c r="C12110"/>
      <c r="D12110"/>
    </row>
    <row r="12111" spans="1:4" x14ac:dyDescent="0.25">
      <c r="A12111"/>
      <c r="B12111"/>
      <c r="C12111"/>
      <c r="D12111"/>
    </row>
    <row r="12112" spans="1:4" x14ac:dyDescent="0.25">
      <c r="A12112"/>
      <c r="B12112"/>
      <c r="C12112"/>
      <c r="D12112"/>
    </row>
    <row r="12113" spans="1:4" x14ac:dyDescent="0.25">
      <c r="A12113"/>
      <c r="B12113"/>
      <c r="C12113"/>
      <c r="D12113"/>
    </row>
    <row r="12114" spans="1:4" x14ac:dyDescent="0.25">
      <c r="A12114"/>
      <c r="B12114"/>
      <c r="C12114"/>
      <c r="D12114"/>
    </row>
    <row r="12115" spans="1:4" x14ac:dyDescent="0.25">
      <c r="A12115"/>
      <c r="B12115"/>
      <c r="C12115"/>
      <c r="D12115"/>
    </row>
    <row r="12116" spans="1:4" x14ac:dyDescent="0.25">
      <c r="A12116"/>
      <c r="B12116"/>
      <c r="C12116"/>
      <c r="D12116"/>
    </row>
    <row r="12117" spans="1:4" x14ac:dyDescent="0.25">
      <c r="A12117"/>
      <c r="B12117"/>
      <c r="C12117"/>
      <c r="D12117"/>
    </row>
    <row r="12118" spans="1:4" x14ac:dyDescent="0.25">
      <c r="A12118"/>
      <c r="B12118"/>
      <c r="C12118"/>
      <c r="D12118"/>
    </row>
    <row r="12119" spans="1:4" x14ac:dyDescent="0.25">
      <c r="A12119"/>
      <c r="B12119"/>
      <c r="C12119"/>
      <c r="D12119"/>
    </row>
    <row r="12120" spans="1:4" x14ac:dyDescent="0.25">
      <c r="A12120"/>
      <c r="B12120"/>
      <c r="C12120"/>
      <c r="D12120"/>
    </row>
    <row r="12121" spans="1:4" x14ac:dyDescent="0.25">
      <c r="A12121"/>
      <c r="B12121"/>
      <c r="C12121"/>
      <c r="D12121"/>
    </row>
    <row r="12122" spans="1:4" x14ac:dyDescent="0.25">
      <c r="A12122"/>
      <c r="B12122"/>
      <c r="C12122"/>
      <c r="D12122"/>
    </row>
    <row r="12123" spans="1:4" x14ac:dyDescent="0.25">
      <c r="A12123"/>
      <c r="B12123"/>
      <c r="C12123"/>
      <c r="D12123"/>
    </row>
    <row r="12124" spans="1:4" x14ac:dyDescent="0.25">
      <c r="A12124"/>
      <c r="B12124"/>
      <c r="C12124"/>
      <c r="D12124"/>
    </row>
    <row r="12125" spans="1:4" x14ac:dyDescent="0.25">
      <c r="A12125"/>
      <c r="B12125"/>
      <c r="C12125"/>
      <c r="D12125"/>
    </row>
    <row r="12126" spans="1:4" x14ac:dyDescent="0.25">
      <c r="A12126"/>
      <c r="B12126"/>
      <c r="C12126"/>
      <c r="D12126"/>
    </row>
    <row r="12127" spans="1:4" x14ac:dyDescent="0.25">
      <c r="A12127"/>
      <c r="B12127"/>
      <c r="C12127"/>
      <c r="D12127"/>
    </row>
    <row r="12128" spans="1:4" x14ac:dyDescent="0.25">
      <c r="A12128"/>
      <c r="B12128"/>
      <c r="C12128"/>
      <c r="D12128"/>
    </row>
    <row r="12129" spans="1:4" x14ac:dyDescent="0.25">
      <c r="A12129"/>
      <c r="B12129"/>
      <c r="C12129"/>
      <c r="D12129"/>
    </row>
    <row r="12130" spans="1:4" x14ac:dyDescent="0.25">
      <c r="A12130"/>
      <c r="B12130"/>
      <c r="C12130"/>
      <c r="D12130"/>
    </row>
    <row r="12131" spans="1:4" x14ac:dyDescent="0.25">
      <c r="A12131"/>
      <c r="B12131"/>
      <c r="C12131"/>
      <c r="D12131"/>
    </row>
    <row r="12132" spans="1:4" x14ac:dyDescent="0.25">
      <c r="A12132"/>
      <c r="B12132"/>
      <c r="C12132"/>
      <c r="D12132"/>
    </row>
    <row r="12133" spans="1:4" x14ac:dyDescent="0.25">
      <c r="A12133"/>
      <c r="B12133"/>
      <c r="C12133"/>
      <c r="D12133"/>
    </row>
    <row r="12134" spans="1:4" x14ac:dyDescent="0.25">
      <c r="A12134"/>
      <c r="B12134"/>
      <c r="C12134"/>
      <c r="D12134"/>
    </row>
    <row r="12135" spans="1:4" x14ac:dyDescent="0.25">
      <c r="A12135"/>
      <c r="B12135"/>
      <c r="C12135"/>
      <c r="D12135"/>
    </row>
    <row r="12136" spans="1:4" x14ac:dyDescent="0.25">
      <c r="A12136"/>
      <c r="B12136"/>
      <c r="C12136"/>
      <c r="D12136"/>
    </row>
    <row r="12137" spans="1:4" x14ac:dyDescent="0.25">
      <c r="A12137"/>
      <c r="B12137"/>
      <c r="C12137"/>
      <c r="D12137"/>
    </row>
    <row r="12138" spans="1:4" x14ac:dyDescent="0.25">
      <c r="A12138"/>
      <c r="B12138"/>
      <c r="C12138"/>
      <c r="D12138"/>
    </row>
    <row r="12139" spans="1:4" x14ac:dyDescent="0.25">
      <c r="A12139"/>
      <c r="B12139"/>
      <c r="C12139"/>
      <c r="D12139"/>
    </row>
    <row r="12140" spans="1:4" x14ac:dyDescent="0.25">
      <c r="A12140"/>
      <c r="B12140"/>
      <c r="C12140"/>
      <c r="D12140"/>
    </row>
    <row r="12141" spans="1:4" x14ac:dyDescent="0.25">
      <c r="A12141"/>
      <c r="B12141"/>
      <c r="C12141"/>
      <c r="D12141"/>
    </row>
    <row r="12142" spans="1:4" x14ac:dyDescent="0.25">
      <c r="A12142"/>
      <c r="B12142"/>
      <c r="C12142"/>
      <c r="D12142"/>
    </row>
    <row r="12143" spans="1:4" x14ac:dyDescent="0.25">
      <c r="A12143"/>
      <c r="B12143"/>
      <c r="C12143"/>
      <c r="D12143"/>
    </row>
    <row r="12144" spans="1:4" x14ac:dyDescent="0.25">
      <c r="A12144"/>
      <c r="B12144"/>
      <c r="C12144"/>
      <c r="D12144"/>
    </row>
    <row r="12145" spans="1:4" x14ac:dyDescent="0.25">
      <c r="A12145"/>
      <c r="B12145"/>
      <c r="C12145"/>
      <c r="D12145"/>
    </row>
    <row r="12146" spans="1:4" x14ac:dyDescent="0.25">
      <c r="A12146"/>
      <c r="B12146"/>
      <c r="C12146"/>
      <c r="D12146"/>
    </row>
    <row r="12147" spans="1:4" x14ac:dyDescent="0.25">
      <c r="A12147"/>
      <c r="B12147"/>
      <c r="C12147"/>
      <c r="D12147"/>
    </row>
    <row r="12148" spans="1:4" x14ac:dyDescent="0.25">
      <c r="A12148"/>
      <c r="B12148"/>
      <c r="C12148"/>
      <c r="D12148"/>
    </row>
    <row r="12149" spans="1:4" x14ac:dyDescent="0.25">
      <c r="A12149"/>
      <c r="B12149"/>
      <c r="C12149"/>
      <c r="D12149"/>
    </row>
    <row r="12150" spans="1:4" x14ac:dyDescent="0.25">
      <c r="A12150"/>
      <c r="B12150"/>
      <c r="C12150"/>
      <c r="D12150"/>
    </row>
    <row r="12151" spans="1:4" x14ac:dyDescent="0.25">
      <c r="A12151"/>
      <c r="B12151"/>
      <c r="C12151"/>
      <c r="D12151"/>
    </row>
    <row r="12152" spans="1:4" x14ac:dyDescent="0.25">
      <c r="A12152"/>
      <c r="B12152"/>
      <c r="C12152"/>
      <c r="D12152"/>
    </row>
    <row r="12153" spans="1:4" x14ac:dyDescent="0.25">
      <c r="A12153"/>
      <c r="B12153"/>
      <c r="C12153"/>
      <c r="D12153"/>
    </row>
    <row r="12154" spans="1:4" x14ac:dyDescent="0.25">
      <c r="A12154"/>
      <c r="B12154"/>
      <c r="C12154"/>
      <c r="D12154"/>
    </row>
    <row r="12155" spans="1:4" x14ac:dyDescent="0.25">
      <c r="A12155"/>
      <c r="B12155"/>
      <c r="C12155"/>
      <c r="D12155"/>
    </row>
    <row r="12156" spans="1:4" x14ac:dyDescent="0.25">
      <c r="A12156"/>
      <c r="B12156"/>
      <c r="C12156"/>
      <c r="D12156"/>
    </row>
    <row r="12157" spans="1:4" x14ac:dyDescent="0.25">
      <c r="A12157"/>
      <c r="B12157"/>
      <c r="C12157"/>
      <c r="D12157"/>
    </row>
    <row r="12158" spans="1:4" x14ac:dyDescent="0.25">
      <c r="A12158"/>
      <c r="B12158"/>
      <c r="C12158"/>
      <c r="D12158"/>
    </row>
    <row r="12159" spans="1:4" x14ac:dyDescent="0.25">
      <c r="A12159"/>
      <c r="B12159"/>
      <c r="C12159"/>
      <c r="D12159"/>
    </row>
    <row r="12160" spans="1:4" x14ac:dyDescent="0.25">
      <c r="A12160"/>
      <c r="B12160"/>
      <c r="C12160"/>
      <c r="D12160"/>
    </row>
    <row r="12161" spans="1:4" x14ac:dyDescent="0.25">
      <c r="A12161"/>
      <c r="B12161"/>
      <c r="C12161"/>
      <c r="D12161"/>
    </row>
    <row r="12162" spans="1:4" x14ac:dyDescent="0.25">
      <c r="A12162"/>
      <c r="B12162"/>
      <c r="C12162"/>
      <c r="D12162"/>
    </row>
    <row r="12163" spans="1:4" x14ac:dyDescent="0.25">
      <c r="A12163"/>
      <c r="B12163"/>
      <c r="C12163"/>
      <c r="D12163"/>
    </row>
    <row r="12164" spans="1:4" x14ac:dyDescent="0.25">
      <c r="A12164"/>
      <c r="B12164"/>
      <c r="C12164"/>
      <c r="D12164"/>
    </row>
    <row r="12165" spans="1:4" x14ac:dyDescent="0.25">
      <c r="A12165"/>
      <c r="B12165"/>
      <c r="C12165"/>
      <c r="D12165"/>
    </row>
    <row r="12166" spans="1:4" x14ac:dyDescent="0.25">
      <c r="A12166"/>
      <c r="B12166"/>
      <c r="C12166"/>
      <c r="D12166"/>
    </row>
    <row r="12167" spans="1:4" x14ac:dyDescent="0.25">
      <c r="A12167"/>
      <c r="B12167"/>
      <c r="C12167"/>
      <c r="D12167"/>
    </row>
    <row r="12168" spans="1:4" x14ac:dyDescent="0.25">
      <c r="A12168"/>
      <c r="B12168"/>
      <c r="C12168"/>
      <c r="D12168"/>
    </row>
    <row r="12169" spans="1:4" x14ac:dyDescent="0.25">
      <c r="A12169"/>
      <c r="B12169"/>
      <c r="C12169"/>
      <c r="D12169"/>
    </row>
    <row r="12170" spans="1:4" x14ac:dyDescent="0.25">
      <c r="A12170"/>
      <c r="B12170"/>
      <c r="C12170"/>
      <c r="D12170"/>
    </row>
    <row r="12171" spans="1:4" x14ac:dyDescent="0.25">
      <c r="A12171"/>
      <c r="B12171"/>
      <c r="C12171"/>
      <c r="D12171"/>
    </row>
    <row r="12172" spans="1:4" x14ac:dyDescent="0.25">
      <c r="A12172"/>
      <c r="B12172"/>
      <c r="C12172"/>
      <c r="D12172"/>
    </row>
    <row r="12173" spans="1:4" x14ac:dyDescent="0.25">
      <c r="A12173"/>
      <c r="B12173"/>
      <c r="C12173"/>
      <c r="D12173"/>
    </row>
    <row r="12174" spans="1:4" x14ac:dyDescent="0.25">
      <c r="A12174"/>
      <c r="B12174"/>
      <c r="C12174"/>
      <c r="D12174"/>
    </row>
    <row r="12175" spans="1:4" x14ac:dyDescent="0.25">
      <c r="A12175"/>
      <c r="B12175"/>
      <c r="C12175"/>
      <c r="D12175"/>
    </row>
    <row r="12176" spans="1:4" x14ac:dyDescent="0.25">
      <c r="A12176"/>
      <c r="B12176"/>
      <c r="C12176"/>
      <c r="D12176"/>
    </row>
    <row r="12177" spans="1:4" x14ac:dyDescent="0.25">
      <c r="A12177"/>
      <c r="B12177"/>
      <c r="C12177"/>
      <c r="D12177"/>
    </row>
    <row r="12178" spans="1:4" x14ac:dyDescent="0.25">
      <c r="A12178"/>
      <c r="B12178"/>
      <c r="C12178"/>
      <c r="D12178"/>
    </row>
    <row r="12179" spans="1:4" x14ac:dyDescent="0.25">
      <c r="A12179"/>
      <c r="B12179"/>
      <c r="C12179"/>
      <c r="D12179"/>
    </row>
    <row r="12180" spans="1:4" x14ac:dyDescent="0.25">
      <c r="A12180"/>
      <c r="B12180"/>
      <c r="C12180"/>
      <c r="D12180"/>
    </row>
    <row r="12181" spans="1:4" x14ac:dyDescent="0.25">
      <c r="A12181"/>
      <c r="B12181"/>
      <c r="C12181"/>
      <c r="D12181"/>
    </row>
    <row r="12182" spans="1:4" x14ac:dyDescent="0.25">
      <c r="A12182"/>
      <c r="B12182"/>
      <c r="C12182"/>
      <c r="D12182"/>
    </row>
    <row r="12183" spans="1:4" x14ac:dyDescent="0.25">
      <c r="A12183"/>
      <c r="B12183"/>
      <c r="C12183"/>
      <c r="D12183"/>
    </row>
    <row r="12184" spans="1:4" x14ac:dyDescent="0.25">
      <c r="A12184"/>
      <c r="B12184"/>
      <c r="C12184"/>
      <c r="D12184"/>
    </row>
    <row r="12185" spans="1:4" x14ac:dyDescent="0.25">
      <c r="A12185"/>
      <c r="B12185"/>
      <c r="C12185"/>
      <c r="D12185"/>
    </row>
    <row r="12186" spans="1:4" x14ac:dyDescent="0.25">
      <c r="A12186"/>
      <c r="B12186"/>
      <c r="C12186"/>
      <c r="D12186"/>
    </row>
    <row r="12187" spans="1:4" x14ac:dyDescent="0.25">
      <c r="A12187"/>
      <c r="B12187"/>
      <c r="C12187"/>
      <c r="D12187"/>
    </row>
    <row r="12188" spans="1:4" x14ac:dyDescent="0.25">
      <c r="A12188"/>
      <c r="B12188"/>
      <c r="C12188"/>
      <c r="D12188"/>
    </row>
    <row r="12189" spans="1:4" x14ac:dyDescent="0.25">
      <c r="A12189"/>
      <c r="B12189"/>
      <c r="C12189"/>
      <c r="D12189"/>
    </row>
    <row r="12190" spans="1:4" x14ac:dyDescent="0.25">
      <c r="A12190"/>
      <c r="B12190"/>
      <c r="C12190"/>
      <c r="D12190"/>
    </row>
    <row r="12191" spans="1:4" x14ac:dyDescent="0.25">
      <c r="A12191"/>
      <c r="B12191"/>
      <c r="C12191"/>
      <c r="D12191"/>
    </row>
    <row r="12192" spans="1:4" x14ac:dyDescent="0.25">
      <c r="A12192"/>
      <c r="B12192"/>
      <c r="C12192"/>
      <c r="D12192"/>
    </row>
    <row r="12193" spans="1:4" x14ac:dyDescent="0.25">
      <c r="A12193"/>
      <c r="B12193"/>
      <c r="C12193"/>
      <c r="D12193"/>
    </row>
    <row r="12194" spans="1:4" x14ac:dyDescent="0.25">
      <c r="A12194"/>
      <c r="B12194"/>
      <c r="C12194"/>
      <c r="D12194"/>
    </row>
    <row r="12195" spans="1:4" x14ac:dyDescent="0.25">
      <c r="A12195"/>
      <c r="B12195"/>
      <c r="C12195"/>
      <c r="D12195"/>
    </row>
    <row r="12196" spans="1:4" x14ac:dyDescent="0.25">
      <c r="A12196"/>
      <c r="B12196"/>
      <c r="C12196"/>
      <c r="D12196"/>
    </row>
    <row r="12197" spans="1:4" x14ac:dyDescent="0.25">
      <c r="A12197"/>
      <c r="B12197"/>
      <c r="C12197"/>
      <c r="D12197"/>
    </row>
    <row r="12198" spans="1:4" x14ac:dyDescent="0.25">
      <c r="A12198"/>
      <c r="B12198"/>
      <c r="C12198"/>
      <c r="D12198"/>
    </row>
    <row r="12199" spans="1:4" x14ac:dyDescent="0.25">
      <c r="A12199"/>
      <c r="B12199"/>
      <c r="C12199"/>
      <c r="D12199"/>
    </row>
    <row r="12200" spans="1:4" x14ac:dyDescent="0.25">
      <c r="A12200"/>
      <c r="B12200"/>
      <c r="C12200"/>
      <c r="D12200"/>
    </row>
    <row r="12201" spans="1:4" x14ac:dyDescent="0.25">
      <c r="A12201"/>
      <c r="B12201"/>
      <c r="C12201"/>
      <c r="D12201"/>
    </row>
    <row r="12202" spans="1:4" x14ac:dyDescent="0.25">
      <c r="A12202"/>
      <c r="B12202"/>
      <c r="C12202"/>
      <c r="D12202"/>
    </row>
    <row r="12203" spans="1:4" x14ac:dyDescent="0.25">
      <c r="A12203"/>
      <c r="B12203"/>
      <c r="C12203"/>
      <c r="D12203"/>
    </row>
    <row r="12204" spans="1:4" x14ac:dyDescent="0.25">
      <c r="A12204"/>
      <c r="B12204"/>
      <c r="C12204"/>
      <c r="D12204"/>
    </row>
    <row r="12205" spans="1:4" x14ac:dyDescent="0.25">
      <c r="A12205"/>
      <c r="B12205"/>
      <c r="C12205"/>
      <c r="D12205"/>
    </row>
    <row r="12206" spans="1:4" x14ac:dyDescent="0.25">
      <c r="A12206"/>
      <c r="B12206"/>
      <c r="C12206"/>
      <c r="D12206"/>
    </row>
    <row r="12207" spans="1:4" x14ac:dyDescent="0.25">
      <c r="A12207"/>
      <c r="B12207"/>
      <c r="C12207"/>
      <c r="D12207"/>
    </row>
    <row r="12208" spans="1:4" x14ac:dyDescent="0.25">
      <c r="A12208"/>
      <c r="B12208"/>
      <c r="C12208"/>
      <c r="D12208"/>
    </row>
    <row r="12209" spans="1:4" x14ac:dyDescent="0.25">
      <c r="A12209"/>
      <c r="B12209"/>
      <c r="C12209"/>
      <c r="D12209"/>
    </row>
    <row r="12210" spans="1:4" x14ac:dyDescent="0.25">
      <c r="A12210"/>
      <c r="B12210"/>
      <c r="C12210"/>
      <c r="D12210"/>
    </row>
    <row r="12211" spans="1:4" x14ac:dyDescent="0.25">
      <c r="A12211"/>
      <c r="B12211"/>
      <c r="C12211"/>
      <c r="D12211"/>
    </row>
    <row r="12212" spans="1:4" x14ac:dyDescent="0.25">
      <c r="A12212"/>
      <c r="B12212"/>
      <c r="C12212"/>
      <c r="D12212"/>
    </row>
    <row r="12213" spans="1:4" x14ac:dyDescent="0.25">
      <c r="A12213"/>
      <c r="B12213"/>
      <c r="C12213"/>
      <c r="D12213"/>
    </row>
    <row r="12214" spans="1:4" x14ac:dyDescent="0.25">
      <c r="A12214"/>
      <c r="B12214"/>
      <c r="C12214"/>
      <c r="D12214"/>
    </row>
    <row r="12215" spans="1:4" x14ac:dyDescent="0.25">
      <c r="A12215"/>
      <c r="B12215"/>
      <c r="C12215"/>
      <c r="D12215"/>
    </row>
    <row r="12216" spans="1:4" x14ac:dyDescent="0.25">
      <c r="A12216"/>
      <c r="B12216"/>
      <c r="C12216"/>
      <c r="D12216"/>
    </row>
    <row r="12217" spans="1:4" x14ac:dyDescent="0.25">
      <c r="A12217"/>
      <c r="B12217"/>
      <c r="C12217"/>
      <c r="D12217"/>
    </row>
    <row r="12218" spans="1:4" x14ac:dyDescent="0.25">
      <c r="A12218"/>
      <c r="B12218"/>
      <c r="C12218"/>
      <c r="D12218"/>
    </row>
    <row r="12219" spans="1:4" x14ac:dyDescent="0.25">
      <c r="A12219"/>
      <c r="B12219"/>
      <c r="C12219"/>
      <c r="D12219"/>
    </row>
    <row r="12220" spans="1:4" x14ac:dyDescent="0.25">
      <c r="A12220"/>
      <c r="B12220"/>
      <c r="C12220"/>
      <c r="D12220"/>
    </row>
    <row r="12221" spans="1:4" x14ac:dyDescent="0.25">
      <c r="A12221"/>
      <c r="B12221"/>
      <c r="C12221"/>
      <c r="D12221"/>
    </row>
    <row r="12222" spans="1:4" x14ac:dyDescent="0.25">
      <c r="A12222"/>
      <c r="B12222"/>
      <c r="C12222"/>
      <c r="D12222"/>
    </row>
    <row r="12223" spans="1:4" x14ac:dyDescent="0.25">
      <c r="A12223"/>
      <c r="B12223"/>
      <c r="C12223"/>
      <c r="D12223"/>
    </row>
    <row r="12224" spans="1:4" x14ac:dyDescent="0.25">
      <c r="A12224"/>
      <c r="B12224"/>
      <c r="C12224"/>
      <c r="D12224"/>
    </row>
    <row r="12225" spans="1:4" x14ac:dyDescent="0.25">
      <c r="A12225"/>
      <c r="B12225"/>
      <c r="C12225"/>
      <c r="D12225"/>
    </row>
    <row r="12226" spans="1:4" x14ac:dyDescent="0.25">
      <c r="A12226"/>
      <c r="B12226"/>
      <c r="C12226"/>
      <c r="D12226"/>
    </row>
    <row r="12227" spans="1:4" x14ac:dyDescent="0.25">
      <c r="A12227"/>
      <c r="B12227"/>
      <c r="C12227"/>
      <c r="D12227"/>
    </row>
    <row r="12228" spans="1:4" x14ac:dyDescent="0.25">
      <c r="A12228"/>
      <c r="B12228"/>
      <c r="C12228"/>
      <c r="D12228"/>
    </row>
    <row r="12229" spans="1:4" x14ac:dyDescent="0.25">
      <c r="A12229"/>
      <c r="B12229"/>
      <c r="C12229"/>
      <c r="D12229"/>
    </row>
    <row r="12230" spans="1:4" x14ac:dyDescent="0.25">
      <c r="A12230"/>
      <c r="B12230"/>
      <c r="C12230"/>
      <c r="D12230"/>
    </row>
    <row r="12231" spans="1:4" x14ac:dyDescent="0.25">
      <c r="A12231"/>
      <c r="B12231"/>
      <c r="C12231"/>
      <c r="D12231"/>
    </row>
    <row r="12232" spans="1:4" x14ac:dyDescent="0.25">
      <c r="A12232"/>
      <c r="B12232"/>
      <c r="C12232"/>
      <c r="D12232"/>
    </row>
    <row r="12233" spans="1:4" x14ac:dyDescent="0.25">
      <c r="A12233"/>
      <c r="B12233"/>
      <c r="C12233"/>
      <c r="D12233"/>
    </row>
    <row r="12234" spans="1:4" x14ac:dyDescent="0.25">
      <c r="A12234"/>
      <c r="B12234"/>
      <c r="C12234"/>
      <c r="D12234"/>
    </row>
    <row r="12235" spans="1:4" x14ac:dyDescent="0.25">
      <c r="A12235"/>
      <c r="B12235"/>
      <c r="C12235"/>
      <c r="D12235"/>
    </row>
    <row r="12236" spans="1:4" x14ac:dyDescent="0.25">
      <c r="A12236"/>
      <c r="B12236"/>
      <c r="C12236"/>
      <c r="D12236"/>
    </row>
    <row r="12237" spans="1:4" x14ac:dyDescent="0.25">
      <c r="A12237"/>
      <c r="B12237"/>
      <c r="C12237"/>
      <c r="D12237"/>
    </row>
    <row r="12238" spans="1:4" x14ac:dyDescent="0.25">
      <c r="A12238"/>
      <c r="B12238"/>
      <c r="C12238"/>
      <c r="D12238"/>
    </row>
    <row r="12239" spans="1:4" x14ac:dyDescent="0.25">
      <c r="A12239"/>
      <c r="B12239"/>
      <c r="C12239"/>
      <c r="D12239"/>
    </row>
    <row r="12240" spans="1:4" x14ac:dyDescent="0.25">
      <c r="A12240"/>
      <c r="B12240"/>
      <c r="C12240"/>
      <c r="D12240"/>
    </row>
    <row r="12241" spans="1:4" x14ac:dyDescent="0.25">
      <c r="A12241"/>
      <c r="B12241"/>
      <c r="C12241"/>
      <c r="D12241"/>
    </row>
    <row r="12242" spans="1:4" x14ac:dyDescent="0.25">
      <c r="A12242"/>
      <c r="B12242"/>
      <c r="C12242"/>
      <c r="D12242"/>
    </row>
    <row r="12243" spans="1:4" x14ac:dyDescent="0.25">
      <c r="A12243"/>
      <c r="B12243"/>
      <c r="C12243"/>
      <c r="D12243"/>
    </row>
    <row r="12244" spans="1:4" x14ac:dyDescent="0.25">
      <c r="A12244"/>
      <c r="B12244"/>
      <c r="C12244"/>
      <c r="D12244"/>
    </row>
    <row r="12245" spans="1:4" x14ac:dyDescent="0.25">
      <c r="A12245"/>
      <c r="B12245"/>
      <c r="C12245"/>
      <c r="D12245"/>
    </row>
    <row r="12246" spans="1:4" x14ac:dyDescent="0.25">
      <c r="A12246"/>
      <c r="B12246"/>
      <c r="C12246"/>
      <c r="D12246"/>
    </row>
    <row r="12247" spans="1:4" x14ac:dyDescent="0.25">
      <c r="A12247"/>
      <c r="B12247"/>
      <c r="C12247"/>
      <c r="D12247"/>
    </row>
    <row r="12248" spans="1:4" x14ac:dyDescent="0.25">
      <c r="A12248"/>
      <c r="B12248"/>
      <c r="C12248"/>
      <c r="D12248"/>
    </row>
    <row r="12249" spans="1:4" x14ac:dyDescent="0.25">
      <c r="A12249"/>
      <c r="B12249"/>
      <c r="C12249"/>
      <c r="D12249"/>
    </row>
    <row r="12250" spans="1:4" x14ac:dyDescent="0.25">
      <c r="A12250"/>
      <c r="B12250"/>
      <c r="C12250"/>
      <c r="D12250"/>
    </row>
    <row r="12251" spans="1:4" x14ac:dyDescent="0.25">
      <c r="A12251"/>
      <c r="B12251"/>
      <c r="C12251"/>
      <c r="D12251"/>
    </row>
    <row r="12252" spans="1:4" x14ac:dyDescent="0.25">
      <c r="A12252"/>
      <c r="B12252"/>
      <c r="C12252"/>
      <c r="D12252"/>
    </row>
    <row r="12253" spans="1:4" x14ac:dyDescent="0.25">
      <c r="A12253"/>
      <c r="B12253"/>
      <c r="C12253"/>
      <c r="D12253"/>
    </row>
    <row r="12254" spans="1:4" x14ac:dyDescent="0.25">
      <c r="A12254"/>
      <c r="B12254"/>
      <c r="C12254"/>
      <c r="D12254"/>
    </row>
    <row r="12255" spans="1:4" x14ac:dyDescent="0.25">
      <c r="A12255"/>
      <c r="B12255"/>
      <c r="C12255"/>
      <c r="D12255"/>
    </row>
    <row r="12256" spans="1:4" x14ac:dyDescent="0.25">
      <c r="A12256"/>
      <c r="B12256"/>
      <c r="C12256"/>
      <c r="D12256"/>
    </row>
    <row r="12257" spans="1:4" x14ac:dyDescent="0.25">
      <c r="A12257"/>
      <c r="B12257"/>
      <c r="C12257"/>
      <c r="D12257"/>
    </row>
    <row r="12258" spans="1:4" x14ac:dyDescent="0.25">
      <c r="A12258"/>
      <c r="B12258"/>
      <c r="C12258"/>
      <c r="D12258"/>
    </row>
    <row r="12259" spans="1:4" x14ac:dyDescent="0.25">
      <c r="A12259"/>
      <c r="B12259"/>
      <c r="C12259"/>
      <c r="D12259"/>
    </row>
    <row r="12260" spans="1:4" x14ac:dyDescent="0.25">
      <c r="A12260"/>
      <c r="B12260"/>
      <c r="C12260"/>
      <c r="D12260"/>
    </row>
    <row r="12261" spans="1:4" x14ac:dyDescent="0.25">
      <c r="A12261"/>
      <c r="B12261"/>
      <c r="C12261"/>
      <c r="D12261"/>
    </row>
    <row r="12262" spans="1:4" x14ac:dyDescent="0.25">
      <c r="A12262"/>
      <c r="B12262"/>
      <c r="C12262"/>
      <c r="D12262"/>
    </row>
    <row r="12263" spans="1:4" x14ac:dyDescent="0.25">
      <c r="A12263"/>
      <c r="B12263"/>
      <c r="C12263"/>
      <c r="D12263"/>
    </row>
    <row r="12264" spans="1:4" x14ac:dyDescent="0.25">
      <c r="A12264"/>
      <c r="B12264"/>
      <c r="C12264"/>
      <c r="D12264"/>
    </row>
    <row r="12265" spans="1:4" x14ac:dyDescent="0.25">
      <c r="A12265"/>
      <c r="B12265"/>
      <c r="C12265"/>
      <c r="D12265"/>
    </row>
    <row r="12266" spans="1:4" x14ac:dyDescent="0.25">
      <c r="A12266"/>
      <c r="B12266"/>
      <c r="C12266"/>
      <c r="D12266"/>
    </row>
    <row r="12267" spans="1:4" x14ac:dyDescent="0.25">
      <c r="A12267"/>
      <c r="B12267"/>
      <c r="C12267"/>
      <c r="D12267"/>
    </row>
    <row r="12268" spans="1:4" x14ac:dyDescent="0.25">
      <c r="A12268"/>
      <c r="B12268"/>
      <c r="C12268"/>
      <c r="D12268"/>
    </row>
    <row r="12269" spans="1:4" x14ac:dyDescent="0.25">
      <c r="A12269"/>
      <c r="B12269"/>
      <c r="C12269"/>
      <c r="D12269"/>
    </row>
    <row r="12270" spans="1:4" x14ac:dyDescent="0.25">
      <c r="A12270"/>
      <c r="B12270"/>
      <c r="C12270"/>
      <c r="D12270"/>
    </row>
    <row r="12271" spans="1:4" x14ac:dyDescent="0.25">
      <c r="A12271"/>
      <c r="B12271"/>
      <c r="C12271"/>
      <c r="D12271"/>
    </row>
    <row r="12272" spans="1:4" x14ac:dyDescent="0.25">
      <c r="A12272"/>
      <c r="B12272"/>
      <c r="C12272"/>
      <c r="D12272"/>
    </row>
    <row r="12273" spans="1:4" x14ac:dyDescent="0.25">
      <c r="A12273"/>
      <c r="B12273"/>
      <c r="C12273"/>
      <c r="D12273"/>
    </row>
    <row r="12274" spans="1:4" x14ac:dyDescent="0.25">
      <c r="A12274"/>
      <c r="B12274"/>
      <c r="C12274"/>
      <c r="D12274"/>
    </row>
    <row r="12275" spans="1:4" x14ac:dyDescent="0.25">
      <c r="A12275"/>
      <c r="B12275"/>
      <c r="C12275"/>
      <c r="D12275"/>
    </row>
    <row r="12276" spans="1:4" x14ac:dyDescent="0.25">
      <c r="A12276"/>
      <c r="B12276"/>
      <c r="C12276"/>
      <c r="D12276"/>
    </row>
    <row r="12277" spans="1:4" x14ac:dyDescent="0.25">
      <c r="A12277"/>
      <c r="B12277"/>
      <c r="C12277"/>
      <c r="D12277"/>
    </row>
    <row r="12278" spans="1:4" x14ac:dyDescent="0.25">
      <c r="A12278"/>
      <c r="B12278"/>
      <c r="C12278"/>
      <c r="D12278"/>
    </row>
    <row r="12279" spans="1:4" x14ac:dyDescent="0.25">
      <c r="A12279"/>
      <c r="B12279"/>
      <c r="C12279"/>
      <c r="D12279"/>
    </row>
    <row r="12280" spans="1:4" x14ac:dyDescent="0.25">
      <c r="A12280"/>
      <c r="B12280"/>
      <c r="C12280"/>
      <c r="D12280"/>
    </row>
    <row r="12281" spans="1:4" x14ac:dyDescent="0.25">
      <c r="A12281"/>
      <c r="B12281"/>
      <c r="C12281"/>
      <c r="D12281"/>
    </row>
    <row r="12282" spans="1:4" x14ac:dyDescent="0.25">
      <c r="A12282"/>
      <c r="B12282"/>
      <c r="C12282"/>
      <c r="D12282"/>
    </row>
    <row r="12283" spans="1:4" x14ac:dyDescent="0.25">
      <c r="A12283"/>
      <c r="B12283"/>
      <c r="C12283"/>
      <c r="D12283"/>
    </row>
    <row r="12284" spans="1:4" x14ac:dyDescent="0.25">
      <c r="A12284"/>
      <c r="B12284"/>
      <c r="C12284"/>
      <c r="D12284"/>
    </row>
    <row r="12285" spans="1:4" x14ac:dyDescent="0.25">
      <c r="A12285"/>
      <c r="B12285"/>
      <c r="C12285"/>
      <c r="D12285"/>
    </row>
    <row r="12286" spans="1:4" x14ac:dyDescent="0.25">
      <c r="A12286"/>
      <c r="B12286"/>
      <c r="C12286"/>
      <c r="D12286"/>
    </row>
    <row r="12287" spans="1:4" x14ac:dyDescent="0.25">
      <c r="A12287"/>
      <c r="B12287"/>
      <c r="C12287"/>
      <c r="D12287"/>
    </row>
    <row r="12288" spans="1:4" x14ac:dyDescent="0.25">
      <c r="A12288"/>
      <c r="B12288"/>
      <c r="C12288"/>
      <c r="D12288"/>
    </row>
    <row r="12289" spans="1:4" x14ac:dyDescent="0.25">
      <c r="A12289"/>
      <c r="B12289"/>
      <c r="C12289"/>
      <c r="D12289"/>
    </row>
    <row r="12290" spans="1:4" x14ac:dyDescent="0.25">
      <c r="A12290"/>
      <c r="B12290"/>
      <c r="C12290"/>
      <c r="D12290"/>
    </row>
    <row r="12291" spans="1:4" x14ac:dyDescent="0.25">
      <c r="A12291"/>
      <c r="B12291"/>
      <c r="C12291"/>
      <c r="D12291"/>
    </row>
    <row r="12292" spans="1:4" x14ac:dyDescent="0.25">
      <c r="A12292"/>
      <c r="B12292"/>
      <c r="C12292"/>
      <c r="D12292"/>
    </row>
    <row r="12293" spans="1:4" x14ac:dyDescent="0.25">
      <c r="A12293"/>
      <c r="B12293"/>
      <c r="C12293"/>
      <c r="D12293"/>
    </row>
    <row r="12294" spans="1:4" x14ac:dyDescent="0.25">
      <c r="A12294"/>
      <c r="B12294"/>
      <c r="C12294"/>
      <c r="D12294"/>
    </row>
    <row r="12295" spans="1:4" x14ac:dyDescent="0.25">
      <c r="A12295"/>
      <c r="B12295"/>
      <c r="C12295"/>
      <c r="D12295"/>
    </row>
    <row r="12296" spans="1:4" x14ac:dyDescent="0.25">
      <c r="A12296"/>
      <c r="B12296"/>
      <c r="C12296"/>
      <c r="D12296"/>
    </row>
    <row r="12297" spans="1:4" x14ac:dyDescent="0.25">
      <c r="A12297"/>
      <c r="B12297"/>
      <c r="C12297"/>
      <c r="D12297"/>
    </row>
    <row r="12298" spans="1:4" x14ac:dyDescent="0.25">
      <c r="A12298"/>
      <c r="B12298"/>
      <c r="C12298"/>
      <c r="D12298"/>
    </row>
    <row r="12299" spans="1:4" x14ac:dyDescent="0.25">
      <c r="A12299"/>
      <c r="B12299"/>
      <c r="C12299"/>
      <c r="D12299"/>
    </row>
    <row r="12300" spans="1:4" x14ac:dyDescent="0.25">
      <c r="A12300"/>
      <c r="B12300"/>
      <c r="C12300"/>
      <c r="D12300"/>
    </row>
    <row r="12301" spans="1:4" x14ac:dyDescent="0.25">
      <c r="A12301"/>
      <c r="B12301"/>
      <c r="C12301"/>
      <c r="D12301"/>
    </row>
    <row r="12302" spans="1:4" x14ac:dyDescent="0.25">
      <c r="A12302"/>
      <c r="B12302"/>
      <c r="C12302"/>
      <c r="D12302"/>
    </row>
    <row r="12303" spans="1:4" x14ac:dyDescent="0.25">
      <c r="A12303"/>
      <c r="B12303"/>
      <c r="C12303"/>
      <c r="D12303"/>
    </row>
    <row r="12304" spans="1:4" x14ac:dyDescent="0.25">
      <c r="A12304"/>
      <c r="B12304"/>
      <c r="C12304"/>
      <c r="D12304"/>
    </row>
    <row r="12305" spans="1:4" x14ac:dyDescent="0.25">
      <c r="A12305"/>
      <c r="B12305"/>
      <c r="C12305"/>
      <c r="D12305"/>
    </row>
    <row r="12306" spans="1:4" x14ac:dyDescent="0.25">
      <c r="A12306"/>
      <c r="B12306"/>
      <c r="C12306"/>
      <c r="D12306"/>
    </row>
    <row r="12307" spans="1:4" x14ac:dyDescent="0.25">
      <c r="A12307"/>
      <c r="B12307"/>
      <c r="C12307"/>
      <c r="D12307"/>
    </row>
    <row r="12308" spans="1:4" x14ac:dyDescent="0.25">
      <c r="A12308"/>
      <c r="B12308"/>
      <c r="C12308"/>
      <c r="D12308"/>
    </row>
    <row r="12309" spans="1:4" x14ac:dyDescent="0.25">
      <c r="A12309"/>
      <c r="B12309"/>
      <c r="C12309"/>
      <c r="D12309"/>
    </row>
    <row r="12310" spans="1:4" x14ac:dyDescent="0.25">
      <c r="A12310"/>
      <c r="B12310"/>
      <c r="C12310"/>
      <c r="D12310"/>
    </row>
    <row r="12311" spans="1:4" x14ac:dyDescent="0.25">
      <c r="A12311"/>
      <c r="B12311"/>
      <c r="C12311"/>
      <c r="D12311"/>
    </row>
    <row r="12312" spans="1:4" x14ac:dyDescent="0.25">
      <c r="A12312"/>
      <c r="B12312"/>
      <c r="C12312"/>
      <c r="D12312"/>
    </row>
    <row r="12313" spans="1:4" x14ac:dyDescent="0.25">
      <c r="A12313"/>
      <c r="B12313"/>
      <c r="C12313"/>
      <c r="D12313"/>
    </row>
    <row r="12314" spans="1:4" x14ac:dyDescent="0.25">
      <c r="A12314"/>
      <c r="B12314"/>
      <c r="C12314"/>
      <c r="D12314"/>
    </row>
    <row r="12315" spans="1:4" x14ac:dyDescent="0.25">
      <c r="A12315"/>
      <c r="B12315"/>
      <c r="C12315"/>
      <c r="D12315"/>
    </row>
    <row r="12316" spans="1:4" x14ac:dyDescent="0.25">
      <c r="A12316"/>
      <c r="B12316"/>
      <c r="C12316"/>
      <c r="D12316"/>
    </row>
    <row r="12317" spans="1:4" x14ac:dyDescent="0.25">
      <c r="A12317"/>
      <c r="B12317"/>
      <c r="C12317"/>
      <c r="D12317"/>
    </row>
    <row r="12318" spans="1:4" x14ac:dyDescent="0.25">
      <c r="A12318"/>
      <c r="B12318"/>
      <c r="C12318"/>
      <c r="D12318"/>
    </row>
    <row r="12319" spans="1:4" x14ac:dyDescent="0.25">
      <c r="A12319"/>
      <c r="B12319"/>
      <c r="C12319"/>
      <c r="D12319"/>
    </row>
    <row r="12320" spans="1:4" x14ac:dyDescent="0.25">
      <c r="A12320"/>
      <c r="B12320"/>
      <c r="C12320"/>
      <c r="D12320"/>
    </row>
    <row r="12321" spans="1:4" x14ac:dyDescent="0.25">
      <c r="A12321"/>
      <c r="B12321"/>
      <c r="C12321"/>
      <c r="D12321"/>
    </row>
    <row r="12322" spans="1:4" x14ac:dyDescent="0.25">
      <c r="A12322"/>
      <c r="B12322"/>
      <c r="C12322"/>
      <c r="D12322"/>
    </row>
    <row r="12323" spans="1:4" x14ac:dyDescent="0.25">
      <c r="A12323"/>
      <c r="B12323"/>
      <c r="C12323"/>
      <c r="D12323"/>
    </row>
    <row r="12324" spans="1:4" x14ac:dyDescent="0.25">
      <c r="A12324"/>
      <c r="B12324"/>
      <c r="C12324"/>
      <c r="D12324"/>
    </row>
    <row r="12325" spans="1:4" x14ac:dyDescent="0.25">
      <c r="A12325"/>
      <c r="B12325"/>
      <c r="C12325"/>
      <c r="D12325"/>
    </row>
    <row r="12326" spans="1:4" x14ac:dyDescent="0.25">
      <c r="A12326"/>
      <c r="B12326"/>
      <c r="C12326"/>
      <c r="D12326"/>
    </row>
    <row r="12327" spans="1:4" x14ac:dyDescent="0.25">
      <c r="A12327"/>
      <c r="B12327"/>
      <c r="C12327"/>
      <c r="D12327"/>
    </row>
    <row r="12328" spans="1:4" x14ac:dyDescent="0.25">
      <c r="A12328"/>
      <c r="B12328"/>
      <c r="C12328"/>
      <c r="D12328"/>
    </row>
    <row r="12329" spans="1:4" x14ac:dyDescent="0.25">
      <c r="A12329"/>
      <c r="B12329"/>
      <c r="C12329"/>
      <c r="D12329"/>
    </row>
    <row r="12330" spans="1:4" x14ac:dyDescent="0.25">
      <c r="A12330"/>
      <c r="B12330"/>
      <c r="C12330"/>
      <c r="D12330"/>
    </row>
    <row r="12331" spans="1:4" x14ac:dyDescent="0.25">
      <c r="A12331"/>
      <c r="B12331"/>
      <c r="C12331"/>
      <c r="D12331"/>
    </row>
    <row r="12332" spans="1:4" x14ac:dyDescent="0.25">
      <c r="A12332"/>
      <c r="B12332"/>
      <c r="C12332"/>
      <c r="D12332"/>
    </row>
    <row r="12333" spans="1:4" x14ac:dyDescent="0.25">
      <c r="A12333"/>
      <c r="B12333"/>
      <c r="C12333"/>
      <c r="D12333"/>
    </row>
    <row r="12334" spans="1:4" x14ac:dyDescent="0.25">
      <c r="A12334"/>
      <c r="B12334"/>
      <c r="C12334"/>
      <c r="D12334"/>
    </row>
    <row r="12335" spans="1:4" x14ac:dyDescent="0.25">
      <c r="A12335"/>
      <c r="B12335"/>
      <c r="C12335"/>
      <c r="D12335"/>
    </row>
    <row r="12336" spans="1:4" x14ac:dyDescent="0.25">
      <c r="A12336"/>
      <c r="B12336"/>
      <c r="C12336"/>
      <c r="D12336"/>
    </row>
    <row r="12337" spans="1:4" x14ac:dyDescent="0.25">
      <c r="A12337"/>
      <c r="B12337"/>
      <c r="C12337"/>
      <c r="D12337"/>
    </row>
    <row r="12338" spans="1:4" x14ac:dyDescent="0.25">
      <c r="A12338"/>
      <c r="B12338"/>
      <c r="C12338"/>
      <c r="D12338"/>
    </row>
    <row r="12339" spans="1:4" x14ac:dyDescent="0.25">
      <c r="A12339"/>
      <c r="B12339"/>
      <c r="C12339"/>
      <c r="D12339"/>
    </row>
    <row r="12340" spans="1:4" x14ac:dyDescent="0.25">
      <c r="A12340"/>
      <c r="B12340"/>
      <c r="C12340"/>
      <c r="D12340"/>
    </row>
    <row r="12341" spans="1:4" x14ac:dyDescent="0.25">
      <c r="A12341"/>
      <c r="B12341"/>
      <c r="C12341"/>
      <c r="D12341"/>
    </row>
    <row r="12342" spans="1:4" x14ac:dyDescent="0.25">
      <c r="A12342"/>
      <c r="B12342"/>
      <c r="C12342"/>
      <c r="D12342"/>
    </row>
    <row r="12343" spans="1:4" x14ac:dyDescent="0.25">
      <c r="A12343"/>
      <c r="B12343"/>
      <c r="C12343"/>
      <c r="D12343"/>
    </row>
    <row r="12344" spans="1:4" x14ac:dyDescent="0.25">
      <c r="A12344"/>
      <c r="B12344"/>
      <c r="C12344"/>
      <c r="D12344"/>
    </row>
    <row r="12345" spans="1:4" x14ac:dyDescent="0.25">
      <c r="A12345"/>
      <c r="B12345"/>
      <c r="C12345"/>
      <c r="D12345"/>
    </row>
    <row r="12346" spans="1:4" x14ac:dyDescent="0.25">
      <c r="A12346"/>
      <c r="B12346"/>
      <c r="C12346"/>
      <c r="D12346"/>
    </row>
    <row r="12347" spans="1:4" x14ac:dyDescent="0.25">
      <c r="A12347"/>
      <c r="B12347"/>
      <c r="C12347"/>
      <c r="D12347"/>
    </row>
    <row r="12348" spans="1:4" x14ac:dyDescent="0.25">
      <c r="A12348"/>
      <c r="B12348"/>
      <c r="C12348"/>
      <c r="D12348"/>
    </row>
    <row r="12349" spans="1:4" x14ac:dyDescent="0.25">
      <c r="A12349"/>
      <c r="B12349"/>
      <c r="C12349"/>
      <c r="D12349"/>
    </row>
    <row r="12350" spans="1:4" x14ac:dyDescent="0.25">
      <c r="A12350"/>
      <c r="B12350"/>
      <c r="C12350"/>
      <c r="D12350"/>
    </row>
    <row r="12351" spans="1:4" x14ac:dyDescent="0.25">
      <c r="A12351"/>
      <c r="B12351"/>
      <c r="C12351"/>
      <c r="D12351"/>
    </row>
    <row r="12352" spans="1:4" x14ac:dyDescent="0.25">
      <c r="A12352"/>
      <c r="B12352"/>
      <c r="C12352"/>
      <c r="D12352"/>
    </row>
    <row r="12353" spans="1:4" x14ac:dyDescent="0.25">
      <c r="A12353"/>
      <c r="B12353"/>
      <c r="C12353"/>
      <c r="D12353"/>
    </row>
    <row r="12354" spans="1:4" x14ac:dyDescent="0.25">
      <c r="A12354"/>
      <c r="B12354"/>
      <c r="C12354"/>
      <c r="D12354"/>
    </row>
    <row r="12355" spans="1:4" x14ac:dyDescent="0.25">
      <c r="A12355"/>
      <c r="B12355"/>
      <c r="C12355"/>
      <c r="D12355"/>
    </row>
    <row r="12356" spans="1:4" x14ac:dyDescent="0.25">
      <c r="A12356"/>
      <c r="B12356"/>
      <c r="C12356"/>
      <c r="D12356"/>
    </row>
    <row r="12357" spans="1:4" x14ac:dyDescent="0.25">
      <c r="A12357"/>
      <c r="B12357"/>
      <c r="C12357"/>
      <c r="D12357"/>
    </row>
    <row r="12358" spans="1:4" x14ac:dyDescent="0.25">
      <c r="A12358"/>
      <c r="B12358"/>
      <c r="C12358"/>
      <c r="D12358"/>
    </row>
    <row r="12359" spans="1:4" x14ac:dyDescent="0.25">
      <c r="A12359"/>
      <c r="B12359"/>
      <c r="C12359"/>
      <c r="D12359"/>
    </row>
    <row r="12360" spans="1:4" x14ac:dyDescent="0.25">
      <c r="A12360"/>
      <c r="B12360"/>
      <c r="C12360"/>
      <c r="D12360"/>
    </row>
    <row r="12361" spans="1:4" x14ac:dyDescent="0.25">
      <c r="A12361"/>
      <c r="B12361"/>
      <c r="C12361"/>
      <c r="D12361"/>
    </row>
    <row r="12362" spans="1:4" x14ac:dyDescent="0.25">
      <c r="A12362"/>
      <c r="B12362"/>
      <c r="C12362"/>
      <c r="D12362"/>
    </row>
    <row r="12363" spans="1:4" x14ac:dyDescent="0.25">
      <c r="A12363"/>
      <c r="B12363"/>
      <c r="C12363"/>
      <c r="D12363"/>
    </row>
    <row r="12364" spans="1:4" x14ac:dyDescent="0.25">
      <c r="A12364"/>
      <c r="B12364"/>
      <c r="C12364"/>
      <c r="D12364"/>
    </row>
    <row r="12365" spans="1:4" x14ac:dyDescent="0.25">
      <c r="A12365"/>
      <c r="B12365"/>
      <c r="C12365"/>
      <c r="D12365"/>
    </row>
    <row r="12366" spans="1:4" x14ac:dyDescent="0.25">
      <c r="A12366"/>
      <c r="B12366"/>
      <c r="C12366"/>
      <c r="D12366"/>
    </row>
    <row r="12367" spans="1:4" x14ac:dyDescent="0.25">
      <c r="A12367"/>
      <c r="B12367"/>
      <c r="C12367"/>
      <c r="D12367"/>
    </row>
    <row r="12368" spans="1:4" x14ac:dyDescent="0.25">
      <c r="A12368"/>
      <c r="B12368"/>
      <c r="C12368"/>
      <c r="D12368"/>
    </row>
    <row r="12369" spans="1:4" x14ac:dyDescent="0.25">
      <c r="A12369"/>
      <c r="B12369"/>
      <c r="C12369"/>
      <c r="D12369"/>
    </row>
    <row r="12370" spans="1:4" x14ac:dyDescent="0.25">
      <c r="A12370"/>
      <c r="B12370"/>
      <c r="C12370"/>
      <c r="D12370"/>
    </row>
    <row r="12371" spans="1:4" x14ac:dyDescent="0.25">
      <c r="A12371"/>
      <c r="B12371"/>
      <c r="C12371"/>
      <c r="D12371"/>
    </row>
    <row r="12372" spans="1:4" x14ac:dyDescent="0.25">
      <c r="A12372"/>
      <c r="B12372"/>
      <c r="C12372"/>
      <c r="D12372"/>
    </row>
    <row r="12373" spans="1:4" x14ac:dyDescent="0.25">
      <c r="A12373"/>
      <c r="B12373"/>
      <c r="C12373"/>
      <c r="D12373"/>
    </row>
    <row r="12374" spans="1:4" x14ac:dyDescent="0.25">
      <c r="A12374"/>
      <c r="B12374"/>
      <c r="C12374"/>
      <c r="D12374"/>
    </row>
    <row r="12375" spans="1:4" x14ac:dyDescent="0.25">
      <c r="A12375"/>
      <c r="B12375"/>
      <c r="C12375"/>
      <c r="D12375"/>
    </row>
    <row r="12376" spans="1:4" x14ac:dyDescent="0.25">
      <c r="A12376"/>
      <c r="B12376"/>
      <c r="C12376"/>
      <c r="D12376"/>
    </row>
    <row r="12377" spans="1:4" x14ac:dyDescent="0.25">
      <c r="A12377"/>
      <c r="B12377"/>
      <c r="C12377"/>
      <c r="D12377"/>
    </row>
    <row r="12378" spans="1:4" x14ac:dyDescent="0.25">
      <c r="A12378"/>
      <c r="B12378"/>
      <c r="C12378"/>
      <c r="D12378"/>
    </row>
    <row r="12379" spans="1:4" x14ac:dyDescent="0.25">
      <c r="A12379"/>
      <c r="B12379"/>
      <c r="C12379"/>
      <c r="D12379"/>
    </row>
    <row r="12380" spans="1:4" x14ac:dyDescent="0.25">
      <c r="A12380"/>
      <c r="B12380"/>
      <c r="C12380"/>
      <c r="D12380"/>
    </row>
    <row r="12381" spans="1:4" x14ac:dyDescent="0.25">
      <c r="A12381"/>
      <c r="B12381"/>
      <c r="C12381"/>
      <c r="D12381"/>
    </row>
    <row r="12382" spans="1:4" x14ac:dyDescent="0.25">
      <c r="A12382"/>
      <c r="B12382"/>
      <c r="C12382"/>
      <c r="D12382"/>
    </row>
    <row r="12383" spans="1:4" x14ac:dyDescent="0.25">
      <c r="A12383"/>
      <c r="B12383"/>
      <c r="C12383"/>
      <c r="D12383"/>
    </row>
    <row r="12384" spans="1:4" x14ac:dyDescent="0.25">
      <c r="A12384"/>
      <c r="B12384"/>
      <c r="C12384"/>
      <c r="D12384"/>
    </row>
    <row r="12385" spans="1:4" x14ac:dyDescent="0.25">
      <c r="A12385"/>
      <c r="B12385"/>
      <c r="C12385"/>
      <c r="D12385"/>
    </row>
    <row r="12386" spans="1:4" x14ac:dyDescent="0.25">
      <c r="A12386"/>
      <c r="B12386"/>
      <c r="C12386"/>
      <c r="D12386"/>
    </row>
    <row r="12387" spans="1:4" x14ac:dyDescent="0.25">
      <c r="A12387"/>
      <c r="B12387"/>
      <c r="C12387"/>
      <c r="D12387"/>
    </row>
    <row r="12388" spans="1:4" x14ac:dyDescent="0.25">
      <c r="A12388"/>
      <c r="B12388"/>
      <c r="C12388"/>
      <c r="D12388"/>
    </row>
    <row r="12389" spans="1:4" x14ac:dyDescent="0.25">
      <c r="A12389"/>
      <c r="B12389"/>
      <c r="C12389"/>
      <c r="D12389"/>
    </row>
    <row r="12390" spans="1:4" x14ac:dyDescent="0.25">
      <c r="A12390"/>
      <c r="B12390"/>
      <c r="C12390"/>
      <c r="D12390"/>
    </row>
    <row r="12391" spans="1:4" x14ac:dyDescent="0.25">
      <c r="A12391"/>
      <c r="B12391"/>
      <c r="C12391"/>
      <c r="D12391"/>
    </row>
    <row r="12392" spans="1:4" x14ac:dyDescent="0.25">
      <c r="A12392"/>
      <c r="B12392"/>
      <c r="C12392"/>
      <c r="D12392"/>
    </row>
    <row r="12393" spans="1:4" x14ac:dyDescent="0.25">
      <c r="A12393"/>
      <c r="B12393"/>
      <c r="C12393"/>
      <c r="D12393"/>
    </row>
    <row r="12394" spans="1:4" x14ac:dyDescent="0.25">
      <c r="A12394"/>
      <c r="B12394"/>
      <c r="C12394"/>
      <c r="D12394"/>
    </row>
    <row r="12395" spans="1:4" x14ac:dyDescent="0.25">
      <c r="A12395"/>
      <c r="B12395"/>
      <c r="C12395"/>
      <c r="D12395"/>
    </row>
    <row r="12396" spans="1:4" x14ac:dyDescent="0.25">
      <c r="A12396"/>
      <c r="B12396"/>
      <c r="C12396"/>
      <c r="D12396"/>
    </row>
    <row r="12397" spans="1:4" x14ac:dyDescent="0.25">
      <c r="A12397"/>
      <c r="B12397"/>
      <c r="C12397"/>
      <c r="D12397"/>
    </row>
    <row r="12398" spans="1:4" x14ac:dyDescent="0.25">
      <c r="A12398"/>
      <c r="B12398"/>
      <c r="C12398"/>
      <c r="D12398"/>
    </row>
    <row r="12399" spans="1:4" x14ac:dyDescent="0.25">
      <c r="A12399"/>
      <c r="B12399"/>
      <c r="C12399"/>
      <c r="D12399"/>
    </row>
    <row r="12400" spans="1:4" x14ac:dyDescent="0.25">
      <c r="A12400"/>
      <c r="B12400"/>
      <c r="C12400"/>
      <c r="D12400"/>
    </row>
    <row r="12401" spans="1:4" x14ac:dyDescent="0.25">
      <c r="A12401"/>
      <c r="B12401"/>
      <c r="C12401"/>
      <c r="D12401"/>
    </row>
    <row r="12402" spans="1:4" x14ac:dyDescent="0.25">
      <c r="A12402"/>
      <c r="B12402"/>
      <c r="C12402"/>
      <c r="D12402"/>
    </row>
    <row r="12403" spans="1:4" x14ac:dyDescent="0.25">
      <c r="A12403"/>
      <c r="B12403"/>
      <c r="C12403"/>
      <c r="D12403"/>
    </row>
    <row r="12404" spans="1:4" x14ac:dyDescent="0.25">
      <c r="A12404"/>
      <c r="B12404"/>
      <c r="C12404"/>
      <c r="D12404"/>
    </row>
    <row r="12405" spans="1:4" x14ac:dyDescent="0.25">
      <c r="A12405"/>
      <c r="B12405"/>
      <c r="C12405"/>
      <c r="D12405"/>
    </row>
    <row r="12406" spans="1:4" x14ac:dyDescent="0.25">
      <c r="A12406"/>
      <c r="B12406"/>
      <c r="C12406"/>
      <c r="D12406"/>
    </row>
    <row r="12407" spans="1:4" x14ac:dyDescent="0.25">
      <c r="A12407"/>
      <c r="B12407"/>
      <c r="C12407"/>
      <c r="D12407"/>
    </row>
    <row r="12408" spans="1:4" x14ac:dyDescent="0.25">
      <c r="A12408"/>
      <c r="B12408"/>
      <c r="C12408"/>
      <c r="D12408"/>
    </row>
    <row r="12409" spans="1:4" x14ac:dyDescent="0.25">
      <c r="A12409"/>
      <c r="B12409"/>
      <c r="C12409"/>
      <c r="D12409"/>
    </row>
    <row r="12410" spans="1:4" x14ac:dyDescent="0.25">
      <c r="A12410"/>
      <c r="B12410"/>
      <c r="C12410"/>
      <c r="D12410"/>
    </row>
    <row r="12411" spans="1:4" x14ac:dyDescent="0.25">
      <c r="A12411"/>
      <c r="B12411"/>
      <c r="C12411"/>
      <c r="D12411"/>
    </row>
    <row r="12412" spans="1:4" x14ac:dyDescent="0.25">
      <c r="A12412"/>
      <c r="B12412"/>
      <c r="C12412"/>
      <c r="D12412"/>
    </row>
    <row r="12413" spans="1:4" x14ac:dyDescent="0.25">
      <c r="A12413"/>
      <c r="B12413"/>
      <c r="C12413"/>
      <c r="D12413"/>
    </row>
    <row r="12414" spans="1:4" x14ac:dyDescent="0.25">
      <c r="A12414"/>
      <c r="B12414"/>
      <c r="C12414"/>
      <c r="D12414"/>
    </row>
    <row r="12415" spans="1:4" x14ac:dyDescent="0.25">
      <c r="A12415"/>
      <c r="B12415"/>
      <c r="C12415"/>
      <c r="D12415"/>
    </row>
    <row r="12416" spans="1:4" x14ac:dyDescent="0.25">
      <c r="A12416"/>
      <c r="B12416"/>
      <c r="C12416"/>
      <c r="D12416"/>
    </row>
    <row r="12417" spans="1:4" x14ac:dyDescent="0.25">
      <c r="A12417"/>
      <c r="B12417"/>
      <c r="C12417"/>
      <c r="D12417"/>
    </row>
    <row r="12418" spans="1:4" x14ac:dyDescent="0.25">
      <c r="A12418"/>
      <c r="B12418"/>
      <c r="C12418"/>
      <c r="D12418"/>
    </row>
    <row r="12419" spans="1:4" x14ac:dyDescent="0.25">
      <c r="A12419"/>
      <c r="B12419"/>
      <c r="C12419"/>
      <c r="D12419"/>
    </row>
    <row r="12420" spans="1:4" x14ac:dyDescent="0.25">
      <c r="A12420"/>
      <c r="B12420"/>
      <c r="C12420"/>
      <c r="D12420"/>
    </row>
    <row r="12421" spans="1:4" x14ac:dyDescent="0.25">
      <c r="A12421"/>
      <c r="B12421"/>
      <c r="C12421"/>
      <c r="D12421"/>
    </row>
    <row r="12422" spans="1:4" x14ac:dyDescent="0.25">
      <c r="A12422"/>
      <c r="B12422"/>
      <c r="C12422"/>
      <c r="D12422"/>
    </row>
    <row r="12423" spans="1:4" x14ac:dyDescent="0.25">
      <c r="A12423"/>
      <c r="B12423"/>
      <c r="C12423"/>
      <c r="D12423"/>
    </row>
    <row r="12424" spans="1:4" x14ac:dyDescent="0.25">
      <c r="A12424"/>
      <c r="B12424"/>
      <c r="C12424"/>
      <c r="D12424"/>
    </row>
    <row r="12425" spans="1:4" x14ac:dyDescent="0.25">
      <c r="A12425"/>
      <c r="B12425"/>
      <c r="C12425"/>
      <c r="D12425"/>
    </row>
    <row r="12426" spans="1:4" x14ac:dyDescent="0.25">
      <c r="A12426"/>
      <c r="B12426"/>
      <c r="C12426"/>
      <c r="D12426"/>
    </row>
    <row r="12427" spans="1:4" x14ac:dyDescent="0.25">
      <c r="A12427"/>
      <c r="B12427"/>
      <c r="C12427"/>
      <c r="D12427"/>
    </row>
    <row r="12428" spans="1:4" x14ac:dyDescent="0.25">
      <c r="A12428"/>
      <c r="B12428"/>
      <c r="C12428"/>
      <c r="D12428"/>
    </row>
    <row r="12429" spans="1:4" x14ac:dyDescent="0.25">
      <c r="A12429"/>
      <c r="B12429"/>
      <c r="C12429"/>
      <c r="D12429"/>
    </row>
    <row r="12430" spans="1:4" x14ac:dyDescent="0.25">
      <c r="A12430"/>
      <c r="B12430"/>
      <c r="C12430"/>
      <c r="D12430"/>
    </row>
    <row r="12431" spans="1:4" x14ac:dyDescent="0.25">
      <c r="A12431"/>
      <c r="B12431"/>
      <c r="C12431"/>
      <c r="D12431"/>
    </row>
    <row r="12432" spans="1:4" x14ac:dyDescent="0.25">
      <c r="A12432"/>
      <c r="B12432"/>
      <c r="C12432"/>
      <c r="D12432"/>
    </row>
    <row r="12433" spans="1:4" x14ac:dyDescent="0.25">
      <c r="A12433"/>
      <c r="B12433"/>
      <c r="C12433"/>
      <c r="D12433"/>
    </row>
    <row r="12434" spans="1:4" x14ac:dyDescent="0.25">
      <c r="A12434"/>
      <c r="B12434"/>
      <c r="C12434"/>
      <c r="D12434"/>
    </row>
    <row r="12435" spans="1:4" x14ac:dyDescent="0.25">
      <c r="A12435"/>
      <c r="B12435"/>
      <c r="C12435"/>
      <c r="D12435"/>
    </row>
    <row r="12436" spans="1:4" x14ac:dyDescent="0.25">
      <c r="A12436"/>
      <c r="B12436"/>
      <c r="C12436"/>
      <c r="D12436"/>
    </row>
    <row r="12437" spans="1:4" x14ac:dyDescent="0.25">
      <c r="A12437"/>
      <c r="B12437"/>
      <c r="C12437"/>
      <c r="D12437"/>
    </row>
    <row r="12438" spans="1:4" x14ac:dyDescent="0.25">
      <c r="A12438"/>
      <c r="B12438"/>
      <c r="C12438"/>
      <c r="D12438"/>
    </row>
    <row r="12439" spans="1:4" x14ac:dyDescent="0.25">
      <c r="A12439"/>
      <c r="B12439"/>
      <c r="C12439"/>
      <c r="D12439"/>
    </row>
    <row r="12440" spans="1:4" x14ac:dyDescent="0.25">
      <c r="A12440"/>
      <c r="B12440"/>
      <c r="C12440"/>
      <c r="D12440"/>
    </row>
    <row r="12441" spans="1:4" x14ac:dyDescent="0.25">
      <c r="A12441"/>
      <c r="B12441"/>
      <c r="C12441"/>
      <c r="D12441"/>
    </row>
    <row r="12442" spans="1:4" x14ac:dyDescent="0.25">
      <c r="A12442"/>
      <c r="B12442"/>
      <c r="C12442"/>
      <c r="D12442"/>
    </row>
    <row r="12443" spans="1:4" x14ac:dyDescent="0.25">
      <c r="A12443"/>
      <c r="B12443"/>
      <c r="C12443"/>
      <c r="D12443"/>
    </row>
    <row r="12444" spans="1:4" x14ac:dyDescent="0.25">
      <c r="A12444"/>
      <c r="B12444"/>
      <c r="C12444"/>
      <c r="D12444"/>
    </row>
    <row r="12445" spans="1:4" x14ac:dyDescent="0.25">
      <c r="A12445"/>
      <c r="B12445"/>
      <c r="C12445"/>
      <c r="D12445"/>
    </row>
    <row r="12446" spans="1:4" x14ac:dyDescent="0.25">
      <c r="A12446"/>
      <c r="B12446"/>
      <c r="C12446"/>
      <c r="D12446"/>
    </row>
    <row r="12447" spans="1:4" x14ac:dyDescent="0.25">
      <c r="A12447"/>
      <c r="B12447"/>
      <c r="C12447"/>
      <c r="D12447"/>
    </row>
    <row r="12448" spans="1:4" x14ac:dyDescent="0.25">
      <c r="A12448"/>
      <c r="B12448"/>
      <c r="C12448"/>
      <c r="D12448"/>
    </row>
    <row r="12449" spans="1:4" x14ac:dyDescent="0.25">
      <c r="A12449"/>
      <c r="B12449"/>
      <c r="C12449"/>
      <c r="D12449"/>
    </row>
    <row r="12450" spans="1:4" x14ac:dyDescent="0.25">
      <c r="A12450"/>
      <c r="B12450"/>
      <c r="C12450"/>
      <c r="D12450"/>
    </row>
    <row r="12451" spans="1:4" x14ac:dyDescent="0.25">
      <c r="A12451"/>
      <c r="B12451"/>
      <c r="C12451"/>
      <c r="D12451"/>
    </row>
    <row r="12452" spans="1:4" x14ac:dyDescent="0.25">
      <c r="A12452"/>
      <c r="B12452"/>
      <c r="C12452"/>
      <c r="D12452"/>
    </row>
    <row r="12453" spans="1:4" x14ac:dyDescent="0.25">
      <c r="A12453"/>
      <c r="B12453"/>
      <c r="C12453"/>
      <c r="D12453"/>
    </row>
    <row r="12454" spans="1:4" x14ac:dyDescent="0.25">
      <c r="A12454"/>
      <c r="B12454"/>
      <c r="C12454"/>
      <c r="D12454"/>
    </row>
    <row r="12455" spans="1:4" x14ac:dyDescent="0.25">
      <c r="A12455"/>
      <c r="B12455"/>
      <c r="C12455"/>
      <c r="D12455"/>
    </row>
    <row r="12456" spans="1:4" x14ac:dyDescent="0.25">
      <c r="A12456"/>
      <c r="B12456"/>
      <c r="C12456"/>
      <c r="D12456"/>
    </row>
    <row r="12457" spans="1:4" x14ac:dyDescent="0.25">
      <c r="A12457"/>
      <c r="B12457"/>
      <c r="C12457"/>
      <c r="D12457"/>
    </row>
    <row r="12458" spans="1:4" x14ac:dyDescent="0.25">
      <c r="A12458"/>
      <c r="B12458"/>
      <c r="C12458"/>
      <c r="D12458"/>
    </row>
    <row r="12459" spans="1:4" x14ac:dyDescent="0.25">
      <c r="A12459"/>
      <c r="B12459"/>
      <c r="C12459"/>
      <c r="D12459"/>
    </row>
    <row r="12460" spans="1:4" x14ac:dyDescent="0.25">
      <c r="A12460"/>
      <c r="B12460"/>
      <c r="C12460"/>
      <c r="D12460"/>
    </row>
    <row r="12461" spans="1:4" x14ac:dyDescent="0.25">
      <c r="A12461"/>
      <c r="B12461"/>
      <c r="C12461"/>
      <c r="D12461"/>
    </row>
    <row r="12462" spans="1:4" x14ac:dyDescent="0.25">
      <c r="A12462"/>
      <c r="B12462"/>
      <c r="C12462"/>
      <c r="D12462"/>
    </row>
    <row r="12463" spans="1:4" x14ac:dyDescent="0.25">
      <c r="A12463"/>
      <c r="B12463"/>
      <c r="C12463"/>
      <c r="D12463"/>
    </row>
    <row r="12464" spans="1:4" x14ac:dyDescent="0.25">
      <c r="A12464"/>
      <c r="B12464"/>
      <c r="C12464"/>
      <c r="D12464"/>
    </row>
    <row r="12465" spans="1:4" x14ac:dyDescent="0.25">
      <c r="A12465"/>
      <c r="B12465"/>
      <c r="C12465"/>
      <c r="D12465"/>
    </row>
    <row r="12466" spans="1:4" x14ac:dyDescent="0.25">
      <c r="A12466"/>
      <c r="B12466"/>
      <c r="C12466"/>
      <c r="D12466"/>
    </row>
    <row r="12467" spans="1:4" x14ac:dyDescent="0.25">
      <c r="A12467"/>
      <c r="B12467"/>
      <c r="C12467"/>
      <c r="D12467"/>
    </row>
    <row r="12468" spans="1:4" x14ac:dyDescent="0.25">
      <c r="A12468"/>
      <c r="B12468"/>
      <c r="C12468"/>
      <c r="D12468"/>
    </row>
    <row r="12469" spans="1:4" x14ac:dyDescent="0.25">
      <c r="A12469"/>
      <c r="B12469"/>
      <c r="C12469"/>
      <c r="D12469"/>
    </row>
    <row r="12470" spans="1:4" x14ac:dyDescent="0.25">
      <c r="A12470"/>
      <c r="B12470"/>
      <c r="C12470"/>
      <c r="D12470"/>
    </row>
    <row r="12471" spans="1:4" x14ac:dyDescent="0.25">
      <c r="A12471"/>
      <c r="B12471"/>
      <c r="C12471"/>
      <c r="D12471"/>
    </row>
    <row r="12472" spans="1:4" x14ac:dyDescent="0.25">
      <c r="A12472"/>
      <c r="B12472"/>
      <c r="C12472"/>
      <c r="D12472"/>
    </row>
    <row r="12473" spans="1:4" x14ac:dyDescent="0.25">
      <c r="A12473"/>
      <c r="B12473"/>
      <c r="C12473"/>
      <c r="D12473"/>
    </row>
    <row r="12474" spans="1:4" x14ac:dyDescent="0.25">
      <c r="A12474"/>
      <c r="B12474"/>
      <c r="C12474"/>
      <c r="D12474"/>
    </row>
    <row r="12475" spans="1:4" x14ac:dyDescent="0.25">
      <c r="A12475"/>
      <c r="B12475"/>
      <c r="C12475"/>
      <c r="D12475"/>
    </row>
    <row r="12476" spans="1:4" x14ac:dyDescent="0.25">
      <c r="A12476"/>
      <c r="B12476"/>
      <c r="C12476"/>
      <c r="D12476"/>
    </row>
    <row r="12477" spans="1:4" x14ac:dyDescent="0.25">
      <c r="A12477"/>
      <c r="B12477"/>
      <c r="C12477"/>
      <c r="D12477"/>
    </row>
    <row r="12478" spans="1:4" x14ac:dyDescent="0.25">
      <c r="A12478"/>
      <c r="B12478"/>
      <c r="C12478"/>
      <c r="D12478"/>
    </row>
    <row r="12479" spans="1:4" x14ac:dyDescent="0.25">
      <c r="A12479"/>
      <c r="B12479"/>
      <c r="C12479"/>
      <c r="D12479"/>
    </row>
    <row r="12480" spans="1:4" x14ac:dyDescent="0.25">
      <c r="A12480"/>
      <c r="B12480"/>
      <c r="C12480"/>
      <c r="D12480"/>
    </row>
    <row r="12481" spans="1:4" x14ac:dyDescent="0.25">
      <c r="A12481"/>
      <c r="B12481"/>
      <c r="C12481"/>
      <c r="D12481"/>
    </row>
    <row r="12482" spans="1:4" x14ac:dyDescent="0.25">
      <c r="A12482"/>
      <c r="B12482"/>
      <c r="C12482"/>
      <c r="D12482"/>
    </row>
    <row r="12483" spans="1:4" x14ac:dyDescent="0.25">
      <c r="A12483"/>
      <c r="B12483"/>
      <c r="C12483"/>
      <c r="D12483"/>
    </row>
    <row r="12484" spans="1:4" x14ac:dyDescent="0.25">
      <c r="A12484"/>
      <c r="B12484"/>
      <c r="C12484"/>
      <c r="D12484"/>
    </row>
    <row r="12485" spans="1:4" x14ac:dyDescent="0.25">
      <c r="A12485"/>
      <c r="B12485"/>
      <c r="C12485"/>
      <c r="D12485"/>
    </row>
    <row r="12486" spans="1:4" x14ac:dyDescent="0.25">
      <c r="A12486"/>
      <c r="B12486"/>
      <c r="C12486"/>
      <c r="D12486"/>
    </row>
    <row r="12487" spans="1:4" x14ac:dyDescent="0.25">
      <c r="A12487"/>
      <c r="B12487"/>
      <c r="C12487"/>
      <c r="D12487"/>
    </row>
    <row r="12488" spans="1:4" x14ac:dyDescent="0.25">
      <c r="A12488"/>
      <c r="B12488"/>
      <c r="C12488"/>
      <c r="D12488"/>
    </row>
    <row r="12489" spans="1:4" x14ac:dyDescent="0.25">
      <c r="A12489"/>
      <c r="B12489"/>
      <c r="C12489"/>
      <c r="D12489"/>
    </row>
    <row r="12490" spans="1:4" x14ac:dyDescent="0.25">
      <c r="A12490"/>
      <c r="B12490"/>
      <c r="C12490"/>
      <c r="D12490"/>
    </row>
    <row r="12491" spans="1:4" x14ac:dyDescent="0.25">
      <c r="A12491"/>
      <c r="B12491"/>
      <c r="C12491"/>
      <c r="D12491"/>
    </row>
    <row r="12492" spans="1:4" x14ac:dyDescent="0.25">
      <c r="A12492"/>
      <c r="B12492"/>
      <c r="C12492"/>
      <c r="D12492"/>
    </row>
    <row r="12493" spans="1:4" x14ac:dyDescent="0.25">
      <c r="A12493"/>
      <c r="B12493"/>
      <c r="C12493"/>
      <c r="D12493"/>
    </row>
    <row r="12494" spans="1:4" x14ac:dyDescent="0.25">
      <c r="A12494"/>
      <c r="B12494"/>
      <c r="C12494"/>
      <c r="D12494"/>
    </row>
    <row r="12495" spans="1:4" x14ac:dyDescent="0.25">
      <c r="A12495"/>
      <c r="B12495"/>
      <c r="C12495"/>
      <c r="D12495"/>
    </row>
    <row r="12496" spans="1:4" x14ac:dyDescent="0.25">
      <c r="A12496"/>
      <c r="B12496"/>
      <c r="C12496"/>
      <c r="D12496"/>
    </row>
    <row r="12497" spans="1:4" x14ac:dyDescent="0.25">
      <c r="A12497"/>
      <c r="B12497"/>
      <c r="C12497"/>
      <c r="D12497"/>
    </row>
    <row r="12498" spans="1:4" x14ac:dyDescent="0.25">
      <c r="A12498"/>
      <c r="B12498"/>
      <c r="C12498"/>
      <c r="D12498"/>
    </row>
    <row r="12499" spans="1:4" x14ac:dyDescent="0.25">
      <c r="A12499"/>
      <c r="B12499"/>
      <c r="C12499"/>
      <c r="D12499"/>
    </row>
    <row r="12500" spans="1:4" x14ac:dyDescent="0.25">
      <c r="A12500"/>
      <c r="B12500"/>
      <c r="C12500"/>
      <c r="D12500"/>
    </row>
    <row r="12501" spans="1:4" x14ac:dyDescent="0.25">
      <c r="A12501"/>
      <c r="B12501"/>
      <c r="C12501"/>
      <c r="D12501"/>
    </row>
    <row r="12502" spans="1:4" x14ac:dyDescent="0.25">
      <c r="A12502"/>
      <c r="B12502"/>
      <c r="C12502"/>
      <c r="D12502"/>
    </row>
    <row r="12503" spans="1:4" x14ac:dyDescent="0.25">
      <c r="A12503"/>
      <c r="B12503"/>
      <c r="C12503"/>
      <c r="D12503"/>
    </row>
    <row r="12504" spans="1:4" x14ac:dyDescent="0.25">
      <c r="A12504"/>
      <c r="B12504"/>
      <c r="C12504"/>
      <c r="D12504"/>
    </row>
    <row r="12505" spans="1:4" x14ac:dyDescent="0.25">
      <c r="A12505"/>
      <c r="B12505"/>
      <c r="C12505"/>
      <c r="D12505"/>
    </row>
    <row r="12506" spans="1:4" x14ac:dyDescent="0.25">
      <c r="A12506"/>
      <c r="B12506"/>
      <c r="C12506"/>
      <c r="D12506"/>
    </row>
    <row r="12507" spans="1:4" x14ac:dyDescent="0.25">
      <c r="A12507"/>
      <c r="B12507"/>
      <c r="C12507"/>
      <c r="D12507"/>
    </row>
    <row r="12508" spans="1:4" x14ac:dyDescent="0.25">
      <c r="A12508"/>
      <c r="B12508"/>
      <c r="C12508"/>
      <c r="D12508"/>
    </row>
    <row r="12509" spans="1:4" x14ac:dyDescent="0.25">
      <c r="A12509"/>
      <c r="B12509"/>
      <c r="C12509"/>
      <c r="D12509"/>
    </row>
    <row r="12510" spans="1:4" x14ac:dyDescent="0.25">
      <c r="A12510"/>
      <c r="B12510"/>
      <c r="C12510"/>
      <c r="D12510"/>
    </row>
    <row r="12511" spans="1:4" x14ac:dyDescent="0.25">
      <c r="A12511"/>
      <c r="B12511"/>
      <c r="C12511"/>
      <c r="D12511"/>
    </row>
    <row r="12512" spans="1:4" x14ac:dyDescent="0.25">
      <c r="A12512"/>
      <c r="B12512"/>
      <c r="C12512"/>
      <c r="D12512"/>
    </row>
    <row r="12513" spans="1:4" x14ac:dyDescent="0.25">
      <c r="A12513"/>
      <c r="B12513"/>
      <c r="C12513"/>
      <c r="D12513"/>
    </row>
    <row r="12514" spans="1:4" x14ac:dyDescent="0.25">
      <c r="A12514"/>
      <c r="B12514"/>
      <c r="C12514"/>
      <c r="D12514"/>
    </row>
    <row r="12515" spans="1:4" x14ac:dyDescent="0.25">
      <c r="A12515"/>
      <c r="B12515"/>
      <c r="C12515"/>
      <c r="D12515"/>
    </row>
    <row r="12516" spans="1:4" x14ac:dyDescent="0.25">
      <c r="A12516"/>
      <c r="B12516"/>
      <c r="C12516"/>
      <c r="D12516"/>
    </row>
    <row r="12517" spans="1:4" x14ac:dyDescent="0.25">
      <c r="A12517"/>
      <c r="B12517"/>
      <c r="C12517"/>
      <c r="D12517"/>
    </row>
    <row r="12518" spans="1:4" x14ac:dyDescent="0.25">
      <c r="A12518"/>
      <c r="B12518"/>
      <c r="C12518"/>
      <c r="D12518"/>
    </row>
    <row r="12519" spans="1:4" x14ac:dyDescent="0.25">
      <c r="A12519"/>
      <c r="B12519"/>
      <c r="C12519"/>
      <c r="D12519"/>
    </row>
    <row r="12520" spans="1:4" x14ac:dyDescent="0.25">
      <c r="A12520"/>
      <c r="B12520"/>
      <c r="C12520"/>
      <c r="D12520"/>
    </row>
    <row r="12521" spans="1:4" x14ac:dyDescent="0.25">
      <c r="A12521"/>
      <c r="B12521"/>
      <c r="C12521"/>
      <c r="D12521"/>
    </row>
    <row r="12522" spans="1:4" x14ac:dyDescent="0.25">
      <c r="A12522"/>
      <c r="B12522"/>
      <c r="C12522"/>
      <c r="D12522"/>
    </row>
    <row r="12523" spans="1:4" x14ac:dyDescent="0.25">
      <c r="A12523"/>
      <c r="B12523"/>
      <c r="C12523"/>
      <c r="D12523"/>
    </row>
    <row r="12524" spans="1:4" x14ac:dyDescent="0.25">
      <c r="A12524"/>
      <c r="B12524"/>
      <c r="C12524"/>
      <c r="D12524"/>
    </row>
    <row r="12525" spans="1:4" x14ac:dyDescent="0.25">
      <c r="A12525"/>
      <c r="B12525"/>
      <c r="C12525"/>
      <c r="D12525"/>
    </row>
    <row r="12526" spans="1:4" x14ac:dyDescent="0.25">
      <c r="A12526"/>
      <c r="B12526"/>
      <c r="C12526"/>
      <c r="D12526"/>
    </row>
    <row r="12527" spans="1:4" x14ac:dyDescent="0.25">
      <c r="A12527"/>
      <c r="B12527"/>
      <c r="C12527"/>
      <c r="D12527"/>
    </row>
    <row r="12528" spans="1:4" x14ac:dyDescent="0.25">
      <c r="A12528"/>
      <c r="B12528"/>
      <c r="C12528"/>
      <c r="D12528"/>
    </row>
    <row r="12529" spans="1:4" x14ac:dyDescent="0.25">
      <c r="A12529"/>
      <c r="B12529"/>
      <c r="C12529"/>
      <c r="D12529"/>
    </row>
    <row r="12530" spans="1:4" x14ac:dyDescent="0.25">
      <c r="A12530"/>
      <c r="B12530"/>
      <c r="C12530"/>
      <c r="D12530"/>
    </row>
    <row r="12531" spans="1:4" x14ac:dyDescent="0.25">
      <c r="A12531"/>
      <c r="B12531"/>
      <c r="C12531"/>
      <c r="D12531"/>
    </row>
    <row r="12532" spans="1:4" x14ac:dyDescent="0.25">
      <c r="A12532"/>
      <c r="B12532"/>
      <c r="C12532"/>
      <c r="D12532"/>
    </row>
    <row r="12533" spans="1:4" x14ac:dyDescent="0.25">
      <c r="A12533"/>
      <c r="B12533"/>
      <c r="C12533"/>
      <c r="D12533"/>
    </row>
    <row r="12534" spans="1:4" x14ac:dyDescent="0.25">
      <c r="A12534"/>
      <c r="B12534"/>
      <c r="C12534"/>
      <c r="D12534"/>
    </row>
    <row r="12535" spans="1:4" x14ac:dyDescent="0.25">
      <c r="A12535"/>
      <c r="B12535"/>
      <c r="C12535"/>
      <c r="D12535"/>
    </row>
    <row r="12536" spans="1:4" x14ac:dyDescent="0.25">
      <c r="A12536"/>
      <c r="B12536"/>
      <c r="C12536"/>
      <c r="D12536"/>
    </row>
    <row r="12537" spans="1:4" x14ac:dyDescent="0.25">
      <c r="A12537"/>
      <c r="B12537"/>
      <c r="C12537"/>
      <c r="D12537"/>
    </row>
    <row r="12538" spans="1:4" x14ac:dyDescent="0.25">
      <c r="A12538"/>
      <c r="B12538"/>
      <c r="C12538"/>
      <c r="D12538"/>
    </row>
    <row r="12539" spans="1:4" x14ac:dyDescent="0.25">
      <c r="A12539"/>
      <c r="B12539"/>
      <c r="C12539"/>
      <c r="D12539"/>
    </row>
    <row r="12540" spans="1:4" x14ac:dyDescent="0.25">
      <c r="A12540"/>
      <c r="B12540"/>
      <c r="C12540"/>
      <c r="D12540"/>
    </row>
    <row r="12541" spans="1:4" x14ac:dyDescent="0.25">
      <c r="A12541"/>
      <c r="B12541"/>
      <c r="C12541"/>
      <c r="D12541"/>
    </row>
    <row r="12542" spans="1:4" x14ac:dyDescent="0.25">
      <c r="A12542"/>
      <c r="B12542"/>
      <c r="C12542"/>
      <c r="D12542"/>
    </row>
    <row r="12543" spans="1:4" x14ac:dyDescent="0.25">
      <c r="A12543"/>
      <c r="B12543"/>
      <c r="C12543"/>
      <c r="D12543"/>
    </row>
    <row r="12544" spans="1:4" x14ac:dyDescent="0.25">
      <c r="A12544"/>
      <c r="B12544"/>
      <c r="C12544"/>
      <c r="D12544"/>
    </row>
    <row r="12545" spans="1:4" x14ac:dyDescent="0.25">
      <c r="A12545"/>
      <c r="B12545"/>
      <c r="C12545"/>
      <c r="D12545"/>
    </row>
    <row r="12546" spans="1:4" x14ac:dyDescent="0.25">
      <c r="A12546"/>
      <c r="B12546"/>
      <c r="C12546"/>
      <c r="D12546"/>
    </row>
    <row r="12547" spans="1:4" x14ac:dyDescent="0.25">
      <c r="A12547"/>
      <c r="B12547"/>
      <c r="C12547"/>
      <c r="D12547"/>
    </row>
    <row r="12548" spans="1:4" x14ac:dyDescent="0.25">
      <c r="A12548"/>
      <c r="B12548"/>
      <c r="C12548"/>
      <c r="D12548"/>
    </row>
    <row r="12549" spans="1:4" x14ac:dyDescent="0.25">
      <c r="A12549"/>
      <c r="B12549"/>
      <c r="C12549"/>
      <c r="D12549"/>
    </row>
    <row r="12550" spans="1:4" x14ac:dyDescent="0.25">
      <c r="A12550"/>
      <c r="B12550"/>
      <c r="C12550"/>
      <c r="D12550"/>
    </row>
    <row r="12551" spans="1:4" x14ac:dyDescent="0.25">
      <c r="A12551"/>
      <c r="B12551"/>
      <c r="C12551"/>
      <c r="D12551"/>
    </row>
    <row r="12552" spans="1:4" x14ac:dyDescent="0.25">
      <c r="A12552"/>
      <c r="B12552"/>
      <c r="C12552"/>
      <c r="D12552"/>
    </row>
    <row r="12553" spans="1:4" x14ac:dyDescent="0.25">
      <c r="A12553"/>
      <c r="B12553"/>
      <c r="C12553"/>
      <c r="D12553"/>
    </row>
    <row r="12554" spans="1:4" x14ac:dyDescent="0.25">
      <c r="A12554"/>
      <c r="B12554"/>
      <c r="C12554"/>
      <c r="D12554"/>
    </row>
    <row r="12555" spans="1:4" x14ac:dyDescent="0.25">
      <c r="A12555"/>
      <c r="B12555"/>
      <c r="C12555"/>
      <c r="D12555"/>
    </row>
    <row r="12556" spans="1:4" x14ac:dyDescent="0.25">
      <c r="A12556"/>
      <c r="B12556"/>
      <c r="C12556"/>
      <c r="D12556"/>
    </row>
    <row r="12557" spans="1:4" x14ac:dyDescent="0.25">
      <c r="A12557"/>
      <c r="B12557"/>
      <c r="C12557"/>
      <c r="D12557"/>
    </row>
    <row r="12558" spans="1:4" x14ac:dyDescent="0.25">
      <c r="A12558"/>
      <c r="B12558"/>
      <c r="C12558"/>
      <c r="D12558"/>
    </row>
    <row r="12559" spans="1:4" x14ac:dyDescent="0.25">
      <c r="A12559"/>
      <c r="B12559"/>
      <c r="C12559"/>
      <c r="D12559"/>
    </row>
    <row r="12560" spans="1:4" x14ac:dyDescent="0.25">
      <c r="A12560"/>
      <c r="B12560"/>
      <c r="C12560"/>
      <c r="D12560"/>
    </row>
    <row r="12561" spans="1:4" x14ac:dyDescent="0.25">
      <c r="A12561"/>
      <c r="B12561"/>
      <c r="C12561"/>
      <c r="D12561"/>
    </row>
    <row r="12562" spans="1:4" x14ac:dyDescent="0.25">
      <c r="A12562"/>
      <c r="B12562"/>
      <c r="C12562"/>
      <c r="D12562"/>
    </row>
    <row r="12563" spans="1:4" x14ac:dyDescent="0.25">
      <c r="A12563"/>
      <c r="B12563"/>
      <c r="C12563"/>
      <c r="D12563"/>
    </row>
    <row r="12564" spans="1:4" x14ac:dyDescent="0.25">
      <c r="A12564"/>
      <c r="B12564"/>
      <c r="C12564"/>
      <c r="D12564"/>
    </row>
    <row r="12565" spans="1:4" x14ac:dyDescent="0.25">
      <c r="A12565"/>
      <c r="B12565"/>
      <c r="C12565"/>
      <c r="D12565"/>
    </row>
    <row r="12566" spans="1:4" x14ac:dyDescent="0.25">
      <c r="A12566"/>
      <c r="B12566"/>
      <c r="C12566"/>
      <c r="D12566"/>
    </row>
    <row r="12567" spans="1:4" x14ac:dyDescent="0.25">
      <c r="A12567"/>
      <c r="B12567"/>
      <c r="C12567"/>
      <c r="D12567"/>
    </row>
    <row r="12568" spans="1:4" x14ac:dyDescent="0.25">
      <c r="A12568"/>
      <c r="B12568"/>
      <c r="C12568"/>
      <c r="D12568"/>
    </row>
    <row r="12569" spans="1:4" x14ac:dyDescent="0.25">
      <c r="A12569"/>
      <c r="B12569"/>
      <c r="C12569"/>
      <c r="D12569"/>
    </row>
    <row r="12570" spans="1:4" x14ac:dyDescent="0.25">
      <c r="A12570"/>
      <c r="B12570"/>
      <c r="C12570"/>
      <c r="D12570"/>
    </row>
    <row r="12571" spans="1:4" x14ac:dyDescent="0.25">
      <c r="A12571"/>
      <c r="B12571"/>
      <c r="C12571"/>
      <c r="D12571"/>
    </row>
    <row r="12572" spans="1:4" x14ac:dyDescent="0.25">
      <c r="A12572"/>
      <c r="B12572"/>
      <c r="C12572"/>
      <c r="D12572"/>
    </row>
    <row r="12573" spans="1:4" x14ac:dyDescent="0.25">
      <c r="A12573"/>
      <c r="B12573"/>
      <c r="C12573"/>
      <c r="D12573"/>
    </row>
    <row r="12574" spans="1:4" x14ac:dyDescent="0.25">
      <c r="A12574"/>
      <c r="B12574"/>
      <c r="C12574"/>
      <c r="D12574"/>
    </row>
    <row r="12575" spans="1:4" x14ac:dyDescent="0.25">
      <c r="A12575"/>
      <c r="B12575"/>
      <c r="C12575"/>
      <c r="D12575"/>
    </row>
    <row r="12576" spans="1:4" x14ac:dyDescent="0.25">
      <c r="A12576"/>
      <c r="B12576"/>
      <c r="C12576"/>
      <c r="D12576"/>
    </row>
    <row r="12577" spans="1:4" x14ac:dyDescent="0.25">
      <c r="A12577"/>
      <c r="B12577"/>
      <c r="C12577"/>
      <c r="D12577"/>
    </row>
    <row r="12578" spans="1:4" x14ac:dyDescent="0.25">
      <c r="A12578"/>
      <c r="B12578"/>
      <c r="C12578"/>
      <c r="D12578"/>
    </row>
    <row r="12579" spans="1:4" x14ac:dyDescent="0.25">
      <c r="A12579"/>
      <c r="B12579"/>
      <c r="C12579"/>
      <c r="D12579"/>
    </row>
    <row r="12580" spans="1:4" x14ac:dyDescent="0.25">
      <c r="A12580"/>
      <c r="B12580"/>
      <c r="C12580"/>
      <c r="D12580"/>
    </row>
    <row r="12581" spans="1:4" x14ac:dyDescent="0.25">
      <c r="A12581"/>
      <c r="B12581"/>
      <c r="C12581"/>
      <c r="D12581"/>
    </row>
    <row r="12582" spans="1:4" x14ac:dyDescent="0.25">
      <c r="A12582"/>
      <c r="B12582"/>
      <c r="C12582"/>
      <c r="D12582"/>
    </row>
    <row r="12583" spans="1:4" x14ac:dyDescent="0.25">
      <c r="A12583"/>
      <c r="B12583"/>
      <c r="C12583"/>
      <c r="D12583"/>
    </row>
    <row r="12584" spans="1:4" x14ac:dyDescent="0.25">
      <c r="A12584"/>
      <c r="B12584"/>
      <c r="C12584"/>
      <c r="D12584"/>
    </row>
    <row r="12585" spans="1:4" x14ac:dyDescent="0.25">
      <c r="A12585"/>
      <c r="B12585"/>
      <c r="C12585"/>
      <c r="D12585"/>
    </row>
    <row r="12586" spans="1:4" x14ac:dyDescent="0.25">
      <c r="A12586"/>
      <c r="B12586"/>
      <c r="C12586"/>
      <c r="D12586"/>
    </row>
    <row r="12587" spans="1:4" x14ac:dyDescent="0.25">
      <c r="A12587"/>
      <c r="B12587"/>
      <c r="C12587"/>
      <c r="D12587"/>
    </row>
    <row r="12588" spans="1:4" x14ac:dyDescent="0.25">
      <c r="A12588"/>
      <c r="B12588"/>
      <c r="C12588"/>
      <c r="D12588"/>
    </row>
    <row r="12589" spans="1:4" x14ac:dyDescent="0.25">
      <c r="A12589"/>
      <c r="B12589"/>
      <c r="C12589"/>
      <c r="D12589"/>
    </row>
    <row r="12590" spans="1:4" x14ac:dyDescent="0.25">
      <c r="A12590"/>
      <c r="B12590"/>
      <c r="C12590"/>
      <c r="D12590"/>
    </row>
    <row r="12591" spans="1:4" x14ac:dyDescent="0.25">
      <c r="A12591"/>
      <c r="B12591"/>
      <c r="C12591"/>
      <c r="D12591"/>
    </row>
    <row r="12592" spans="1:4" x14ac:dyDescent="0.25">
      <c r="A12592"/>
      <c r="B12592"/>
      <c r="C12592"/>
      <c r="D12592"/>
    </row>
    <row r="12593" spans="1:4" x14ac:dyDescent="0.25">
      <c r="A12593"/>
      <c r="B12593"/>
      <c r="C12593"/>
      <c r="D12593"/>
    </row>
    <row r="12594" spans="1:4" x14ac:dyDescent="0.25">
      <c r="A12594"/>
      <c r="B12594"/>
      <c r="C12594"/>
      <c r="D12594"/>
    </row>
    <row r="12595" spans="1:4" x14ac:dyDescent="0.25">
      <c r="A12595"/>
      <c r="B12595"/>
      <c r="C12595"/>
      <c r="D12595"/>
    </row>
    <row r="12596" spans="1:4" x14ac:dyDescent="0.25">
      <c r="A12596"/>
      <c r="B12596"/>
      <c r="C12596"/>
      <c r="D12596"/>
    </row>
    <row r="12597" spans="1:4" x14ac:dyDescent="0.25">
      <c r="A12597"/>
      <c r="B12597"/>
      <c r="C12597"/>
      <c r="D12597"/>
    </row>
    <row r="12598" spans="1:4" x14ac:dyDescent="0.25">
      <c r="A12598"/>
      <c r="B12598"/>
      <c r="C12598"/>
      <c r="D12598"/>
    </row>
    <row r="12599" spans="1:4" x14ac:dyDescent="0.25">
      <c r="A12599"/>
      <c r="B12599"/>
      <c r="C12599"/>
      <c r="D12599"/>
    </row>
    <row r="12600" spans="1:4" x14ac:dyDescent="0.25">
      <c r="A12600"/>
      <c r="B12600"/>
      <c r="C12600"/>
      <c r="D12600"/>
    </row>
    <row r="12601" spans="1:4" x14ac:dyDescent="0.25">
      <c r="A12601"/>
      <c r="B12601"/>
      <c r="C12601"/>
      <c r="D12601"/>
    </row>
    <row r="12602" spans="1:4" x14ac:dyDescent="0.25">
      <c r="A12602"/>
      <c r="B12602"/>
      <c r="C12602"/>
      <c r="D12602"/>
    </row>
    <row r="12603" spans="1:4" x14ac:dyDescent="0.25">
      <c r="A12603"/>
      <c r="B12603"/>
      <c r="C12603"/>
      <c r="D12603"/>
    </row>
    <row r="12604" spans="1:4" x14ac:dyDescent="0.25">
      <c r="A12604"/>
      <c r="B12604"/>
      <c r="C12604"/>
      <c r="D12604"/>
    </row>
    <row r="12605" spans="1:4" x14ac:dyDescent="0.25">
      <c r="A12605"/>
      <c r="B12605"/>
      <c r="C12605"/>
      <c r="D12605"/>
    </row>
    <row r="12606" spans="1:4" x14ac:dyDescent="0.25">
      <c r="A12606"/>
      <c r="B12606"/>
      <c r="C12606"/>
      <c r="D12606"/>
    </row>
    <row r="12607" spans="1:4" x14ac:dyDescent="0.25">
      <c r="A12607"/>
      <c r="B12607"/>
      <c r="C12607"/>
      <c r="D12607"/>
    </row>
    <row r="12608" spans="1:4" x14ac:dyDescent="0.25">
      <c r="A12608"/>
      <c r="B12608"/>
      <c r="C12608"/>
      <c r="D12608"/>
    </row>
    <row r="12609" spans="1:4" x14ac:dyDescent="0.25">
      <c r="A12609"/>
      <c r="B12609"/>
      <c r="C12609"/>
      <c r="D12609"/>
    </row>
    <row r="12610" spans="1:4" x14ac:dyDescent="0.25">
      <c r="A12610"/>
      <c r="B12610"/>
      <c r="C12610"/>
      <c r="D12610"/>
    </row>
    <row r="12611" spans="1:4" x14ac:dyDescent="0.25">
      <c r="A12611"/>
      <c r="B12611"/>
      <c r="C12611"/>
      <c r="D12611"/>
    </row>
    <row r="12612" spans="1:4" x14ac:dyDescent="0.25">
      <c r="A12612"/>
      <c r="B12612"/>
      <c r="C12612"/>
      <c r="D12612"/>
    </row>
    <row r="12613" spans="1:4" x14ac:dyDescent="0.25">
      <c r="A12613"/>
      <c r="B12613"/>
      <c r="C12613"/>
      <c r="D12613"/>
    </row>
    <row r="12614" spans="1:4" x14ac:dyDescent="0.25">
      <c r="A12614"/>
      <c r="B12614"/>
      <c r="C12614"/>
      <c r="D12614"/>
    </row>
    <row r="12615" spans="1:4" x14ac:dyDescent="0.25">
      <c r="A12615"/>
      <c r="B12615"/>
      <c r="C12615"/>
      <c r="D12615"/>
    </row>
    <row r="12616" spans="1:4" x14ac:dyDescent="0.25">
      <c r="A12616"/>
      <c r="B12616"/>
      <c r="C12616"/>
      <c r="D12616"/>
    </row>
    <row r="12617" spans="1:4" x14ac:dyDescent="0.25">
      <c r="A12617"/>
      <c r="B12617"/>
      <c r="C12617"/>
      <c r="D12617"/>
    </row>
    <row r="12618" spans="1:4" x14ac:dyDescent="0.25">
      <c r="A12618"/>
      <c r="B12618"/>
      <c r="C12618"/>
      <c r="D12618"/>
    </row>
    <row r="12619" spans="1:4" x14ac:dyDescent="0.25">
      <c r="A12619"/>
      <c r="B12619"/>
      <c r="C12619"/>
      <c r="D12619"/>
    </row>
    <row r="12620" spans="1:4" x14ac:dyDescent="0.25">
      <c r="A12620"/>
      <c r="B12620"/>
      <c r="C12620"/>
      <c r="D12620"/>
    </row>
    <row r="12621" spans="1:4" x14ac:dyDescent="0.25">
      <c r="A12621"/>
      <c r="B12621"/>
      <c r="C12621"/>
      <c r="D12621"/>
    </row>
    <row r="12622" spans="1:4" x14ac:dyDescent="0.25">
      <c r="A12622"/>
      <c r="B12622"/>
      <c r="C12622"/>
      <c r="D12622"/>
    </row>
    <row r="12623" spans="1:4" x14ac:dyDescent="0.25">
      <c r="A12623"/>
      <c r="B12623"/>
      <c r="C12623"/>
      <c r="D12623"/>
    </row>
    <row r="12624" spans="1:4" x14ac:dyDescent="0.25">
      <c r="A12624"/>
      <c r="B12624"/>
      <c r="C12624"/>
      <c r="D12624"/>
    </row>
    <row r="12625" spans="1:4" x14ac:dyDescent="0.25">
      <c r="A12625"/>
      <c r="B12625"/>
      <c r="C12625"/>
      <c r="D12625"/>
    </row>
    <row r="12626" spans="1:4" x14ac:dyDescent="0.25">
      <c r="A12626"/>
      <c r="B12626"/>
      <c r="C12626"/>
      <c r="D12626"/>
    </row>
    <row r="12627" spans="1:4" x14ac:dyDescent="0.25">
      <c r="A12627"/>
      <c r="B12627"/>
      <c r="C12627"/>
      <c r="D12627"/>
    </row>
    <row r="12628" spans="1:4" x14ac:dyDescent="0.25">
      <c r="A12628"/>
      <c r="B12628"/>
      <c r="C12628"/>
      <c r="D12628"/>
    </row>
    <row r="12629" spans="1:4" x14ac:dyDescent="0.25">
      <c r="A12629"/>
      <c r="B12629"/>
      <c r="C12629"/>
      <c r="D12629"/>
    </row>
    <row r="12630" spans="1:4" x14ac:dyDescent="0.25">
      <c r="A12630"/>
      <c r="B12630"/>
      <c r="C12630"/>
      <c r="D12630"/>
    </row>
    <row r="12631" spans="1:4" x14ac:dyDescent="0.25">
      <c r="A12631"/>
      <c r="B12631"/>
      <c r="C12631"/>
      <c r="D12631"/>
    </row>
    <row r="12632" spans="1:4" x14ac:dyDescent="0.25">
      <c r="A12632"/>
      <c r="B12632"/>
      <c r="C12632"/>
      <c r="D12632"/>
    </row>
    <row r="12633" spans="1:4" x14ac:dyDescent="0.25">
      <c r="A12633"/>
      <c r="B12633"/>
      <c r="C12633"/>
      <c r="D12633"/>
    </row>
    <row r="12634" spans="1:4" x14ac:dyDescent="0.25">
      <c r="A12634"/>
      <c r="B12634"/>
      <c r="C12634"/>
      <c r="D12634"/>
    </row>
    <row r="12635" spans="1:4" x14ac:dyDescent="0.25">
      <c r="A12635"/>
      <c r="B12635"/>
      <c r="C12635"/>
      <c r="D12635"/>
    </row>
    <row r="12636" spans="1:4" x14ac:dyDescent="0.25">
      <c r="A12636"/>
      <c r="B12636"/>
      <c r="C12636"/>
      <c r="D12636"/>
    </row>
    <row r="12637" spans="1:4" x14ac:dyDescent="0.25">
      <c r="A12637"/>
      <c r="B12637"/>
      <c r="C12637"/>
      <c r="D12637"/>
    </row>
    <row r="12638" spans="1:4" x14ac:dyDescent="0.25">
      <c r="A12638"/>
      <c r="B12638"/>
      <c r="C12638"/>
      <c r="D12638"/>
    </row>
    <row r="12639" spans="1:4" x14ac:dyDescent="0.25">
      <c r="A12639"/>
      <c r="B12639"/>
      <c r="C12639"/>
      <c r="D12639"/>
    </row>
    <row r="12640" spans="1:4" x14ac:dyDescent="0.25">
      <c r="A12640"/>
      <c r="B12640"/>
      <c r="C12640"/>
      <c r="D12640"/>
    </row>
    <row r="12641" spans="1:4" x14ac:dyDescent="0.25">
      <c r="A12641"/>
      <c r="B12641"/>
      <c r="C12641"/>
      <c r="D12641"/>
    </row>
    <row r="12642" spans="1:4" x14ac:dyDescent="0.25">
      <c r="A12642"/>
      <c r="B12642"/>
      <c r="C12642"/>
      <c r="D12642"/>
    </row>
    <row r="12643" spans="1:4" x14ac:dyDescent="0.25">
      <c r="A12643"/>
      <c r="B12643"/>
      <c r="C12643"/>
      <c r="D12643"/>
    </row>
    <row r="12644" spans="1:4" x14ac:dyDescent="0.25">
      <c r="A12644"/>
      <c r="B12644"/>
      <c r="C12644"/>
      <c r="D12644"/>
    </row>
    <row r="12645" spans="1:4" x14ac:dyDescent="0.25">
      <c r="A12645"/>
      <c r="B12645"/>
      <c r="C12645"/>
      <c r="D12645"/>
    </row>
    <row r="12646" spans="1:4" x14ac:dyDescent="0.25">
      <c r="A12646"/>
      <c r="B12646"/>
      <c r="C12646"/>
      <c r="D12646"/>
    </row>
    <row r="12647" spans="1:4" x14ac:dyDescent="0.25">
      <c r="A12647"/>
      <c r="B12647"/>
      <c r="C12647"/>
      <c r="D12647"/>
    </row>
    <row r="12648" spans="1:4" x14ac:dyDescent="0.25">
      <c r="A12648"/>
      <c r="B12648"/>
      <c r="C12648"/>
      <c r="D12648"/>
    </row>
    <row r="12649" spans="1:4" x14ac:dyDescent="0.25">
      <c r="A12649"/>
      <c r="B12649"/>
      <c r="C12649"/>
      <c r="D12649"/>
    </row>
    <row r="12650" spans="1:4" x14ac:dyDescent="0.25">
      <c r="A12650"/>
      <c r="B12650"/>
      <c r="C12650"/>
      <c r="D12650"/>
    </row>
    <row r="12651" spans="1:4" x14ac:dyDescent="0.25">
      <c r="A12651"/>
      <c r="B12651"/>
      <c r="C12651"/>
      <c r="D12651"/>
    </row>
    <row r="12652" spans="1:4" x14ac:dyDescent="0.25">
      <c r="A12652"/>
      <c r="B12652"/>
      <c r="C12652"/>
      <c r="D12652"/>
    </row>
    <row r="12653" spans="1:4" x14ac:dyDescent="0.25">
      <c r="A12653"/>
      <c r="B12653"/>
      <c r="C12653"/>
      <c r="D12653"/>
    </row>
    <row r="12654" spans="1:4" x14ac:dyDescent="0.25">
      <c r="A12654"/>
      <c r="B12654"/>
      <c r="C12654"/>
      <c r="D12654"/>
    </row>
    <row r="12655" spans="1:4" x14ac:dyDescent="0.25">
      <c r="A12655"/>
      <c r="B12655"/>
      <c r="C12655"/>
      <c r="D12655"/>
    </row>
    <row r="12656" spans="1:4" x14ac:dyDescent="0.25">
      <c r="A12656"/>
      <c r="B12656"/>
      <c r="C12656"/>
      <c r="D12656"/>
    </row>
    <row r="12657" spans="1:4" x14ac:dyDescent="0.25">
      <c r="A12657"/>
      <c r="B12657"/>
      <c r="C12657"/>
      <c r="D12657"/>
    </row>
    <row r="12658" spans="1:4" x14ac:dyDescent="0.25">
      <c r="A12658"/>
      <c r="B12658"/>
      <c r="C12658"/>
      <c r="D12658"/>
    </row>
    <row r="12659" spans="1:4" x14ac:dyDescent="0.25">
      <c r="A12659"/>
      <c r="B12659"/>
      <c r="C12659"/>
      <c r="D12659"/>
    </row>
    <row r="12660" spans="1:4" x14ac:dyDescent="0.25">
      <c r="A12660"/>
      <c r="B12660"/>
      <c r="C12660"/>
      <c r="D12660"/>
    </row>
    <row r="12661" spans="1:4" x14ac:dyDescent="0.25">
      <c r="A12661"/>
      <c r="B12661"/>
      <c r="C12661"/>
      <c r="D12661"/>
    </row>
    <row r="12662" spans="1:4" x14ac:dyDescent="0.25">
      <c r="A12662"/>
      <c r="B12662"/>
      <c r="C12662"/>
      <c r="D12662"/>
    </row>
    <row r="12663" spans="1:4" x14ac:dyDescent="0.25">
      <c r="A12663"/>
      <c r="B12663"/>
      <c r="C12663"/>
      <c r="D12663"/>
    </row>
    <row r="12664" spans="1:4" x14ac:dyDescent="0.25">
      <c r="A12664"/>
      <c r="B12664"/>
      <c r="C12664"/>
      <c r="D12664"/>
    </row>
    <row r="12665" spans="1:4" x14ac:dyDescent="0.25">
      <c r="A12665"/>
      <c r="B12665"/>
      <c r="C12665"/>
      <c r="D12665"/>
    </row>
    <row r="12666" spans="1:4" x14ac:dyDescent="0.25">
      <c r="A12666"/>
      <c r="B12666"/>
      <c r="C12666"/>
      <c r="D12666"/>
    </row>
    <row r="12667" spans="1:4" x14ac:dyDescent="0.25">
      <c r="A12667"/>
      <c r="B12667"/>
      <c r="C12667"/>
      <c r="D12667"/>
    </row>
    <row r="12668" spans="1:4" x14ac:dyDescent="0.25">
      <c r="A12668"/>
      <c r="B12668"/>
      <c r="C12668"/>
      <c r="D12668"/>
    </row>
    <row r="12669" spans="1:4" x14ac:dyDescent="0.25">
      <c r="A12669"/>
      <c r="B12669"/>
      <c r="C12669"/>
      <c r="D12669"/>
    </row>
    <row r="12670" spans="1:4" x14ac:dyDescent="0.25">
      <c r="A12670"/>
      <c r="B12670"/>
      <c r="C12670"/>
      <c r="D12670"/>
    </row>
    <row r="12671" spans="1:4" x14ac:dyDescent="0.25">
      <c r="A12671"/>
      <c r="B12671"/>
      <c r="C12671"/>
      <c r="D12671"/>
    </row>
    <row r="12672" spans="1:4" x14ac:dyDescent="0.25">
      <c r="A12672"/>
      <c r="B12672"/>
      <c r="C12672"/>
      <c r="D12672"/>
    </row>
    <row r="12673" spans="1:4" x14ac:dyDescent="0.25">
      <c r="A12673"/>
      <c r="B12673"/>
      <c r="C12673"/>
      <c r="D12673"/>
    </row>
    <row r="12674" spans="1:4" x14ac:dyDescent="0.25">
      <c r="A12674"/>
      <c r="B12674"/>
      <c r="C12674"/>
      <c r="D12674"/>
    </row>
    <row r="12675" spans="1:4" x14ac:dyDescent="0.25">
      <c r="A12675"/>
      <c r="B12675"/>
      <c r="C12675"/>
      <c r="D12675"/>
    </row>
    <row r="12676" spans="1:4" x14ac:dyDescent="0.25">
      <c r="A12676"/>
      <c r="B12676"/>
      <c r="C12676"/>
      <c r="D12676"/>
    </row>
    <row r="12677" spans="1:4" x14ac:dyDescent="0.25">
      <c r="A12677"/>
      <c r="B12677"/>
      <c r="C12677"/>
      <c r="D12677"/>
    </row>
    <row r="12678" spans="1:4" x14ac:dyDescent="0.25">
      <c r="A12678"/>
      <c r="B12678"/>
      <c r="C12678"/>
      <c r="D12678"/>
    </row>
    <row r="12679" spans="1:4" x14ac:dyDescent="0.25">
      <c r="A12679"/>
      <c r="B12679"/>
      <c r="C12679"/>
      <c r="D12679"/>
    </row>
    <row r="12680" spans="1:4" x14ac:dyDescent="0.25">
      <c r="A12680"/>
      <c r="B12680"/>
      <c r="C12680"/>
      <c r="D12680"/>
    </row>
    <row r="12681" spans="1:4" x14ac:dyDescent="0.25">
      <c r="A12681"/>
      <c r="B12681"/>
      <c r="C12681"/>
      <c r="D12681"/>
    </row>
    <row r="12682" spans="1:4" x14ac:dyDescent="0.25">
      <c r="A12682"/>
      <c r="B12682"/>
      <c r="C12682"/>
      <c r="D12682"/>
    </row>
    <row r="12683" spans="1:4" x14ac:dyDescent="0.25">
      <c r="A12683"/>
      <c r="B12683"/>
      <c r="C12683"/>
      <c r="D12683"/>
    </row>
    <row r="12684" spans="1:4" x14ac:dyDescent="0.25">
      <c r="A12684"/>
      <c r="B12684"/>
      <c r="C12684"/>
      <c r="D12684"/>
    </row>
    <row r="12685" spans="1:4" x14ac:dyDescent="0.25">
      <c r="A12685"/>
      <c r="B12685"/>
      <c r="C12685"/>
      <c r="D12685"/>
    </row>
    <row r="12686" spans="1:4" x14ac:dyDescent="0.25">
      <c r="A12686"/>
      <c r="B12686"/>
      <c r="C12686"/>
      <c r="D12686"/>
    </row>
    <row r="12687" spans="1:4" x14ac:dyDescent="0.25">
      <c r="A12687"/>
      <c r="B12687"/>
      <c r="C12687"/>
      <c r="D12687"/>
    </row>
    <row r="12688" spans="1:4" x14ac:dyDescent="0.25">
      <c r="A12688"/>
      <c r="B12688"/>
      <c r="C12688"/>
      <c r="D12688"/>
    </row>
    <row r="12689" spans="1:4" x14ac:dyDescent="0.25">
      <c r="A12689"/>
      <c r="B12689"/>
      <c r="C12689"/>
      <c r="D12689"/>
    </row>
    <row r="12690" spans="1:4" x14ac:dyDescent="0.25">
      <c r="A12690"/>
      <c r="B12690"/>
      <c r="C12690"/>
      <c r="D12690"/>
    </row>
    <row r="12691" spans="1:4" x14ac:dyDescent="0.25">
      <c r="A12691"/>
      <c r="B12691"/>
      <c r="C12691"/>
      <c r="D12691"/>
    </row>
    <row r="12692" spans="1:4" x14ac:dyDescent="0.25">
      <c r="A12692"/>
      <c r="B12692"/>
      <c r="C12692"/>
      <c r="D12692"/>
    </row>
    <row r="12693" spans="1:4" x14ac:dyDescent="0.25">
      <c r="A12693"/>
      <c r="B12693"/>
      <c r="C12693"/>
      <c r="D12693"/>
    </row>
    <row r="12694" spans="1:4" x14ac:dyDescent="0.25">
      <c r="A12694"/>
      <c r="B12694"/>
      <c r="C12694"/>
      <c r="D12694"/>
    </row>
    <row r="12695" spans="1:4" x14ac:dyDescent="0.25">
      <c r="A12695"/>
      <c r="B12695"/>
      <c r="C12695"/>
      <c r="D12695"/>
    </row>
    <row r="12696" spans="1:4" x14ac:dyDescent="0.25">
      <c r="A12696"/>
      <c r="B12696"/>
      <c r="C12696"/>
      <c r="D12696"/>
    </row>
    <row r="12697" spans="1:4" x14ac:dyDescent="0.25">
      <c r="A12697"/>
      <c r="B12697"/>
      <c r="C12697"/>
      <c r="D12697"/>
    </row>
    <row r="12698" spans="1:4" x14ac:dyDescent="0.25">
      <c r="A12698"/>
      <c r="B12698"/>
      <c r="C12698"/>
      <c r="D12698"/>
    </row>
    <row r="12699" spans="1:4" x14ac:dyDescent="0.25">
      <c r="A12699"/>
      <c r="B12699"/>
      <c r="C12699"/>
      <c r="D12699"/>
    </row>
    <row r="12700" spans="1:4" x14ac:dyDescent="0.25">
      <c r="A12700"/>
      <c r="B12700"/>
      <c r="C12700"/>
      <c r="D12700"/>
    </row>
    <row r="12701" spans="1:4" x14ac:dyDescent="0.25">
      <c r="A12701"/>
      <c r="B12701"/>
      <c r="C12701"/>
      <c r="D12701"/>
    </row>
    <row r="12702" spans="1:4" x14ac:dyDescent="0.25">
      <c r="A12702"/>
      <c r="B12702"/>
      <c r="C12702"/>
      <c r="D12702"/>
    </row>
    <row r="12703" spans="1:4" x14ac:dyDescent="0.25">
      <c r="A12703"/>
      <c r="B12703"/>
      <c r="C12703"/>
      <c r="D12703"/>
    </row>
    <row r="12704" spans="1:4" x14ac:dyDescent="0.25">
      <c r="A12704"/>
      <c r="B12704"/>
      <c r="C12704"/>
      <c r="D12704"/>
    </row>
    <row r="12705" spans="1:4" x14ac:dyDescent="0.25">
      <c r="A12705"/>
      <c r="B12705"/>
      <c r="C12705"/>
      <c r="D12705"/>
    </row>
    <row r="12706" spans="1:4" x14ac:dyDescent="0.25">
      <c r="A12706"/>
      <c r="B12706"/>
      <c r="C12706"/>
      <c r="D12706"/>
    </row>
    <row r="12707" spans="1:4" x14ac:dyDescent="0.25">
      <c r="A12707"/>
      <c r="B12707"/>
      <c r="C12707"/>
      <c r="D12707"/>
    </row>
    <row r="12708" spans="1:4" x14ac:dyDescent="0.25">
      <c r="A12708"/>
      <c r="B12708"/>
      <c r="C12708"/>
      <c r="D12708"/>
    </row>
    <row r="12709" spans="1:4" x14ac:dyDescent="0.25">
      <c r="A12709"/>
      <c r="B12709"/>
      <c r="C12709"/>
      <c r="D12709"/>
    </row>
    <row r="12710" spans="1:4" x14ac:dyDescent="0.25">
      <c r="A12710"/>
      <c r="B12710"/>
      <c r="C12710"/>
      <c r="D12710"/>
    </row>
    <row r="12711" spans="1:4" x14ac:dyDescent="0.25">
      <c r="A12711"/>
      <c r="B12711"/>
      <c r="C12711"/>
      <c r="D12711"/>
    </row>
    <row r="12712" spans="1:4" x14ac:dyDescent="0.25">
      <c r="A12712"/>
      <c r="B12712"/>
      <c r="C12712"/>
      <c r="D12712"/>
    </row>
    <row r="12713" spans="1:4" x14ac:dyDescent="0.25">
      <c r="A12713"/>
      <c r="B12713"/>
      <c r="C12713"/>
      <c r="D12713"/>
    </row>
    <row r="12714" spans="1:4" x14ac:dyDescent="0.25">
      <c r="A12714"/>
      <c r="B12714"/>
      <c r="C12714"/>
      <c r="D12714"/>
    </row>
    <row r="12715" spans="1:4" x14ac:dyDescent="0.25">
      <c r="A12715"/>
      <c r="B12715"/>
      <c r="C12715"/>
      <c r="D12715"/>
    </row>
    <row r="12716" spans="1:4" x14ac:dyDescent="0.25">
      <c r="A12716"/>
      <c r="B12716"/>
      <c r="C12716"/>
      <c r="D12716"/>
    </row>
    <row r="12717" spans="1:4" x14ac:dyDescent="0.25">
      <c r="A12717"/>
      <c r="B12717"/>
      <c r="C12717"/>
      <c r="D12717"/>
    </row>
    <row r="12718" spans="1:4" x14ac:dyDescent="0.25">
      <c r="A12718"/>
      <c r="B12718"/>
      <c r="C12718"/>
      <c r="D12718"/>
    </row>
    <row r="12719" spans="1:4" x14ac:dyDescent="0.25">
      <c r="A12719"/>
      <c r="B12719"/>
      <c r="C12719"/>
      <c r="D12719"/>
    </row>
    <row r="12720" spans="1:4" x14ac:dyDescent="0.25">
      <c r="A12720"/>
      <c r="B12720"/>
      <c r="C12720"/>
      <c r="D12720"/>
    </row>
    <row r="12721" spans="1:4" x14ac:dyDescent="0.25">
      <c r="A12721"/>
      <c r="B12721"/>
      <c r="C12721"/>
      <c r="D12721"/>
    </row>
    <row r="12722" spans="1:4" x14ac:dyDescent="0.25">
      <c r="A12722"/>
      <c r="B12722"/>
      <c r="C12722"/>
      <c r="D12722"/>
    </row>
    <row r="12723" spans="1:4" x14ac:dyDescent="0.25">
      <c r="A12723"/>
      <c r="B12723"/>
      <c r="C12723"/>
      <c r="D12723"/>
    </row>
    <row r="12724" spans="1:4" x14ac:dyDescent="0.25">
      <c r="A12724"/>
      <c r="B12724"/>
      <c r="C12724"/>
      <c r="D12724"/>
    </row>
    <row r="12725" spans="1:4" x14ac:dyDescent="0.25">
      <c r="A12725"/>
      <c r="B12725"/>
      <c r="C12725"/>
      <c r="D12725"/>
    </row>
    <row r="12726" spans="1:4" x14ac:dyDescent="0.25">
      <c r="A12726"/>
      <c r="B12726"/>
      <c r="C12726"/>
      <c r="D12726"/>
    </row>
    <row r="12727" spans="1:4" x14ac:dyDescent="0.25">
      <c r="A12727"/>
      <c r="B12727"/>
      <c r="C12727"/>
      <c r="D12727"/>
    </row>
    <row r="12728" spans="1:4" x14ac:dyDescent="0.25">
      <c r="A12728"/>
      <c r="B12728"/>
      <c r="C12728"/>
      <c r="D12728"/>
    </row>
    <row r="12729" spans="1:4" x14ac:dyDescent="0.25">
      <c r="A12729"/>
      <c r="B12729"/>
      <c r="C12729"/>
      <c r="D12729"/>
    </row>
    <row r="12730" spans="1:4" x14ac:dyDescent="0.25">
      <c r="A12730"/>
      <c r="B12730"/>
      <c r="C12730"/>
      <c r="D12730"/>
    </row>
    <row r="12731" spans="1:4" x14ac:dyDescent="0.25">
      <c r="A12731"/>
      <c r="B12731"/>
      <c r="C12731"/>
      <c r="D12731"/>
    </row>
    <row r="12732" spans="1:4" x14ac:dyDescent="0.25">
      <c r="A12732"/>
      <c r="B12732"/>
      <c r="C12732"/>
      <c r="D12732"/>
    </row>
    <row r="12733" spans="1:4" x14ac:dyDescent="0.25">
      <c r="A12733"/>
      <c r="B12733"/>
      <c r="C12733"/>
      <c r="D12733"/>
    </row>
    <row r="12734" spans="1:4" x14ac:dyDescent="0.25">
      <c r="A12734"/>
      <c r="B12734"/>
      <c r="C12734"/>
      <c r="D12734"/>
    </row>
    <row r="12735" spans="1:4" x14ac:dyDescent="0.25">
      <c r="A12735"/>
      <c r="B12735"/>
      <c r="C12735"/>
      <c r="D12735"/>
    </row>
    <row r="12736" spans="1:4" x14ac:dyDescent="0.25">
      <c r="A12736"/>
      <c r="B12736"/>
      <c r="C12736"/>
      <c r="D12736"/>
    </row>
    <row r="12737" spans="1:4" x14ac:dyDescent="0.25">
      <c r="A12737"/>
      <c r="B12737"/>
      <c r="C12737"/>
      <c r="D12737"/>
    </row>
    <row r="12738" spans="1:4" x14ac:dyDescent="0.25">
      <c r="A12738"/>
      <c r="B12738"/>
      <c r="C12738"/>
      <c r="D12738"/>
    </row>
    <row r="12739" spans="1:4" x14ac:dyDescent="0.25">
      <c r="A12739"/>
      <c r="B12739"/>
      <c r="C12739"/>
      <c r="D12739"/>
    </row>
    <row r="12740" spans="1:4" x14ac:dyDescent="0.25">
      <c r="A12740"/>
      <c r="B12740"/>
      <c r="C12740"/>
      <c r="D12740"/>
    </row>
    <row r="12741" spans="1:4" x14ac:dyDescent="0.25">
      <c r="A12741"/>
      <c r="B12741"/>
      <c r="C12741"/>
      <c r="D12741"/>
    </row>
    <row r="12742" spans="1:4" x14ac:dyDescent="0.25">
      <c r="A12742"/>
      <c r="B12742"/>
      <c r="C12742"/>
      <c r="D12742"/>
    </row>
    <row r="12743" spans="1:4" x14ac:dyDescent="0.25">
      <c r="A12743"/>
      <c r="B12743"/>
      <c r="C12743"/>
      <c r="D12743"/>
    </row>
    <row r="12744" spans="1:4" x14ac:dyDescent="0.25">
      <c r="A12744"/>
      <c r="B12744"/>
      <c r="C12744"/>
      <c r="D12744"/>
    </row>
    <row r="12745" spans="1:4" x14ac:dyDescent="0.25">
      <c r="A12745"/>
      <c r="B12745"/>
      <c r="C12745"/>
      <c r="D12745"/>
    </row>
    <row r="12746" spans="1:4" x14ac:dyDescent="0.25">
      <c r="A12746"/>
      <c r="B12746"/>
      <c r="C12746"/>
      <c r="D12746"/>
    </row>
    <row r="12747" spans="1:4" x14ac:dyDescent="0.25">
      <c r="A12747"/>
      <c r="B12747"/>
      <c r="C12747"/>
      <c r="D12747"/>
    </row>
    <row r="12748" spans="1:4" x14ac:dyDescent="0.25">
      <c r="A12748"/>
      <c r="B12748"/>
      <c r="C12748"/>
      <c r="D12748"/>
    </row>
    <row r="12749" spans="1:4" x14ac:dyDescent="0.25">
      <c r="A12749"/>
      <c r="B12749"/>
      <c r="C12749"/>
      <c r="D12749"/>
    </row>
    <row r="12750" spans="1:4" x14ac:dyDescent="0.25">
      <c r="A12750"/>
      <c r="B12750"/>
      <c r="C12750"/>
      <c r="D12750"/>
    </row>
    <row r="12751" spans="1:4" x14ac:dyDescent="0.25">
      <c r="A12751"/>
      <c r="B12751"/>
      <c r="C12751"/>
      <c r="D12751"/>
    </row>
    <row r="12752" spans="1:4" x14ac:dyDescent="0.25">
      <c r="A12752"/>
      <c r="B12752"/>
      <c r="C12752"/>
      <c r="D12752"/>
    </row>
    <row r="12753" spans="1:4" x14ac:dyDescent="0.25">
      <c r="A12753"/>
      <c r="B12753"/>
      <c r="C12753"/>
      <c r="D12753"/>
    </row>
    <row r="12754" spans="1:4" x14ac:dyDescent="0.25">
      <c r="A12754"/>
      <c r="B12754"/>
      <c r="C12754"/>
      <c r="D12754"/>
    </row>
    <row r="12755" spans="1:4" x14ac:dyDescent="0.25">
      <c r="A12755"/>
      <c r="B12755"/>
      <c r="C12755"/>
      <c r="D12755"/>
    </row>
    <row r="12756" spans="1:4" x14ac:dyDescent="0.25">
      <c r="A12756"/>
      <c r="B12756"/>
      <c r="C12756"/>
      <c r="D12756"/>
    </row>
    <row r="12757" spans="1:4" x14ac:dyDescent="0.25">
      <c r="A12757"/>
      <c r="B12757"/>
      <c r="C12757"/>
      <c r="D12757"/>
    </row>
    <row r="12758" spans="1:4" x14ac:dyDescent="0.25">
      <c r="A12758"/>
      <c r="B12758"/>
      <c r="C12758"/>
      <c r="D12758"/>
    </row>
    <row r="12759" spans="1:4" x14ac:dyDescent="0.25">
      <c r="A12759"/>
      <c r="B12759"/>
      <c r="C12759"/>
      <c r="D12759"/>
    </row>
    <row r="12760" spans="1:4" x14ac:dyDescent="0.25">
      <c r="A12760"/>
      <c r="B12760"/>
      <c r="C12760"/>
      <c r="D12760"/>
    </row>
    <row r="12761" spans="1:4" x14ac:dyDescent="0.25">
      <c r="A12761"/>
      <c r="B12761"/>
      <c r="C12761"/>
      <c r="D12761"/>
    </row>
    <row r="12762" spans="1:4" x14ac:dyDescent="0.25">
      <c r="A12762"/>
      <c r="B12762"/>
      <c r="C12762"/>
      <c r="D12762"/>
    </row>
    <row r="12763" spans="1:4" x14ac:dyDescent="0.25">
      <c r="A12763"/>
      <c r="B12763"/>
      <c r="C12763"/>
      <c r="D12763"/>
    </row>
    <row r="12764" spans="1:4" x14ac:dyDescent="0.25">
      <c r="A12764"/>
      <c r="B12764"/>
      <c r="C12764"/>
      <c r="D12764"/>
    </row>
    <row r="12765" spans="1:4" x14ac:dyDescent="0.25">
      <c r="A12765"/>
      <c r="B12765"/>
      <c r="C12765"/>
      <c r="D12765"/>
    </row>
    <row r="12766" spans="1:4" x14ac:dyDescent="0.25">
      <c r="A12766"/>
      <c r="B12766"/>
      <c r="C12766"/>
      <c r="D12766"/>
    </row>
    <row r="12767" spans="1:4" x14ac:dyDescent="0.25">
      <c r="A12767"/>
      <c r="B12767"/>
      <c r="C12767"/>
      <c r="D12767"/>
    </row>
    <row r="12768" spans="1:4" x14ac:dyDescent="0.25">
      <c r="A12768"/>
      <c r="B12768"/>
      <c r="C12768"/>
      <c r="D12768"/>
    </row>
    <row r="12769" spans="1:4" x14ac:dyDescent="0.25">
      <c r="A12769"/>
      <c r="B12769"/>
      <c r="C12769"/>
      <c r="D12769"/>
    </row>
    <row r="12770" spans="1:4" x14ac:dyDescent="0.25">
      <c r="A12770"/>
      <c r="B12770"/>
      <c r="C12770"/>
      <c r="D12770"/>
    </row>
    <row r="12771" spans="1:4" x14ac:dyDescent="0.25">
      <c r="A12771"/>
      <c r="B12771"/>
      <c r="C12771"/>
      <c r="D12771"/>
    </row>
    <row r="12772" spans="1:4" x14ac:dyDescent="0.25">
      <c r="A12772"/>
      <c r="B12772"/>
      <c r="C12772"/>
      <c r="D12772"/>
    </row>
    <row r="12773" spans="1:4" x14ac:dyDescent="0.25">
      <c r="A12773"/>
      <c r="B12773"/>
      <c r="C12773"/>
      <c r="D12773"/>
    </row>
    <row r="12774" spans="1:4" x14ac:dyDescent="0.25">
      <c r="A12774"/>
      <c r="B12774"/>
      <c r="C12774"/>
      <c r="D12774"/>
    </row>
    <row r="12775" spans="1:4" x14ac:dyDescent="0.25">
      <c r="A12775"/>
      <c r="B12775"/>
      <c r="C12775"/>
      <c r="D12775"/>
    </row>
    <row r="12776" spans="1:4" x14ac:dyDescent="0.25">
      <c r="A12776"/>
      <c r="B12776"/>
      <c r="C12776"/>
      <c r="D12776"/>
    </row>
    <row r="12777" spans="1:4" x14ac:dyDescent="0.25">
      <c r="A12777"/>
      <c r="B12777"/>
      <c r="C12777"/>
      <c r="D12777"/>
    </row>
    <row r="12778" spans="1:4" x14ac:dyDescent="0.25">
      <c r="A12778"/>
      <c r="B12778"/>
      <c r="C12778"/>
      <c r="D12778"/>
    </row>
    <row r="12779" spans="1:4" x14ac:dyDescent="0.25">
      <c r="A12779"/>
      <c r="B12779"/>
      <c r="C12779"/>
      <c r="D12779"/>
    </row>
    <row r="12780" spans="1:4" x14ac:dyDescent="0.25">
      <c r="A12780"/>
      <c r="B12780"/>
      <c r="C12780"/>
      <c r="D12780"/>
    </row>
    <row r="12781" spans="1:4" x14ac:dyDescent="0.25">
      <c r="A12781"/>
      <c r="B12781"/>
      <c r="C12781"/>
      <c r="D12781"/>
    </row>
    <row r="12782" spans="1:4" x14ac:dyDescent="0.25">
      <c r="A12782"/>
      <c r="B12782"/>
      <c r="C12782"/>
      <c r="D12782"/>
    </row>
    <row r="12783" spans="1:4" x14ac:dyDescent="0.25">
      <c r="A12783"/>
      <c r="B12783"/>
      <c r="C12783"/>
      <c r="D12783"/>
    </row>
    <row r="12784" spans="1:4" x14ac:dyDescent="0.25">
      <c r="A12784"/>
      <c r="B12784"/>
      <c r="C12784"/>
      <c r="D12784"/>
    </row>
    <row r="12785" spans="1:4" x14ac:dyDescent="0.25">
      <c r="A12785"/>
      <c r="B12785"/>
      <c r="C12785"/>
      <c r="D12785"/>
    </row>
    <row r="12786" spans="1:4" x14ac:dyDescent="0.25">
      <c r="A12786"/>
      <c r="B12786"/>
      <c r="C12786"/>
      <c r="D12786"/>
    </row>
    <row r="12787" spans="1:4" x14ac:dyDescent="0.25">
      <c r="A12787"/>
      <c r="B12787"/>
      <c r="C12787"/>
      <c r="D12787"/>
    </row>
    <row r="12788" spans="1:4" x14ac:dyDescent="0.25">
      <c r="A12788"/>
      <c r="B12788"/>
      <c r="C12788"/>
      <c r="D12788"/>
    </row>
    <row r="12789" spans="1:4" x14ac:dyDescent="0.25">
      <c r="A12789"/>
      <c r="B12789"/>
      <c r="C12789"/>
      <c r="D12789"/>
    </row>
    <row r="12790" spans="1:4" x14ac:dyDescent="0.25">
      <c r="A12790"/>
      <c r="B12790"/>
      <c r="C12790"/>
      <c r="D12790"/>
    </row>
    <row r="12791" spans="1:4" x14ac:dyDescent="0.25">
      <c r="A12791"/>
      <c r="B12791"/>
      <c r="C12791"/>
      <c r="D12791"/>
    </row>
    <row r="12792" spans="1:4" x14ac:dyDescent="0.25">
      <c r="A12792"/>
      <c r="B12792"/>
      <c r="C12792"/>
      <c r="D12792"/>
    </row>
    <row r="12793" spans="1:4" x14ac:dyDescent="0.25">
      <c r="A12793"/>
      <c r="B12793"/>
      <c r="C12793"/>
      <c r="D12793"/>
    </row>
    <row r="12794" spans="1:4" x14ac:dyDescent="0.25">
      <c r="A12794"/>
      <c r="B12794"/>
      <c r="C12794"/>
      <c r="D12794"/>
    </row>
    <row r="12795" spans="1:4" x14ac:dyDescent="0.25">
      <c r="A12795"/>
      <c r="B12795"/>
      <c r="C12795"/>
      <c r="D12795"/>
    </row>
    <row r="12796" spans="1:4" x14ac:dyDescent="0.25">
      <c r="A12796"/>
      <c r="B12796"/>
      <c r="C12796"/>
      <c r="D12796"/>
    </row>
    <row r="12797" spans="1:4" x14ac:dyDescent="0.25">
      <c r="A12797"/>
      <c r="B12797"/>
      <c r="C12797"/>
      <c r="D12797"/>
    </row>
    <row r="12798" spans="1:4" x14ac:dyDescent="0.25">
      <c r="A12798"/>
      <c r="B12798"/>
      <c r="C12798"/>
      <c r="D12798"/>
    </row>
    <row r="12799" spans="1:4" x14ac:dyDescent="0.25">
      <c r="A12799"/>
      <c r="B12799"/>
      <c r="C12799"/>
      <c r="D12799"/>
    </row>
    <row r="12800" spans="1:4" x14ac:dyDescent="0.25">
      <c r="A12800"/>
      <c r="B12800"/>
      <c r="C12800"/>
      <c r="D12800"/>
    </row>
    <row r="12801" spans="1:4" x14ac:dyDescent="0.25">
      <c r="A12801"/>
      <c r="B12801"/>
      <c r="C12801"/>
      <c r="D12801"/>
    </row>
    <row r="12802" spans="1:4" x14ac:dyDescent="0.25">
      <c r="A12802"/>
      <c r="B12802"/>
      <c r="C12802"/>
      <c r="D12802"/>
    </row>
    <row r="12803" spans="1:4" x14ac:dyDescent="0.25">
      <c r="A12803"/>
      <c r="B12803"/>
      <c r="C12803"/>
      <c r="D12803"/>
    </row>
    <row r="12804" spans="1:4" x14ac:dyDescent="0.25">
      <c r="A12804"/>
      <c r="B12804"/>
      <c r="C12804"/>
      <c r="D12804"/>
    </row>
    <row r="12805" spans="1:4" x14ac:dyDescent="0.25">
      <c r="A12805"/>
      <c r="B12805"/>
      <c r="C12805"/>
      <c r="D12805"/>
    </row>
    <row r="12806" spans="1:4" x14ac:dyDescent="0.25">
      <c r="A12806"/>
      <c r="B12806"/>
      <c r="C12806"/>
      <c r="D12806"/>
    </row>
    <row r="12807" spans="1:4" x14ac:dyDescent="0.25">
      <c r="A12807"/>
      <c r="B12807"/>
      <c r="C12807"/>
      <c r="D12807"/>
    </row>
    <row r="12808" spans="1:4" x14ac:dyDescent="0.25">
      <c r="A12808"/>
      <c r="B12808"/>
      <c r="C12808"/>
      <c r="D12808"/>
    </row>
    <row r="12809" spans="1:4" x14ac:dyDescent="0.25">
      <c r="A12809"/>
      <c r="B12809"/>
      <c r="C12809"/>
      <c r="D12809"/>
    </row>
    <row r="12810" spans="1:4" x14ac:dyDescent="0.25">
      <c r="A12810"/>
      <c r="B12810"/>
      <c r="C12810"/>
      <c r="D12810"/>
    </row>
    <row r="12811" spans="1:4" x14ac:dyDescent="0.25">
      <c r="A12811"/>
      <c r="B12811"/>
      <c r="C12811"/>
      <c r="D12811"/>
    </row>
    <row r="12812" spans="1:4" x14ac:dyDescent="0.25">
      <c r="A12812"/>
      <c r="B12812"/>
      <c r="C12812"/>
      <c r="D12812"/>
    </row>
    <row r="12813" spans="1:4" x14ac:dyDescent="0.25">
      <c r="A12813"/>
      <c r="B12813"/>
      <c r="C12813"/>
      <c r="D12813"/>
    </row>
    <row r="12814" spans="1:4" x14ac:dyDescent="0.25">
      <c r="A12814"/>
      <c r="B12814"/>
      <c r="C12814"/>
      <c r="D12814"/>
    </row>
    <row r="12815" spans="1:4" x14ac:dyDescent="0.25">
      <c r="A12815"/>
      <c r="B12815"/>
      <c r="C12815"/>
      <c r="D12815"/>
    </row>
    <row r="12816" spans="1:4" x14ac:dyDescent="0.25">
      <c r="A12816"/>
      <c r="B12816"/>
      <c r="C12816"/>
      <c r="D12816"/>
    </row>
    <row r="12817" spans="1:4" x14ac:dyDescent="0.25">
      <c r="A12817"/>
      <c r="B12817"/>
      <c r="C12817"/>
      <c r="D12817"/>
    </row>
    <row r="12818" spans="1:4" x14ac:dyDescent="0.25">
      <c r="A12818"/>
      <c r="B12818"/>
      <c r="C12818"/>
      <c r="D12818"/>
    </row>
    <row r="12819" spans="1:4" x14ac:dyDescent="0.25">
      <c r="A12819"/>
      <c r="B12819"/>
      <c r="C12819"/>
      <c r="D12819"/>
    </row>
    <row r="12820" spans="1:4" x14ac:dyDescent="0.25">
      <c r="A12820"/>
      <c r="B12820"/>
      <c r="C12820"/>
      <c r="D12820"/>
    </row>
    <row r="12821" spans="1:4" x14ac:dyDescent="0.25">
      <c r="A12821"/>
      <c r="B12821"/>
      <c r="C12821"/>
      <c r="D12821"/>
    </row>
    <row r="12822" spans="1:4" x14ac:dyDescent="0.25">
      <c r="A12822"/>
      <c r="B12822"/>
      <c r="C12822"/>
      <c r="D12822"/>
    </row>
    <row r="12823" spans="1:4" x14ac:dyDescent="0.25">
      <c r="A12823"/>
      <c r="B12823"/>
      <c r="C12823"/>
      <c r="D12823"/>
    </row>
    <row r="12824" spans="1:4" x14ac:dyDescent="0.25">
      <c r="A12824"/>
      <c r="B12824"/>
      <c r="C12824"/>
      <c r="D12824"/>
    </row>
    <row r="12825" spans="1:4" x14ac:dyDescent="0.25">
      <c r="A12825"/>
      <c r="B12825"/>
      <c r="C12825"/>
      <c r="D12825"/>
    </row>
    <row r="12826" spans="1:4" x14ac:dyDescent="0.25">
      <c r="A12826"/>
      <c r="B12826"/>
      <c r="C12826"/>
      <c r="D12826"/>
    </row>
    <row r="12827" spans="1:4" x14ac:dyDescent="0.25">
      <c r="A12827"/>
      <c r="B12827"/>
      <c r="C12827"/>
      <c r="D12827"/>
    </row>
    <row r="12828" spans="1:4" x14ac:dyDescent="0.25">
      <c r="A12828"/>
      <c r="B12828"/>
      <c r="C12828"/>
      <c r="D12828"/>
    </row>
    <row r="12829" spans="1:4" x14ac:dyDescent="0.25">
      <c r="A12829"/>
      <c r="B12829"/>
      <c r="C12829"/>
      <c r="D12829"/>
    </row>
    <row r="12830" spans="1:4" x14ac:dyDescent="0.25">
      <c r="A12830"/>
      <c r="B12830"/>
      <c r="C12830"/>
      <c r="D12830"/>
    </row>
    <row r="12831" spans="1:4" x14ac:dyDescent="0.25">
      <c r="A12831"/>
      <c r="B12831"/>
      <c r="C12831"/>
      <c r="D12831"/>
    </row>
    <row r="12832" spans="1:4" x14ac:dyDescent="0.25">
      <c r="A12832"/>
      <c r="B12832"/>
      <c r="C12832"/>
      <c r="D12832"/>
    </row>
    <row r="12833" spans="1:4" x14ac:dyDescent="0.25">
      <c r="A12833"/>
      <c r="B12833"/>
      <c r="C12833"/>
      <c r="D12833"/>
    </row>
    <row r="12834" spans="1:4" x14ac:dyDescent="0.25">
      <c r="A12834"/>
      <c r="B12834"/>
      <c r="C12834"/>
      <c r="D12834"/>
    </row>
    <row r="12835" spans="1:4" x14ac:dyDescent="0.25">
      <c r="A12835"/>
      <c r="B12835"/>
      <c r="C12835"/>
      <c r="D12835"/>
    </row>
    <row r="12836" spans="1:4" x14ac:dyDescent="0.25">
      <c r="A12836"/>
      <c r="B12836"/>
      <c r="C12836"/>
      <c r="D12836"/>
    </row>
    <row r="12837" spans="1:4" x14ac:dyDescent="0.25">
      <c r="A12837"/>
      <c r="B12837"/>
      <c r="C12837"/>
      <c r="D12837"/>
    </row>
    <row r="12838" spans="1:4" x14ac:dyDescent="0.25">
      <c r="A12838"/>
      <c r="B12838"/>
      <c r="C12838"/>
      <c r="D12838"/>
    </row>
    <row r="12839" spans="1:4" x14ac:dyDescent="0.25">
      <c r="A12839"/>
      <c r="B12839"/>
      <c r="C12839"/>
      <c r="D12839"/>
    </row>
    <row r="12840" spans="1:4" x14ac:dyDescent="0.25">
      <c r="A12840"/>
      <c r="B12840"/>
      <c r="C12840"/>
      <c r="D12840"/>
    </row>
    <row r="12841" spans="1:4" x14ac:dyDescent="0.25">
      <c r="A12841"/>
      <c r="B12841"/>
      <c r="C12841"/>
      <c r="D12841"/>
    </row>
    <row r="12842" spans="1:4" x14ac:dyDescent="0.25">
      <c r="A12842"/>
      <c r="B12842"/>
      <c r="C12842"/>
      <c r="D12842"/>
    </row>
    <row r="12843" spans="1:4" x14ac:dyDescent="0.25">
      <c r="A12843"/>
      <c r="B12843"/>
      <c r="C12843"/>
      <c r="D12843"/>
    </row>
    <row r="12844" spans="1:4" x14ac:dyDescent="0.25">
      <c r="A12844"/>
      <c r="B12844"/>
      <c r="C12844"/>
      <c r="D12844"/>
    </row>
    <row r="12845" spans="1:4" x14ac:dyDescent="0.25">
      <c r="A12845"/>
      <c r="B12845"/>
      <c r="C12845"/>
      <c r="D12845"/>
    </row>
    <row r="12846" spans="1:4" x14ac:dyDescent="0.25">
      <c r="A12846"/>
      <c r="B12846"/>
      <c r="C12846"/>
      <c r="D12846"/>
    </row>
    <row r="12847" spans="1:4" x14ac:dyDescent="0.25">
      <c r="A12847"/>
      <c r="B12847"/>
      <c r="C12847"/>
      <c r="D12847"/>
    </row>
    <row r="12848" spans="1:4" x14ac:dyDescent="0.25">
      <c r="A12848"/>
      <c r="B12848"/>
      <c r="C12848"/>
      <c r="D12848"/>
    </row>
    <row r="12849" spans="1:4" x14ac:dyDescent="0.25">
      <c r="A12849"/>
      <c r="B12849"/>
      <c r="C12849"/>
      <c r="D12849"/>
    </row>
    <row r="12850" spans="1:4" x14ac:dyDescent="0.25">
      <c r="A12850"/>
      <c r="B12850"/>
      <c r="C12850"/>
      <c r="D12850"/>
    </row>
    <row r="12851" spans="1:4" x14ac:dyDescent="0.25">
      <c r="A12851"/>
      <c r="B12851"/>
      <c r="C12851"/>
      <c r="D12851"/>
    </row>
    <row r="12852" spans="1:4" x14ac:dyDescent="0.25">
      <c r="A12852"/>
      <c r="B12852"/>
      <c r="C12852"/>
      <c r="D12852"/>
    </row>
    <row r="12853" spans="1:4" x14ac:dyDescent="0.25">
      <c r="A12853"/>
      <c r="B12853"/>
      <c r="C12853"/>
      <c r="D12853"/>
    </row>
    <row r="12854" spans="1:4" x14ac:dyDescent="0.25">
      <c r="A12854"/>
      <c r="B12854"/>
      <c r="C12854"/>
      <c r="D12854"/>
    </row>
    <row r="12855" spans="1:4" x14ac:dyDescent="0.25">
      <c r="A12855"/>
      <c r="B12855"/>
      <c r="C12855"/>
      <c r="D12855"/>
    </row>
    <row r="12856" spans="1:4" x14ac:dyDescent="0.25">
      <c r="A12856"/>
      <c r="B12856"/>
      <c r="C12856"/>
      <c r="D12856"/>
    </row>
    <row r="12857" spans="1:4" x14ac:dyDescent="0.25">
      <c r="A12857"/>
      <c r="B12857"/>
      <c r="C12857"/>
      <c r="D12857"/>
    </row>
    <row r="12858" spans="1:4" x14ac:dyDescent="0.25">
      <c r="A12858"/>
      <c r="B12858"/>
      <c r="C12858"/>
      <c r="D12858"/>
    </row>
    <row r="12859" spans="1:4" x14ac:dyDescent="0.25">
      <c r="A12859"/>
      <c r="B12859"/>
      <c r="C12859"/>
      <c r="D12859"/>
    </row>
    <row r="12860" spans="1:4" x14ac:dyDescent="0.25">
      <c r="A12860"/>
      <c r="B12860"/>
      <c r="C12860"/>
      <c r="D12860"/>
    </row>
    <row r="12861" spans="1:4" x14ac:dyDescent="0.25">
      <c r="A12861"/>
      <c r="B12861"/>
      <c r="C12861"/>
      <c r="D12861"/>
    </row>
    <row r="12862" spans="1:4" x14ac:dyDescent="0.25">
      <c r="A12862"/>
      <c r="B12862"/>
      <c r="C12862"/>
      <c r="D12862"/>
    </row>
    <row r="12863" spans="1:4" x14ac:dyDescent="0.25">
      <c r="A12863"/>
      <c r="B12863"/>
      <c r="C12863"/>
      <c r="D12863"/>
    </row>
    <row r="12864" spans="1:4" x14ac:dyDescent="0.25">
      <c r="A12864"/>
      <c r="B12864"/>
      <c r="C12864"/>
      <c r="D12864"/>
    </row>
    <row r="12865" spans="1:4" x14ac:dyDescent="0.25">
      <c r="A12865"/>
      <c r="B12865"/>
      <c r="C12865"/>
      <c r="D12865"/>
    </row>
    <row r="12866" spans="1:4" x14ac:dyDescent="0.25">
      <c r="A12866"/>
      <c r="B12866"/>
      <c r="C12866"/>
      <c r="D12866"/>
    </row>
    <row r="12867" spans="1:4" x14ac:dyDescent="0.25">
      <c r="A12867"/>
      <c r="B12867"/>
      <c r="C12867"/>
      <c r="D12867"/>
    </row>
    <row r="12868" spans="1:4" x14ac:dyDescent="0.25">
      <c r="A12868"/>
      <c r="B12868"/>
      <c r="C12868"/>
      <c r="D12868"/>
    </row>
    <row r="12869" spans="1:4" x14ac:dyDescent="0.25">
      <c r="A12869"/>
      <c r="B12869"/>
      <c r="C12869"/>
      <c r="D12869"/>
    </row>
    <row r="12870" spans="1:4" x14ac:dyDescent="0.25">
      <c r="A12870"/>
      <c r="B12870"/>
      <c r="C12870"/>
      <c r="D12870"/>
    </row>
    <row r="12871" spans="1:4" x14ac:dyDescent="0.25">
      <c r="A12871"/>
      <c r="B12871"/>
      <c r="C12871"/>
      <c r="D12871"/>
    </row>
    <row r="12872" spans="1:4" x14ac:dyDescent="0.25">
      <c r="A12872"/>
      <c r="B12872"/>
      <c r="C12872"/>
      <c r="D12872"/>
    </row>
    <row r="12873" spans="1:4" x14ac:dyDescent="0.25">
      <c r="A12873"/>
      <c r="B12873"/>
      <c r="C12873"/>
      <c r="D12873"/>
    </row>
    <row r="12874" spans="1:4" x14ac:dyDescent="0.25">
      <c r="A12874"/>
      <c r="B12874"/>
      <c r="C12874"/>
      <c r="D12874"/>
    </row>
    <row r="12875" spans="1:4" x14ac:dyDescent="0.25">
      <c r="A12875"/>
      <c r="B12875"/>
      <c r="C12875"/>
      <c r="D12875"/>
    </row>
    <row r="12876" spans="1:4" x14ac:dyDescent="0.25">
      <c r="A12876"/>
      <c r="B12876"/>
      <c r="C12876"/>
      <c r="D12876"/>
    </row>
    <row r="12877" spans="1:4" x14ac:dyDescent="0.25">
      <c r="A12877"/>
      <c r="B12877"/>
      <c r="C12877"/>
      <c r="D12877"/>
    </row>
    <row r="12878" spans="1:4" x14ac:dyDescent="0.25">
      <c r="A12878"/>
      <c r="B12878"/>
      <c r="C12878"/>
      <c r="D12878"/>
    </row>
    <row r="12879" spans="1:4" x14ac:dyDescent="0.25">
      <c r="A12879"/>
      <c r="B12879"/>
      <c r="C12879"/>
      <c r="D12879"/>
    </row>
    <row r="12880" spans="1:4" x14ac:dyDescent="0.25">
      <c r="A12880"/>
      <c r="B12880"/>
      <c r="C12880"/>
      <c r="D12880"/>
    </row>
    <row r="12881" spans="1:4" x14ac:dyDescent="0.25">
      <c r="A12881"/>
      <c r="B12881"/>
      <c r="C12881"/>
      <c r="D12881"/>
    </row>
    <row r="12882" spans="1:4" x14ac:dyDescent="0.25">
      <c r="A12882"/>
      <c r="B12882"/>
      <c r="C12882"/>
      <c r="D12882"/>
    </row>
    <row r="12883" spans="1:4" x14ac:dyDescent="0.25">
      <c r="A12883"/>
      <c r="B12883"/>
      <c r="C12883"/>
      <c r="D12883"/>
    </row>
    <row r="12884" spans="1:4" x14ac:dyDescent="0.25">
      <c r="A12884"/>
      <c r="B12884"/>
      <c r="C12884"/>
      <c r="D12884"/>
    </row>
    <row r="12885" spans="1:4" x14ac:dyDescent="0.25">
      <c r="A12885"/>
      <c r="B12885"/>
      <c r="C12885"/>
      <c r="D12885"/>
    </row>
    <row r="12886" spans="1:4" x14ac:dyDescent="0.25">
      <c r="A12886"/>
      <c r="B12886"/>
      <c r="C12886"/>
      <c r="D12886"/>
    </row>
    <row r="12887" spans="1:4" x14ac:dyDescent="0.25">
      <c r="A12887"/>
      <c r="B12887"/>
      <c r="C12887"/>
      <c r="D12887"/>
    </row>
    <row r="12888" spans="1:4" x14ac:dyDescent="0.25">
      <c r="A12888"/>
      <c r="B12888"/>
      <c r="C12888"/>
      <c r="D12888"/>
    </row>
    <row r="12889" spans="1:4" x14ac:dyDescent="0.25">
      <c r="A12889"/>
      <c r="B12889"/>
      <c r="C12889"/>
      <c r="D12889"/>
    </row>
    <row r="12890" spans="1:4" x14ac:dyDescent="0.25">
      <c r="A12890"/>
      <c r="B12890"/>
      <c r="C12890"/>
      <c r="D12890"/>
    </row>
    <row r="12891" spans="1:4" x14ac:dyDescent="0.25">
      <c r="A12891"/>
      <c r="B12891"/>
      <c r="C12891"/>
      <c r="D12891"/>
    </row>
    <row r="12892" spans="1:4" x14ac:dyDescent="0.25">
      <c r="A12892"/>
      <c r="B12892"/>
      <c r="C12892"/>
      <c r="D12892"/>
    </row>
    <row r="12893" spans="1:4" x14ac:dyDescent="0.25">
      <c r="A12893"/>
      <c r="B12893"/>
      <c r="C12893"/>
      <c r="D12893"/>
    </row>
    <row r="12894" spans="1:4" x14ac:dyDescent="0.25">
      <c r="A12894"/>
      <c r="B12894"/>
      <c r="C12894"/>
      <c r="D12894"/>
    </row>
    <row r="12895" spans="1:4" x14ac:dyDescent="0.25">
      <c r="A12895"/>
      <c r="B12895"/>
      <c r="C12895"/>
      <c r="D12895"/>
    </row>
    <row r="12896" spans="1:4" x14ac:dyDescent="0.25">
      <c r="A12896"/>
      <c r="B12896"/>
      <c r="C12896"/>
      <c r="D12896"/>
    </row>
    <row r="12897" spans="1:4" x14ac:dyDescent="0.25">
      <c r="A12897"/>
      <c r="B12897"/>
      <c r="C12897"/>
      <c r="D12897"/>
    </row>
    <row r="12898" spans="1:4" x14ac:dyDescent="0.25">
      <c r="A12898"/>
      <c r="B12898"/>
      <c r="C12898"/>
      <c r="D12898"/>
    </row>
    <row r="12899" spans="1:4" x14ac:dyDescent="0.25">
      <c r="A12899"/>
      <c r="B12899"/>
      <c r="C12899"/>
      <c r="D12899"/>
    </row>
    <row r="12900" spans="1:4" x14ac:dyDescent="0.25">
      <c r="A12900"/>
      <c r="B12900"/>
      <c r="C12900"/>
      <c r="D12900"/>
    </row>
    <row r="12901" spans="1:4" x14ac:dyDescent="0.25">
      <c r="A12901"/>
      <c r="B12901"/>
      <c r="C12901"/>
      <c r="D12901"/>
    </row>
    <row r="12902" spans="1:4" x14ac:dyDescent="0.25">
      <c r="A12902"/>
      <c r="B12902"/>
      <c r="C12902"/>
      <c r="D12902"/>
    </row>
    <row r="12903" spans="1:4" x14ac:dyDescent="0.25">
      <c r="A12903"/>
      <c r="B12903"/>
      <c r="C12903"/>
      <c r="D12903"/>
    </row>
    <row r="12904" spans="1:4" x14ac:dyDescent="0.25">
      <c r="A12904"/>
      <c r="B12904"/>
      <c r="C12904"/>
      <c r="D12904"/>
    </row>
    <row r="12905" spans="1:4" x14ac:dyDescent="0.25">
      <c r="A12905"/>
      <c r="B12905"/>
      <c r="C12905"/>
      <c r="D12905"/>
    </row>
    <row r="12906" spans="1:4" x14ac:dyDescent="0.25">
      <c r="A12906"/>
      <c r="B12906"/>
      <c r="C12906"/>
      <c r="D12906"/>
    </row>
    <row r="12907" spans="1:4" x14ac:dyDescent="0.25">
      <c r="A12907"/>
      <c r="B12907"/>
      <c r="C12907"/>
      <c r="D12907"/>
    </row>
    <row r="12908" spans="1:4" x14ac:dyDescent="0.25">
      <c r="A12908"/>
      <c r="B12908"/>
      <c r="C12908"/>
      <c r="D12908"/>
    </row>
    <row r="12909" spans="1:4" x14ac:dyDescent="0.25">
      <c r="A12909"/>
      <c r="B12909"/>
      <c r="C12909"/>
      <c r="D12909"/>
    </row>
    <row r="12910" spans="1:4" x14ac:dyDescent="0.25">
      <c r="A12910"/>
      <c r="B12910"/>
      <c r="C12910"/>
      <c r="D12910"/>
    </row>
    <row r="12911" spans="1:4" x14ac:dyDescent="0.25">
      <c r="A12911"/>
      <c r="B12911"/>
      <c r="C12911"/>
      <c r="D12911"/>
    </row>
    <row r="12912" spans="1:4" x14ac:dyDescent="0.25">
      <c r="A12912"/>
      <c r="B12912"/>
      <c r="C12912"/>
      <c r="D12912"/>
    </row>
    <row r="12913" spans="1:4" x14ac:dyDescent="0.25">
      <c r="A12913"/>
      <c r="B12913"/>
      <c r="C12913"/>
      <c r="D12913"/>
    </row>
    <row r="12914" spans="1:4" x14ac:dyDescent="0.25">
      <c r="A12914"/>
      <c r="B12914"/>
      <c r="C12914"/>
      <c r="D12914"/>
    </row>
    <row r="12915" spans="1:4" x14ac:dyDescent="0.25">
      <c r="A12915"/>
      <c r="B12915"/>
      <c r="C12915"/>
      <c r="D12915"/>
    </row>
    <row r="12916" spans="1:4" x14ac:dyDescent="0.25">
      <c r="A12916"/>
      <c r="B12916"/>
      <c r="C12916"/>
      <c r="D12916"/>
    </row>
    <row r="12917" spans="1:4" x14ac:dyDescent="0.25">
      <c r="A12917"/>
      <c r="B12917"/>
      <c r="C12917"/>
      <c r="D12917"/>
    </row>
    <row r="12918" spans="1:4" x14ac:dyDescent="0.25">
      <c r="A12918"/>
      <c r="B12918"/>
      <c r="C12918"/>
      <c r="D12918"/>
    </row>
    <row r="12919" spans="1:4" x14ac:dyDescent="0.25">
      <c r="A12919"/>
      <c r="B12919"/>
      <c r="C12919"/>
      <c r="D12919"/>
    </row>
    <row r="12920" spans="1:4" x14ac:dyDescent="0.25">
      <c r="A12920"/>
      <c r="B12920"/>
      <c r="C12920"/>
      <c r="D12920"/>
    </row>
    <row r="12921" spans="1:4" x14ac:dyDescent="0.25">
      <c r="A12921"/>
      <c r="B12921"/>
      <c r="C12921"/>
      <c r="D12921"/>
    </row>
    <row r="12922" spans="1:4" x14ac:dyDescent="0.25">
      <c r="A12922"/>
      <c r="B12922"/>
      <c r="C12922"/>
      <c r="D12922"/>
    </row>
    <row r="12923" spans="1:4" x14ac:dyDescent="0.25">
      <c r="A12923"/>
      <c r="B12923"/>
      <c r="C12923"/>
      <c r="D12923"/>
    </row>
    <row r="12924" spans="1:4" x14ac:dyDescent="0.25">
      <c r="A12924"/>
      <c r="B12924"/>
      <c r="C12924"/>
      <c r="D12924"/>
    </row>
    <row r="12925" spans="1:4" x14ac:dyDescent="0.25">
      <c r="A12925"/>
      <c r="B12925"/>
      <c r="C12925"/>
      <c r="D12925"/>
    </row>
    <row r="12926" spans="1:4" x14ac:dyDescent="0.25">
      <c r="A12926"/>
      <c r="B12926"/>
      <c r="C12926"/>
      <c r="D12926"/>
    </row>
    <row r="12927" spans="1:4" x14ac:dyDescent="0.25">
      <c r="A12927"/>
      <c r="B12927"/>
      <c r="C12927"/>
      <c r="D12927"/>
    </row>
    <row r="12928" spans="1:4" x14ac:dyDescent="0.25">
      <c r="A12928"/>
      <c r="B12928"/>
      <c r="C12928"/>
      <c r="D12928"/>
    </row>
    <row r="12929" spans="1:4" x14ac:dyDescent="0.25">
      <c r="A12929"/>
      <c r="B12929"/>
      <c r="C12929"/>
      <c r="D12929"/>
    </row>
    <row r="12930" spans="1:4" x14ac:dyDescent="0.25">
      <c r="A12930"/>
      <c r="B12930"/>
      <c r="C12930"/>
      <c r="D12930"/>
    </row>
    <row r="12931" spans="1:4" x14ac:dyDescent="0.25">
      <c r="A12931"/>
      <c r="B12931"/>
      <c r="C12931"/>
      <c r="D12931"/>
    </row>
    <row r="12932" spans="1:4" x14ac:dyDescent="0.25">
      <c r="A12932"/>
      <c r="B12932"/>
      <c r="C12932"/>
      <c r="D12932"/>
    </row>
    <row r="12933" spans="1:4" x14ac:dyDescent="0.25">
      <c r="A12933"/>
      <c r="B12933"/>
      <c r="C12933"/>
      <c r="D12933"/>
    </row>
    <row r="12934" spans="1:4" x14ac:dyDescent="0.25">
      <c r="A12934"/>
      <c r="B12934"/>
      <c r="C12934"/>
      <c r="D12934"/>
    </row>
    <row r="12935" spans="1:4" x14ac:dyDescent="0.25">
      <c r="A12935"/>
      <c r="B12935"/>
      <c r="C12935"/>
      <c r="D12935"/>
    </row>
    <row r="12936" spans="1:4" x14ac:dyDescent="0.25">
      <c r="A12936"/>
      <c r="B12936"/>
      <c r="C12936"/>
      <c r="D12936"/>
    </row>
    <row r="12937" spans="1:4" x14ac:dyDescent="0.25">
      <c r="A12937"/>
      <c r="B12937"/>
      <c r="C12937"/>
      <c r="D12937"/>
    </row>
    <row r="12938" spans="1:4" x14ac:dyDescent="0.25">
      <c r="A12938"/>
      <c r="B12938"/>
      <c r="C12938"/>
      <c r="D12938"/>
    </row>
    <row r="12939" spans="1:4" x14ac:dyDescent="0.25">
      <c r="A12939"/>
      <c r="B12939"/>
      <c r="C12939"/>
      <c r="D12939"/>
    </row>
    <row r="12940" spans="1:4" x14ac:dyDescent="0.25">
      <c r="A12940"/>
      <c r="B12940"/>
      <c r="C12940"/>
      <c r="D12940"/>
    </row>
    <row r="12941" spans="1:4" x14ac:dyDescent="0.25">
      <c r="A12941"/>
      <c r="B12941"/>
      <c r="C12941"/>
      <c r="D12941"/>
    </row>
    <row r="12942" spans="1:4" x14ac:dyDescent="0.25">
      <c r="A12942"/>
      <c r="B12942"/>
      <c r="C12942"/>
      <c r="D12942"/>
    </row>
    <row r="12943" spans="1:4" x14ac:dyDescent="0.25">
      <c r="A12943"/>
      <c r="B12943"/>
      <c r="C12943"/>
      <c r="D12943"/>
    </row>
    <row r="12944" spans="1:4" x14ac:dyDescent="0.25">
      <c r="A12944"/>
      <c r="B12944"/>
      <c r="C12944"/>
      <c r="D12944"/>
    </row>
    <row r="12945" spans="1:4" x14ac:dyDescent="0.25">
      <c r="A12945"/>
      <c r="B12945"/>
      <c r="C12945"/>
      <c r="D12945"/>
    </row>
    <row r="12946" spans="1:4" x14ac:dyDescent="0.25">
      <c r="A12946"/>
      <c r="B12946"/>
      <c r="C12946"/>
      <c r="D12946"/>
    </row>
    <row r="12947" spans="1:4" x14ac:dyDescent="0.25">
      <c r="A12947"/>
      <c r="B12947"/>
      <c r="C12947"/>
      <c r="D12947"/>
    </row>
    <row r="12948" spans="1:4" x14ac:dyDescent="0.25">
      <c r="A12948"/>
      <c r="B12948"/>
      <c r="C12948"/>
      <c r="D12948"/>
    </row>
    <row r="12949" spans="1:4" x14ac:dyDescent="0.25">
      <c r="A12949"/>
      <c r="B12949"/>
      <c r="C12949"/>
      <c r="D12949"/>
    </row>
    <row r="12950" spans="1:4" x14ac:dyDescent="0.25">
      <c r="A12950"/>
      <c r="B12950"/>
      <c r="C12950"/>
      <c r="D12950"/>
    </row>
    <row r="12951" spans="1:4" x14ac:dyDescent="0.25">
      <c r="A12951"/>
      <c r="B12951"/>
      <c r="C12951"/>
      <c r="D12951"/>
    </row>
    <row r="12952" spans="1:4" x14ac:dyDescent="0.25">
      <c r="A12952"/>
      <c r="B12952"/>
      <c r="C12952"/>
      <c r="D12952"/>
    </row>
    <row r="12953" spans="1:4" x14ac:dyDescent="0.25">
      <c r="A12953"/>
      <c r="B12953"/>
      <c r="C12953"/>
      <c r="D12953"/>
    </row>
    <row r="12954" spans="1:4" x14ac:dyDescent="0.25">
      <c r="A12954"/>
      <c r="B12954"/>
      <c r="C12954"/>
      <c r="D12954"/>
    </row>
    <row r="12955" spans="1:4" x14ac:dyDescent="0.25">
      <c r="A12955"/>
      <c r="B12955"/>
      <c r="C12955"/>
      <c r="D12955"/>
    </row>
    <row r="12956" spans="1:4" x14ac:dyDescent="0.25">
      <c r="A12956"/>
      <c r="B12956"/>
      <c r="C12956"/>
      <c r="D12956"/>
    </row>
    <row r="12957" spans="1:4" x14ac:dyDescent="0.25">
      <c r="A12957"/>
      <c r="B12957"/>
      <c r="C12957"/>
      <c r="D12957"/>
    </row>
    <row r="12958" spans="1:4" x14ac:dyDescent="0.25">
      <c r="A12958"/>
      <c r="B12958"/>
      <c r="C12958"/>
      <c r="D12958"/>
    </row>
    <row r="12959" spans="1:4" x14ac:dyDescent="0.25">
      <c r="A12959"/>
      <c r="B12959"/>
      <c r="C12959"/>
      <c r="D12959"/>
    </row>
    <row r="12960" spans="1:4" x14ac:dyDescent="0.25">
      <c r="A12960"/>
      <c r="B12960"/>
      <c r="C12960"/>
      <c r="D12960"/>
    </row>
    <row r="12961" spans="1:4" x14ac:dyDescent="0.25">
      <c r="A12961"/>
      <c r="B12961"/>
      <c r="C12961"/>
      <c r="D12961"/>
    </row>
    <row r="12962" spans="1:4" x14ac:dyDescent="0.25">
      <c r="A12962"/>
      <c r="B12962"/>
      <c r="C12962"/>
      <c r="D12962"/>
    </row>
    <row r="12963" spans="1:4" x14ac:dyDescent="0.25">
      <c r="A12963"/>
      <c r="B12963"/>
      <c r="C12963"/>
      <c r="D12963"/>
    </row>
    <row r="12964" spans="1:4" x14ac:dyDescent="0.25">
      <c r="A12964"/>
      <c r="B12964"/>
      <c r="C12964"/>
      <c r="D12964"/>
    </row>
    <row r="12965" spans="1:4" x14ac:dyDescent="0.25">
      <c r="A12965"/>
      <c r="B12965"/>
      <c r="C12965"/>
      <c r="D12965"/>
    </row>
    <row r="12966" spans="1:4" x14ac:dyDescent="0.25">
      <c r="A12966"/>
      <c r="B12966"/>
      <c r="C12966"/>
      <c r="D12966"/>
    </row>
    <row r="12967" spans="1:4" x14ac:dyDescent="0.25">
      <c r="A12967"/>
      <c r="B12967"/>
      <c r="C12967"/>
      <c r="D12967"/>
    </row>
    <row r="12968" spans="1:4" x14ac:dyDescent="0.25">
      <c r="A12968"/>
      <c r="B12968"/>
      <c r="C12968"/>
      <c r="D12968"/>
    </row>
    <row r="12969" spans="1:4" x14ac:dyDescent="0.25">
      <c r="A12969"/>
      <c r="B12969"/>
      <c r="C12969"/>
      <c r="D12969"/>
    </row>
    <row r="12970" spans="1:4" x14ac:dyDescent="0.25">
      <c r="A12970"/>
      <c r="B12970"/>
      <c r="C12970"/>
      <c r="D12970"/>
    </row>
    <row r="12971" spans="1:4" x14ac:dyDescent="0.25">
      <c r="A12971"/>
      <c r="B12971"/>
      <c r="C12971"/>
      <c r="D12971"/>
    </row>
    <row r="12972" spans="1:4" x14ac:dyDescent="0.25">
      <c r="A12972"/>
      <c r="B12972"/>
      <c r="C12972"/>
      <c r="D12972"/>
    </row>
    <row r="12973" spans="1:4" x14ac:dyDescent="0.25">
      <c r="A12973"/>
      <c r="B12973"/>
      <c r="C12973"/>
      <c r="D12973"/>
    </row>
    <row r="12974" spans="1:4" x14ac:dyDescent="0.25">
      <c r="A12974"/>
      <c r="B12974"/>
      <c r="C12974"/>
      <c r="D12974"/>
    </row>
    <row r="12975" spans="1:4" x14ac:dyDescent="0.25">
      <c r="A12975"/>
      <c r="B12975"/>
      <c r="C12975"/>
      <c r="D12975"/>
    </row>
    <row r="12976" spans="1:4" x14ac:dyDescent="0.25">
      <c r="A12976"/>
      <c r="B12976"/>
      <c r="C12976"/>
      <c r="D12976"/>
    </row>
    <row r="12977" spans="1:4" x14ac:dyDescent="0.25">
      <c r="A12977"/>
      <c r="B12977"/>
      <c r="C12977"/>
      <c r="D12977"/>
    </row>
    <row r="12978" spans="1:4" x14ac:dyDescent="0.25">
      <c r="A12978"/>
      <c r="B12978"/>
      <c r="C12978"/>
      <c r="D12978"/>
    </row>
    <row r="12979" spans="1:4" x14ac:dyDescent="0.25">
      <c r="A12979"/>
      <c r="B12979"/>
      <c r="C12979"/>
      <c r="D12979"/>
    </row>
    <row r="12980" spans="1:4" x14ac:dyDescent="0.25">
      <c r="A12980"/>
      <c r="B12980"/>
      <c r="C12980"/>
      <c r="D12980"/>
    </row>
    <row r="12981" spans="1:4" x14ac:dyDescent="0.25">
      <c r="A12981"/>
      <c r="B12981"/>
      <c r="C12981"/>
      <c r="D12981"/>
    </row>
    <row r="12982" spans="1:4" x14ac:dyDescent="0.25">
      <c r="A12982"/>
      <c r="B12982"/>
      <c r="C12982"/>
      <c r="D12982"/>
    </row>
    <row r="12983" spans="1:4" x14ac:dyDescent="0.25">
      <c r="A12983"/>
      <c r="B12983"/>
      <c r="C12983"/>
      <c r="D12983"/>
    </row>
    <row r="12984" spans="1:4" x14ac:dyDescent="0.25">
      <c r="A12984"/>
      <c r="B12984"/>
      <c r="C12984"/>
      <c r="D12984"/>
    </row>
    <row r="12985" spans="1:4" x14ac:dyDescent="0.25">
      <c r="A12985"/>
      <c r="B12985"/>
      <c r="C12985"/>
      <c r="D12985"/>
    </row>
    <row r="12986" spans="1:4" x14ac:dyDescent="0.25">
      <c r="A12986"/>
      <c r="B12986"/>
      <c r="C12986"/>
      <c r="D12986"/>
    </row>
    <row r="12987" spans="1:4" x14ac:dyDescent="0.25">
      <c r="A12987"/>
      <c r="B12987"/>
      <c r="C12987"/>
      <c r="D12987"/>
    </row>
    <row r="12988" spans="1:4" x14ac:dyDescent="0.25">
      <c r="A12988"/>
      <c r="B12988"/>
      <c r="C12988"/>
      <c r="D12988"/>
    </row>
    <row r="12989" spans="1:4" x14ac:dyDescent="0.25">
      <c r="A12989"/>
      <c r="B12989"/>
      <c r="C12989"/>
      <c r="D12989"/>
    </row>
    <row r="12990" spans="1:4" x14ac:dyDescent="0.25">
      <c r="A12990"/>
      <c r="B12990"/>
      <c r="C12990"/>
      <c r="D12990"/>
    </row>
    <row r="12991" spans="1:4" x14ac:dyDescent="0.25">
      <c r="A12991"/>
      <c r="B12991"/>
      <c r="C12991"/>
      <c r="D12991"/>
    </row>
    <row r="12992" spans="1:4" x14ac:dyDescent="0.25">
      <c r="A12992"/>
      <c r="B12992"/>
      <c r="C12992"/>
      <c r="D12992"/>
    </row>
    <row r="12993" spans="1:4" x14ac:dyDescent="0.25">
      <c r="A12993"/>
      <c r="B12993"/>
      <c r="C12993"/>
      <c r="D12993"/>
    </row>
    <row r="12994" spans="1:4" x14ac:dyDescent="0.25">
      <c r="A12994"/>
      <c r="B12994"/>
      <c r="C12994"/>
      <c r="D12994"/>
    </row>
    <row r="12995" spans="1:4" x14ac:dyDescent="0.25">
      <c r="A12995"/>
      <c r="B12995"/>
      <c r="C12995"/>
      <c r="D12995"/>
    </row>
    <row r="12996" spans="1:4" x14ac:dyDescent="0.25">
      <c r="A12996"/>
      <c r="B12996"/>
      <c r="C12996"/>
      <c r="D12996"/>
    </row>
    <row r="12997" spans="1:4" x14ac:dyDescent="0.25">
      <c r="A12997"/>
      <c r="B12997"/>
      <c r="C12997"/>
      <c r="D12997"/>
    </row>
    <row r="12998" spans="1:4" x14ac:dyDescent="0.25">
      <c r="A12998"/>
      <c r="B12998"/>
      <c r="C12998"/>
      <c r="D12998"/>
    </row>
    <row r="12999" spans="1:4" x14ac:dyDescent="0.25">
      <c r="A12999"/>
      <c r="B12999"/>
      <c r="C12999"/>
      <c r="D12999"/>
    </row>
    <row r="13000" spans="1:4" x14ac:dyDescent="0.25">
      <c r="A13000"/>
      <c r="B13000"/>
      <c r="C13000"/>
      <c r="D13000"/>
    </row>
    <row r="13001" spans="1:4" x14ac:dyDescent="0.25">
      <c r="A13001"/>
      <c r="B13001"/>
      <c r="C13001"/>
      <c r="D13001"/>
    </row>
    <row r="13002" spans="1:4" x14ac:dyDescent="0.25">
      <c r="A13002"/>
      <c r="B13002"/>
      <c r="C13002"/>
      <c r="D13002"/>
    </row>
    <row r="13003" spans="1:4" x14ac:dyDescent="0.25">
      <c r="A13003"/>
      <c r="B13003"/>
      <c r="C13003"/>
      <c r="D13003"/>
    </row>
    <row r="13004" spans="1:4" x14ac:dyDescent="0.25">
      <c r="A13004"/>
      <c r="B13004"/>
      <c r="C13004"/>
      <c r="D13004"/>
    </row>
    <row r="13005" spans="1:4" x14ac:dyDescent="0.25">
      <c r="A13005"/>
      <c r="B13005"/>
      <c r="C13005"/>
      <c r="D13005"/>
    </row>
    <row r="13006" spans="1:4" x14ac:dyDescent="0.25">
      <c r="A13006"/>
      <c r="B13006"/>
      <c r="C13006"/>
      <c r="D13006"/>
    </row>
    <row r="13007" spans="1:4" x14ac:dyDescent="0.25">
      <c r="A13007"/>
      <c r="B13007"/>
      <c r="C13007"/>
      <c r="D13007"/>
    </row>
    <row r="13008" spans="1:4" x14ac:dyDescent="0.25">
      <c r="A13008"/>
      <c r="B13008"/>
      <c r="C13008"/>
      <c r="D13008"/>
    </row>
    <row r="13009" spans="1:4" x14ac:dyDescent="0.25">
      <c r="A13009"/>
      <c r="B13009"/>
      <c r="C13009"/>
      <c r="D13009"/>
    </row>
    <row r="13010" spans="1:4" x14ac:dyDescent="0.25">
      <c r="A13010"/>
      <c r="B13010"/>
      <c r="C13010"/>
      <c r="D13010"/>
    </row>
    <row r="13011" spans="1:4" x14ac:dyDescent="0.25">
      <c r="A13011"/>
      <c r="B13011"/>
      <c r="C13011"/>
      <c r="D13011"/>
    </row>
    <row r="13012" spans="1:4" x14ac:dyDescent="0.25">
      <c r="A13012"/>
      <c r="B13012"/>
      <c r="C13012"/>
      <c r="D13012"/>
    </row>
    <row r="13013" spans="1:4" x14ac:dyDescent="0.25">
      <c r="A13013"/>
      <c r="B13013"/>
      <c r="C13013"/>
      <c r="D13013"/>
    </row>
    <row r="13014" spans="1:4" x14ac:dyDescent="0.25">
      <c r="A13014"/>
      <c r="B13014"/>
      <c r="C13014"/>
      <c r="D13014"/>
    </row>
    <row r="13015" spans="1:4" x14ac:dyDescent="0.25">
      <c r="A13015"/>
      <c r="B13015"/>
      <c r="C13015"/>
      <c r="D13015"/>
    </row>
    <row r="13016" spans="1:4" x14ac:dyDescent="0.25">
      <c r="A13016"/>
      <c r="B13016"/>
      <c r="C13016"/>
      <c r="D13016"/>
    </row>
    <row r="13017" spans="1:4" x14ac:dyDescent="0.25">
      <c r="A13017"/>
      <c r="B13017"/>
      <c r="C13017"/>
      <c r="D13017"/>
    </row>
    <row r="13018" spans="1:4" x14ac:dyDescent="0.25">
      <c r="A13018"/>
      <c r="B13018"/>
      <c r="C13018"/>
      <c r="D13018"/>
    </row>
    <row r="13019" spans="1:4" x14ac:dyDescent="0.25">
      <c r="A13019"/>
      <c r="B13019"/>
      <c r="C13019"/>
      <c r="D13019"/>
    </row>
    <row r="13020" spans="1:4" x14ac:dyDescent="0.25">
      <c r="A13020"/>
      <c r="B13020"/>
      <c r="C13020"/>
      <c r="D13020"/>
    </row>
    <row r="13021" spans="1:4" x14ac:dyDescent="0.25">
      <c r="A13021"/>
      <c r="B13021"/>
      <c r="C13021"/>
      <c r="D13021"/>
    </row>
    <row r="13022" spans="1:4" x14ac:dyDescent="0.25">
      <c r="A13022"/>
      <c r="B13022"/>
      <c r="C13022"/>
      <c r="D13022"/>
    </row>
    <row r="13023" spans="1:4" x14ac:dyDescent="0.25">
      <c r="A13023"/>
      <c r="B13023"/>
      <c r="C13023"/>
      <c r="D13023"/>
    </row>
    <row r="13024" spans="1:4" x14ac:dyDescent="0.25">
      <c r="A13024"/>
      <c r="B13024"/>
      <c r="C13024"/>
      <c r="D13024"/>
    </row>
    <row r="13025" spans="1:4" x14ac:dyDescent="0.25">
      <c r="A13025"/>
      <c r="B13025"/>
      <c r="C13025"/>
      <c r="D13025"/>
    </row>
    <row r="13026" spans="1:4" x14ac:dyDescent="0.25">
      <c r="A13026"/>
      <c r="B13026"/>
      <c r="C13026"/>
      <c r="D13026"/>
    </row>
    <row r="13027" spans="1:4" x14ac:dyDescent="0.25">
      <c r="A13027"/>
      <c r="B13027"/>
      <c r="C13027"/>
      <c r="D13027"/>
    </row>
    <row r="13028" spans="1:4" x14ac:dyDescent="0.25">
      <c r="A13028"/>
      <c r="B13028"/>
      <c r="C13028"/>
      <c r="D13028"/>
    </row>
    <row r="13029" spans="1:4" x14ac:dyDescent="0.25">
      <c r="A13029"/>
      <c r="B13029"/>
      <c r="C13029"/>
      <c r="D13029"/>
    </row>
    <row r="13030" spans="1:4" x14ac:dyDescent="0.25">
      <c r="A13030"/>
      <c r="B13030"/>
      <c r="C13030"/>
      <c r="D13030"/>
    </row>
    <row r="13031" spans="1:4" x14ac:dyDescent="0.25">
      <c r="A13031"/>
      <c r="B13031"/>
      <c r="C13031"/>
      <c r="D13031"/>
    </row>
    <row r="13032" spans="1:4" x14ac:dyDescent="0.25">
      <c r="A13032"/>
      <c r="B13032"/>
      <c r="C13032"/>
      <c r="D13032"/>
    </row>
    <row r="13033" spans="1:4" x14ac:dyDescent="0.25">
      <c r="A13033"/>
      <c r="B13033"/>
      <c r="C13033"/>
      <c r="D13033"/>
    </row>
    <row r="13034" spans="1:4" x14ac:dyDescent="0.25">
      <c r="A13034"/>
      <c r="B13034"/>
      <c r="C13034"/>
      <c r="D13034"/>
    </row>
    <row r="13035" spans="1:4" x14ac:dyDescent="0.25">
      <c r="A13035"/>
      <c r="B13035"/>
      <c r="C13035"/>
      <c r="D13035"/>
    </row>
    <row r="13036" spans="1:4" x14ac:dyDescent="0.25">
      <c r="A13036"/>
      <c r="B13036"/>
      <c r="C13036"/>
      <c r="D13036"/>
    </row>
    <row r="13037" spans="1:4" x14ac:dyDescent="0.25">
      <c r="A13037"/>
      <c r="B13037"/>
      <c r="C13037"/>
      <c r="D13037"/>
    </row>
    <row r="13038" spans="1:4" x14ac:dyDescent="0.25">
      <c r="A13038"/>
      <c r="B13038"/>
      <c r="C13038"/>
      <c r="D13038"/>
    </row>
    <row r="13039" spans="1:4" x14ac:dyDescent="0.25">
      <c r="A13039"/>
      <c r="B13039"/>
      <c r="C13039"/>
      <c r="D13039"/>
    </row>
    <row r="13040" spans="1:4" x14ac:dyDescent="0.25">
      <c r="A13040"/>
      <c r="B13040"/>
      <c r="C13040"/>
      <c r="D13040"/>
    </row>
    <row r="13041" spans="1:4" x14ac:dyDescent="0.25">
      <c r="A13041"/>
      <c r="B13041"/>
      <c r="C13041"/>
      <c r="D13041"/>
    </row>
    <row r="13042" spans="1:4" x14ac:dyDescent="0.25">
      <c r="A13042"/>
      <c r="B13042"/>
      <c r="C13042"/>
      <c r="D13042"/>
    </row>
    <row r="13043" spans="1:4" x14ac:dyDescent="0.25">
      <c r="A13043"/>
      <c r="B13043"/>
      <c r="C13043"/>
      <c r="D13043"/>
    </row>
    <row r="13044" spans="1:4" x14ac:dyDescent="0.25">
      <c r="A13044"/>
      <c r="B13044"/>
      <c r="C13044"/>
      <c r="D13044"/>
    </row>
    <row r="13045" spans="1:4" x14ac:dyDescent="0.25">
      <c r="A13045"/>
      <c r="B13045"/>
      <c r="C13045"/>
      <c r="D13045"/>
    </row>
    <row r="13046" spans="1:4" x14ac:dyDescent="0.25">
      <c r="A13046"/>
      <c r="B13046"/>
      <c r="C13046"/>
      <c r="D13046"/>
    </row>
    <row r="13047" spans="1:4" x14ac:dyDescent="0.25">
      <c r="A13047"/>
      <c r="B13047"/>
      <c r="C13047"/>
      <c r="D13047"/>
    </row>
    <row r="13048" spans="1:4" x14ac:dyDescent="0.25">
      <c r="A13048"/>
      <c r="B13048"/>
      <c r="C13048"/>
      <c r="D13048"/>
    </row>
    <row r="13049" spans="1:4" x14ac:dyDescent="0.25">
      <c r="A13049"/>
      <c r="B13049"/>
      <c r="C13049"/>
      <c r="D13049"/>
    </row>
    <row r="13050" spans="1:4" x14ac:dyDescent="0.25">
      <c r="A13050"/>
      <c r="B13050"/>
      <c r="C13050"/>
      <c r="D13050"/>
    </row>
    <row r="13051" spans="1:4" x14ac:dyDescent="0.25">
      <c r="A13051"/>
      <c r="B13051"/>
      <c r="C13051"/>
      <c r="D13051"/>
    </row>
    <row r="13052" spans="1:4" x14ac:dyDescent="0.25">
      <c r="A13052"/>
      <c r="B13052"/>
      <c r="C13052"/>
      <c r="D13052"/>
    </row>
    <row r="13053" spans="1:4" x14ac:dyDescent="0.25">
      <c r="A13053"/>
      <c r="B13053"/>
      <c r="C13053"/>
      <c r="D13053"/>
    </row>
    <row r="13054" spans="1:4" x14ac:dyDescent="0.25">
      <c r="A13054"/>
      <c r="B13054"/>
      <c r="C13054"/>
      <c r="D13054"/>
    </row>
    <row r="13055" spans="1:4" x14ac:dyDescent="0.25">
      <c r="A13055"/>
      <c r="B13055"/>
      <c r="C13055"/>
      <c r="D13055"/>
    </row>
    <row r="13056" spans="1:4" x14ac:dyDescent="0.25">
      <c r="A13056"/>
      <c r="B13056"/>
      <c r="C13056"/>
      <c r="D13056"/>
    </row>
    <row r="13057" spans="1:4" x14ac:dyDescent="0.25">
      <c r="A13057"/>
      <c r="B13057"/>
      <c r="C13057"/>
      <c r="D13057"/>
    </row>
    <row r="13058" spans="1:4" x14ac:dyDescent="0.25">
      <c r="A13058"/>
      <c r="B13058"/>
      <c r="C13058"/>
      <c r="D13058"/>
    </row>
    <row r="13059" spans="1:4" x14ac:dyDescent="0.25">
      <c r="A13059"/>
      <c r="B13059"/>
      <c r="C13059"/>
      <c r="D13059"/>
    </row>
    <row r="13060" spans="1:4" x14ac:dyDescent="0.25">
      <c r="A13060"/>
      <c r="B13060"/>
      <c r="C13060"/>
      <c r="D13060"/>
    </row>
    <row r="13061" spans="1:4" x14ac:dyDescent="0.25">
      <c r="A13061"/>
      <c r="B13061"/>
      <c r="C13061"/>
      <c r="D13061"/>
    </row>
    <row r="13062" spans="1:4" x14ac:dyDescent="0.25">
      <c r="A13062"/>
      <c r="B13062"/>
      <c r="C13062"/>
      <c r="D13062"/>
    </row>
    <row r="13063" spans="1:4" x14ac:dyDescent="0.25">
      <c r="A13063"/>
      <c r="B13063"/>
      <c r="C13063"/>
      <c r="D13063"/>
    </row>
    <row r="13064" spans="1:4" x14ac:dyDescent="0.25">
      <c r="A13064"/>
      <c r="B13064"/>
      <c r="C13064"/>
      <c r="D13064"/>
    </row>
    <row r="13065" spans="1:4" x14ac:dyDescent="0.25">
      <c r="A13065"/>
      <c r="B13065"/>
      <c r="C13065"/>
      <c r="D13065"/>
    </row>
    <row r="13066" spans="1:4" x14ac:dyDescent="0.25">
      <c r="A13066"/>
      <c r="B13066"/>
      <c r="C13066"/>
      <c r="D13066"/>
    </row>
    <row r="13067" spans="1:4" x14ac:dyDescent="0.25">
      <c r="A13067"/>
      <c r="B13067"/>
      <c r="C13067"/>
      <c r="D13067"/>
    </row>
    <row r="13068" spans="1:4" x14ac:dyDescent="0.25">
      <c r="A13068"/>
      <c r="B13068"/>
      <c r="C13068"/>
      <c r="D13068"/>
    </row>
    <row r="13069" spans="1:4" x14ac:dyDescent="0.25">
      <c r="A13069"/>
      <c r="B13069"/>
      <c r="C13069"/>
      <c r="D13069"/>
    </row>
    <row r="13070" spans="1:4" x14ac:dyDescent="0.25">
      <c r="A13070"/>
      <c r="B13070"/>
      <c r="C13070"/>
      <c r="D13070"/>
    </row>
    <row r="13071" spans="1:4" x14ac:dyDescent="0.25">
      <c r="A13071"/>
      <c r="B13071"/>
      <c r="C13071"/>
      <c r="D13071"/>
    </row>
    <row r="13072" spans="1:4" x14ac:dyDescent="0.25">
      <c r="A13072"/>
      <c r="B13072"/>
      <c r="C13072"/>
      <c r="D13072"/>
    </row>
    <row r="13073" spans="1:4" x14ac:dyDescent="0.25">
      <c r="A13073"/>
      <c r="B13073"/>
      <c r="C13073"/>
      <c r="D13073"/>
    </row>
    <row r="13074" spans="1:4" x14ac:dyDescent="0.25">
      <c r="A13074"/>
      <c r="B13074"/>
      <c r="C13074"/>
      <c r="D13074"/>
    </row>
    <row r="13075" spans="1:4" x14ac:dyDescent="0.25">
      <c r="A13075"/>
      <c r="B13075"/>
      <c r="C13075"/>
      <c r="D13075"/>
    </row>
    <row r="13076" spans="1:4" x14ac:dyDescent="0.25">
      <c r="A13076"/>
      <c r="B13076"/>
      <c r="C13076"/>
      <c r="D13076"/>
    </row>
    <row r="13077" spans="1:4" x14ac:dyDescent="0.25">
      <c r="A13077"/>
      <c r="B13077"/>
      <c r="C13077"/>
      <c r="D13077"/>
    </row>
    <row r="13078" spans="1:4" x14ac:dyDescent="0.25">
      <c r="A13078"/>
      <c r="B13078"/>
      <c r="C13078"/>
      <c r="D13078"/>
    </row>
    <row r="13079" spans="1:4" x14ac:dyDescent="0.25">
      <c r="A13079"/>
      <c r="B13079"/>
      <c r="C13079"/>
      <c r="D13079"/>
    </row>
    <row r="13080" spans="1:4" x14ac:dyDescent="0.25">
      <c r="A13080"/>
      <c r="B13080"/>
      <c r="C13080"/>
      <c r="D13080"/>
    </row>
    <row r="13081" spans="1:4" x14ac:dyDescent="0.25">
      <c r="A13081"/>
      <c r="B13081"/>
      <c r="C13081"/>
      <c r="D13081"/>
    </row>
    <row r="13082" spans="1:4" x14ac:dyDescent="0.25">
      <c r="A13082"/>
      <c r="B13082"/>
      <c r="C13082"/>
      <c r="D13082"/>
    </row>
    <row r="13083" spans="1:4" x14ac:dyDescent="0.25">
      <c r="A13083"/>
      <c r="B13083"/>
      <c r="C13083"/>
      <c r="D13083"/>
    </row>
    <row r="13084" spans="1:4" x14ac:dyDescent="0.25">
      <c r="A13084"/>
      <c r="B13084"/>
      <c r="C13084"/>
      <c r="D13084"/>
    </row>
    <row r="13085" spans="1:4" x14ac:dyDescent="0.25">
      <c r="A13085"/>
      <c r="B13085"/>
      <c r="C13085"/>
      <c r="D13085"/>
    </row>
    <row r="13086" spans="1:4" x14ac:dyDescent="0.25">
      <c r="A13086"/>
      <c r="B13086"/>
      <c r="C13086"/>
      <c r="D13086"/>
    </row>
    <row r="13087" spans="1:4" x14ac:dyDescent="0.25">
      <c r="A13087"/>
      <c r="B13087"/>
      <c r="C13087"/>
      <c r="D13087"/>
    </row>
    <row r="13088" spans="1:4" x14ac:dyDescent="0.25">
      <c r="A13088"/>
      <c r="B13088"/>
      <c r="C13088"/>
      <c r="D13088"/>
    </row>
    <row r="13089" spans="1:4" x14ac:dyDescent="0.25">
      <c r="A13089"/>
      <c r="B13089"/>
      <c r="C13089"/>
      <c r="D13089"/>
    </row>
    <row r="13090" spans="1:4" x14ac:dyDescent="0.25">
      <c r="A13090"/>
      <c r="B13090"/>
      <c r="C13090"/>
      <c r="D13090"/>
    </row>
    <row r="13091" spans="1:4" x14ac:dyDescent="0.25">
      <c r="A13091"/>
      <c r="B13091"/>
      <c r="C13091"/>
      <c r="D13091"/>
    </row>
    <row r="13092" spans="1:4" x14ac:dyDescent="0.25">
      <c r="A13092"/>
      <c r="B13092"/>
      <c r="C13092"/>
      <c r="D13092"/>
    </row>
    <row r="13093" spans="1:4" x14ac:dyDescent="0.25">
      <c r="A13093"/>
      <c r="B13093"/>
      <c r="C13093"/>
      <c r="D13093"/>
    </row>
    <row r="13094" spans="1:4" x14ac:dyDescent="0.25">
      <c r="A13094"/>
      <c r="B13094"/>
      <c r="C13094"/>
      <c r="D13094"/>
    </row>
    <row r="13095" spans="1:4" x14ac:dyDescent="0.25">
      <c r="A13095"/>
      <c r="B13095"/>
      <c r="C13095"/>
      <c r="D13095"/>
    </row>
    <row r="13096" spans="1:4" x14ac:dyDescent="0.25">
      <c r="A13096"/>
      <c r="B13096"/>
      <c r="C13096"/>
      <c r="D13096"/>
    </row>
    <row r="13097" spans="1:4" x14ac:dyDescent="0.25">
      <c r="A13097"/>
      <c r="B13097"/>
      <c r="C13097"/>
      <c r="D13097"/>
    </row>
    <row r="13098" spans="1:4" x14ac:dyDescent="0.25">
      <c r="A13098"/>
      <c r="B13098"/>
      <c r="C13098"/>
      <c r="D13098"/>
    </row>
    <row r="13099" spans="1:4" x14ac:dyDescent="0.25">
      <c r="A13099"/>
      <c r="B13099"/>
      <c r="C13099"/>
      <c r="D13099"/>
    </row>
    <row r="13100" spans="1:4" x14ac:dyDescent="0.25">
      <c r="A13100"/>
      <c r="B13100"/>
      <c r="C13100"/>
      <c r="D13100"/>
    </row>
    <row r="13101" spans="1:4" x14ac:dyDescent="0.25">
      <c r="A13101"/>
      <c r="B13101"/>
      <c r="C13101"/>
      <c r="D13101"/>
    </row>
    <row r="13102" spans="1:4" x14ac:dyDescent="0.25">
      <c r="A13102"/>
      <c r="B13102"/>
      <c r="C13102"/>
      <c r="D13102"/>
    </row>
    <row r="13103" spans="1:4" x14ac:dyDescent="0.25">
      <c r="A13103"/>
      <c r="B13103"/>
      <c r="C13103"/>
      <c r="D13103"/>
    </row>
    <row r="13104" spans="1:4" x14ac:dyDescent="0.25">
      <c r="A13104"/>
      <c r="B13104"/>
      <c r="C13104"/>
      <c r="D13104"/>
    </row>
    <row r="13105" spans="1:4" x14ac:dyDescent="0.25">
      <c r="A13105"/>
      <c r="B13105"/>
      <c r="C13105"/>
      <c r="D13105"/>
    </row>
    <row r="13106" spans="1:4" x14ac:dyDescent="0.25">
      <c r="A13106"/>
      <c r="B13106"/>
      <c r="C13106"/>
      <c r="D13106"/>
    </row>
    <row r="13107" spans="1:4" x14ac:dyDescent="0.25">
      <c r="A13107"/>
      <c r="B13107"/>
      <c r="C13107"/>
      <c r="D13107"/>
    </row>
    <row r="13108" spans="1:4" x14ac:dyDescent="0.25">
      <c r="A13108"/>
      <c r="B13108"/>
      <c r="C13108"/>
      <c r="D13108"/>
    </row>
    <row r="13109" spans="1:4" x14ac:dyDescent="0.25">
      <c r="A13109"/>
      <c r="B13109"/>
      <c r="C13109"/>
      <c r="D13109"/>
    </row>
    <row r="13110" spans="1:4" x14ac:dyDescent="0.25">
      <c r="A13110"/>
      <c r="B13110"/>
      <c r="C13110"/>
      <c r="D13110"/>
    </row>
    <row r="13111" spans="1:4" x14ac:dyDescent="0.25">
      <c r="A13111"/>
      <c r="B13111"/>
      <c r="C13111"/>
      <c r="D13111"/>
    </row>
    <row r="13112" spans="1:4" x14ac:dyDescent="0.25">
      <c r="A13112"/>
      <c r="B13112"/>
      <c r="C13112"/>
      <c r="D13112"/>
    </row>
    <row r="13113" spans="1:4" x14ac:dyDescent="0.25">
      <c r="A13113"/>
      <c r="B13113"/>
      <c r="C13113"/>
      <c r="D13113"/>
    </row>
    <row r="13114" spans="1:4" x14ac:dyDescent="0.25">
      <c r="A13114"/>
      <c r="B13114"/>
      <c r="C13114"/>
      <c r="D13114"/>
    </row>
    <row r="13115" spans="1:4" x14ac:dyDescent="0.25">
      <c r="A13115"/>
      <c r="B13115"/>
      <c r="C13115"/>
      <c r="D13115"/>
    </row>
    <row r="13116" spans="1:4" x14ac:dyDescent="0.25">
      <c r="A13116"/>
      <c r="B13116"/>
      <c r="C13116"/>
      <c r="D13116"/>
    </row>
    <row r="13117" spans="1:4" x14ac:dyDescent="0.25">
      <c r="A13117"/>
      <c r="B13117"/>
      <c r="C13117"/>
      <c r="D13117"/>
    </row>
    <row r="13118" spans="1:4" x14ac:dyDescent="0.25">
      <c r="A13118"/>
      <c r="B13118"/>
      <c r="C13118"/>
      <c r="D13118"/>
    </row>
    <row r="13119" spans="1:4" x14ac:dyDescent="0.25">
      <c r="A13119"/>
      <c r="B13119"/>
      <c r="C13119"/>
      <c r="D13119"/>
    </row>
    <row r="13120" spans="1:4" x14ac:dyDescent="0.25">
      <c r="A13120"/>
      <c r="B13120"/>
      <c r="C13120"/>
      <c r="D13120"/>
    </row>
    <row r="13121" spans="1:4" x14ac:dyDescent="0.25">
      <c r="A13121"/>
      <c r="B13121"/>
      <c r="C13121"/>
      <c r="D13121"/>
    </row>
    <row r="13122" spans="1:4" x14ac:dyDescent="0.25">
      <c r="A13122"/>
      <c r="B13122"/>
      <c r="C13122"/>
      <c r="D13122"/>
    </row>
    <row r="13123" spans="1:4" x14ac:dyDescent="0.25">
      <c r="A13123"/>
      <c r="B13123"/>
      <c r="C13123"/>
      <c r="D13123"/>
    </row>
    <row r="13124" spans="1:4" x14ac:dyDescent="0.25">
      <c r="A13124"/>
      <c r="B13124"/>
      <c r="C13124"/>
      <c r="D13124"/>
    </row>
    <row r="13125" spans="1:4" x14ac:dyDescent="0.25">
      <c r="A13125"/>
      <c r="B13125"/>
      <c r="C13125"/>
      <c r="D13125"/>
    </row>
    <row r="13126" spans="1:4" x14ac:dyDescent="0.25">
      <c r="A13126"/>
      <c r="B13126"/>
      <c r="C13126"/>
      <c r="D13126"/>
    </row>
    <row r="13127" spans="1:4" x14ac:dyDescent="0.25">
      <c r="A13127"/>
      <c r="B13127"/>
      <c r="C13127"/>
      <c r="D13127"/>
    </row>
    <row r="13128" spans="1:4" x14ac:dyDescent="0.25">
      <c r="A13128"/>
      <c r="B13128"/>
      <c r="C13128"/>
      <c r="D13128"/>
    </row>
    <row r="13129" spans="1:4" x14ac:dyDescent="0.25">
      <c r="A13129"/>
      <c r="B13129"/>
      <c r="C13129"/>
      <c r="D13129"/>
    </row>
    <row r="13130" spans="1:4" x14ac:dyDescent="0.25">
      <c r="A13130"/>
      <c r="B13130"/>
      <c r="C13130"/>
      <c r="D13130"/>
    </row>
    <row r="13131" spans="1:4" x14ac:dyDescent="0.25">
      <c r="A13131"/>
      <c r="B13131"/>
      <c r="C13131"/>
      <c r="D13131"/>
    </row>
    <row r="13132" spans="1:4" x14ac:dyDescent="0.25">
      <c r="A13132"/>
      <c r="B13132"/>
      <c r="C13132"/>
      <c r="D13132"/>
    </row>
    <row r="13133" spans="1:4" x14ac:dyDescent="0.25">
      <c r="A13133"/>
      <c r="B13133"/>
      <c r="C13133"/>
      <c r="D13133"/>
    </row>
    <row r="13134" spans="1:4" x14ac:dyDescent="0.25">
      <c r="A13134"/>
      <c r="B13134"/>
      <c r="C13134"/>
      <c r="D13134"/>
    </row>
    <row r="13135" spans="1:4" x14ac:dyDescent="0.25">
      <c r="A13135"/>
      <c r="B13135"/>
      <c r="C13135"/>
      <c r="D13135"/>
    </row>
    <row r="13136" spans="1:4" x14ac:dyDescent="0.25">
      <c r="A13136"/>
      <c r="B13136"/>
      <c r="C13136"/>
      <c r="D13136"/>
    </row>
    <row r="13137" spans="1:4" x14ac:dyDescent="0.25">
      <c r="A13137"/>
      <c r="B13137"/>
      <c r="C13137"/>
      <c r="D13137"/>
    </row>
    <row r="13138" spans="1:4" x14ac:dyDescent="0.25">
      <c r="A13138"/>
      <c r="B13138"/>
      <c r="C13138"/>
      <c r="D13138"/>
    </row>
    <row r="13139" spans="1:4" x14ac:dyDescent="0.25">
      <c r="A13139"/>
      <c r="B13139"/>
      <c r="C13139"/>
      <c r="D13139"/>
    </row>
    <row r="13140" spans="1:4" x14ac:dyDescent="0.25">
      <c r="A13140"/>
      <c r="B13140"/>
      <c r="C13140"/>
      <c r="D13140"/>
    </row>
    <row r="13141" spans="1:4" x14ac:dyDescent="0.25">
      <c r="A13141"/>
      <c r="B13141"/>
      <c r="C13141"/>
      <c r="D13141"/>
    </row>
    <row r="13142" spans="1:4" x14ac:dyDescent="0.25">
      <c r="A13142"/>
      <c r="B13142"/>
      <c r="C13142"/>
      <c r="D13142"/>
    </row>
    <row r="13143" spans="1:4" x14ac:dyDescent="0.25">
      <c r="A13143"/>
      <c r="B13143"/>
      <c r="C13143"/>
      <c r="D13143"/>
    </row>
    <row r="13144" spans="1:4" x14ac:dyDescent="0.25">
      <c r="A13144"/>
      <c r="B13144"/>
      <c r="C13144"/>
      <c r="D13144"/>
    </row>
    <row r="13145" spans="1:4" x14ac:dyDescent="0.25">
      <c r="A13145"/>
      <c r="B13145"/>
      <c r="C13145"/>
      <c r="D13145"/>
    </row>
    <row r="13146" spans="1:4" x14ac:dyDescent="0.25">
      <c r="A13146"/>
      <c r="B13146"/>
      <c r="C13146"/>
      <c r="D13146"/>
    </row>
    <row r="13147" spans="1:4" x14ac:dyDescent="0.25">
      <c r="A13147"/>
      <c r="B13147"/>
      <c r="C13147"/>
      <c r="D13147"/>
    </row>
    <row r="13148" spans="1:4" x14ac:dyDescent="0.25">
      <c r="A13148"/>
      <c r="B13148"/>
      <c r="C13148"/>
      <c r="D13148"/>
    </row>
    <row r="13149" spans="1:4" x14ac:dyDescent="0.25">
      <c r="A13149"/>
      <c r="B13149"/>
      <c r="C13149"/>
      <c r="D13149"/>
    </row>
    <row r="13150" spans="1:4" x14ac:dyDescent="0.25">
      <c r="A13150"/>
      <c r="B13150"/>
      <c r="C13150"/>
      <c r="D13150"/>
    </row>
    <row r="13151" spans="1:4" x14ac:dyDescent="0.25">
      <c r="A13151"/>
      <c r="B13151"/>
      <c r="C13151"/>
      <c r="D13151"/>
    </row>
    <row r="13152" spans="1:4" x14ac:dyDescent="0.25">
      <c r="A13152"/>
      <c r="B13152"/>
      <c r="C13152"/>
      <c r="D13152"/>
    </row>
    <row r="13153" spans="1:4" x14ac:dyDescent="0.25">
      <c r="A13153"/>
      <c r="B13153"/>
      <c r="C13153"/>
      <c r="D13153"/>
    </row>
    <row r="13154" spans="1:4" x14ac:dyDescent="0.25">
      <c r="A13154"/>
      <c r="B13154"/>
      <c r="C13154"/>
      <c r="D13154"/>
    </row>
    <row r="13155" spans="1:4" x14ac:dyDescent="0.25">
      <c r="A13155"/>
      <c r="B13155"/>
      <c r="C13155"/>
      <c r="D13155"/>
    </row>
    <row r="13156" spans="1:4" x14ac:dyDescent="0.25">
      <c r="A13156"/>
      <c r="B13156"/>
      <c r="C13156"/>
      <c r="D13156"/>
    </row>
    <row r="13157" spans="1:4" x14ac:dyDescent="0.25">
      <c r="A13157"/>
      <c r="B13157"/>
      <c r="C13157"/>
      <c r="D13157"/>
    </row>
    <row r="13158" spans="1:4" x14ac:dyDescent="0.25">
      <c r="A13158"/>
      <c r="B13158"/>
      <c r="C13158"/>
      <c r="D13158"/>
    </row>
    <row r="13159" spans="1:4" x14ac:dyDescent="0.25">
      <c r="A13159"/>
      <c r="B13159"/>
      <c r="C13159"/>
      <c r="D13159"/>
    </row>
    <row r="13160" spans="1:4" x14ac:dyDescent="0.25">
      <c r="A13160"/>
      <c r="B13160"/>
      <c r="C13160"/>
      <c r="D13160"/>
    </row>
    <row r="13161" spans="1:4" x14ac:dyDescent="0.25">
      <c r="A13161"/>
      <c r="B13161"/>
      <c r="C13161"/>
      <c r="D13161"/>
    </row>
    <row r="13162" spans="1:4" x14ac:dyDescent="0.25">
      <c r="A13162"/>
      <c r="B13162"/>
      <c r="C13162"/>
      <c r="D13162"/>
    </row>
    <row r="13163" spans="1:4" x14ac:dyDescent="0.25">
      <c r="A13163"/>
      <c r="B13163"/>
      <c r="C13163"/>
      <c r="D13163"/>
    </row>
    <row r="13164" spans="1:4" x14ac:dyDescent="0.25">
      <c r="A13164"/>
      <c r="B13164"/>
      <c r="C13164"/>
      <c r="D13164"/>
    </row>
    <row r="13165" spans="1:4" x14ac:dyDescent="0.25">
      <c r="A13165"/>
      <c r="B13165"/>
      <c r="C13165"/>
      <c r="D13165"/>
    </row>
    <row r="13166" spans="1:4" x14ac:dyDescent="0.25">
      <c r="A13166"/>
      <c r="B13166"/>
      <c r="C13166"/>
      <c r="D13166"/>
    </row>
    <row r="13167" spans="1:4" x14ac:dyDescent="0.25">
      <c r="A13167"/>
      <c r="B13167"/>
      <c r="C13167"/>
      <c r="D13167"/>
    </row>
    <row r="13168" spans="1:4" x14ac:dyDescent="0.25">
      <c r="A13168"/>
      <c r="B13168"/>
      <c r="C13168"/>
      <c r="D13168"/>
    </row>
    <row r="13169" spans="1:4" x14ac:dyDescent="0.25">
      <c r="A13169"/>
      <c r="B13169"/>
      <c r="C13169"/>
      <c r="D13169"/>
    </row>
    <row r="13170" spans="1:4" x14ac:dyDescent="0.25">
      <c r="A13170"/>
      <c r="B13170"/>
      <c r="C13170"/>
      <c r="D13170"/>
    </row>
    <row r="13171" spans="1:4" x14ac:dyDescent="0.25">
      <c r="A13171"/>
      <c r="B13171"/>
      <c r="C13171"/>
      <c r="D13171"/>
    </row>
    <row r="13172" spans="1:4" x14ac:dyDescent="0.25">
      <c r="A13172"/>
      <c r="B13172"/>
      <c r="C13172"/>
      <c r="D13172"/>
    </row>
    <row r="13173" spans="1:4" x14ac:dyDescent="0.25">
      <c r="A13173"/>
      <c r="B13173"/>
      <c r="C13173"/>
      <c r="D13173"/>
    </row>
    <row r="13174" spans="1:4" x14ac:dyDescent="0.25">
      <c r="A13174"/>
      <c r="B13174"/>
      <c r="C13174"/>
      <c r="D13174"/>
    </row>
    <row r="13175" spans="1:4" x14ac:dyDescent="0.25">
      <c r="A13175"/>
      <c r="B13175"/>
      <c r="C13175"/>
      <c r="D13175"/>
    </row>
    <row r="13176" spans="1:4" x14ac:dyDescent="0.25">
      <c r="A13176"/>
      <c r="B13176"/>
      <c r="C13176"/>
      <c r="D13176"/>
    </row>
    <row r="13177" spans="1:4" x14ac:dyDescent="0.25">
      <c r="A13177"/>
      <c r="B13177"/>
      <c r="C13177"/>
      <c r="D13177"/>
    </row>
    <row r="13178" spans="1:4" x14ac:dyDescent="0.25">
      <c r="A13178"/>
      <c r="B13178"/>
      <c r="C13178"/>
      <c r="D13178"/>
    </row>
    <row r="13179" spans="1:4" x14ac:dyDescent="0.25">
      <c r="A13179"/>
      <c r="B13179"/>
      <c r="C13179"/>
      <c r="D13179"/>
    </row>
    <row r="13180" spans="1:4" x14ac:dyDescent="0.25">
      <c r="A13180"/>
      <c r="B13180"/>
      <c r="C13180"/>
      <c r="D13180"/>
    </row>
    <row r="13181" spans="1:4" x14ac:dyDescent="0.25">
      <c r="A13181"/>
      <c r="B13181"/>
      <c r="C13181"/>
      <c r="D13181"/>
    </row>
    <row r="13182" spans="1:4" x14ac:dyDescent="0.25">
      <c r="A13182"/>
      <c r="B13182"/>
      <c r="C13182"/>
      <c r="D13182"/>
    </row>
    <row r="13183" spans="1:4" x14ac:dyDescent="0.25">
      <c r="A13183"/>
      <c r="B13183"/>
      <c r="C13183"/>
      <c r="D13183"/>
    </row>
    <row r="13184" spans="1:4" x14ac:dyDescent="0.25">
      <c r="A13184"/>
      <c r="B13184"/>
      <c r="C13184"/>
      <c r="D13184"/>
    </row>
    <row r="13185" spans="1:4" x14ac:dyDescent="0.25">
      <c r="A13185"/>
      <c r="B13185"/>
      <c r="C13185"/>
      <c r="D13185"/>
    </row>
    <row r="13186" spans="1:4" x14ac:dyDescent="0.25">
      <c r="A13186"/>
      <c r="B13186"/>
      <c r="C13186"/>
      <c r="D13186"/>
    </row>
    <row r="13187" spans="1:4" x14ac:dyDescent="0.25">
      <c r="A13187"/>
      <c r="B13187"/>
      <c r="C13187"/>
      <c r="D13187"/>
    </row>
    <row r="13188" spans="1:4" x14ac:dyDescent="0.25">
      <c r="A13188"/>
      <c r="B13188"/>
      <c r="C13188"/>
      <c r="D13188"/>
    </row>
    <row r="13189" spans="1:4" x14ac:dyDescent="0.25">
      <c r="A13189"/>
      <c r="B13189"/>
      <c r="C13189"/>
      <c r="D13189"/>
    </row>
    <row r="13190" spans="1:4" x14ac:dyDescent="0.25">
      <c r="A13190"/>
      <c r="B13190"/>
      <c r="C13190"/>
      <c r="D13190"/>
    </row>
    <row r="13191" spans="1:4" x14ac:dyDescent="0.25">
      <c r="A13191"/>
      <c r="B13191"/>
      <c r="C13191"/>
      <c r="D13191"/>
    </row>
    <row r="13192" spans="1:4" x14ac:dyDescent="0.25">
      <c r="A13192"/>
      <c r="B13192"/>
      <c r="C13192"/>
      <c r="D13192"/>
    </row>
    <row r="13193" spans="1:4" x14ac:dyDescent="0.25">
      <c r="A13193"/>
      <c r="B13193"/>
      <c r="C13193"/>
      <c r="D13193"/>
    </row>
    <row r="13194" spans="1:4" x14ac:dyDescent="0.25">
      <c r="A13194"/>
      <c r="B13194"/>
      <c r="C13194"/>
      <c r="D13194"/>
    </row>
    <row r="13195" spans="1:4" x14ac:dyDescent="0.25">
      <c r="A13195"/>
      <c r="B13195"/>
      <c r="C13195"/>
      <c r="D13195"/>
    </row>
    <row r="13196" spans="1:4" x14ac:dyDescent="0.25">
      <c r="A13196"/>
      <c r="B13196"/>
      <c r="C13196"/>
      <c r="D13196"/>
    </row>
    <row r="13197" spans="1:4" x14ac:dyDescent="0.25">
      <c r="A13197"/>
      <c r="B13197"/>
      <c r="C13197"/>
      <c r="D13197"/>
    </row>
    <row r="13198" spans="1:4" x14ac:dyDescent="0.25">
      <c r="A13198"/>
      <c r="B13198"/>
      <c r="C13198"/>
      <c r="D13198"/>
    </row>
    <row r="13199" spans="1:4" x14ac:dyDescent="0.25">
      <c r="A13199"/>
      <c r="B13199"/>
      <c r="C13199"/>
      <c r="D13199"/>
    </row>
    <row r="13200" spans="1:4" x14ac:dyDescent="0.25">
      <c r="A13200"/>
      <c r="B13200"/>
      <c r="C13200"/>
      <c r="D13200"/>
    </row>
    <row r="13201" spans="1:4" x14ac:dyDescent="0.25">
      <c r="A13201"/>
      <c r="B13201"/>
      <c r="C13201"/>
      <c r="D13201"/>
    </row>
    <row r="13202" spans="1:4" x14ac:dyDescent="0.25">
      <c r="A13202"/>
      <c r="B13202"/>
      <c r="C13202"/>
      <c r="D13202"/>
    </row>
    <row r="13203" spans="1:4" x14ac:dyDescent="0.25">
      <c r="A13203"/>
      <c r="B13203"/>
      <c r="C13203"/>
      <c r="D13203"/>
    </row>
    <row r="13204" spans="1:4" x14ac:dyDescent="0.25">
      <c r="A13204"/>
      <c r="B13204"/>
      <c r="C13204"/>
      <c r="D13204"/>
    </row>
    <row r="13205" spans="1:4" x14ac:dyDescent="0.25">
      <c r="A13205"/>
      <c r="B13205"/>
      <c r="C13205"/>
      <c r="D13205"/>
    </row>
    <row r="13206" spans="1:4" x14ac:dyDescent="0.25">
      <c r="A13206"/>
      <c r="B13206"/>
      <c r="C13206"/>
      <c r="D13206"/>
    </row>
    <row r="13207" spans="1:4" x14ac:dyDescent="0.25">
      <c r="A13207"/>
      <c r="B13207"/>
      <c r="C13207"/>
      <c r="D13207"/>
    </row>
    <row r="13208" spans="1:4" x14ac:dyDescent="0.25">
      <c r="A13208"/>
      <c r="B13208"/>
      <c r="C13208"/>
      <c r="D13208"/>
    </row>
    <row r="13209" spans="1:4" x14ac:dyDescent="0.25">
      <c r="A13209"/>
      <c r="B13209"/>
      <c r="C13209"/>
      <c r="D13209"/>
    </row>
    <row r="13210" spans="1:4" x14ac:dyDescent="0.25">
      <c r="A13210"/>
      <c r="B13210"/>
      <c r="C13210"/>
      <c r="D13210"/>
    </row>
    <row r="13211" spans="1:4" x14ac:dyDescent="0.25">
      <c r="A13211"/>
      <c r="B13211"/>
      <c r="C13211"/>
      <c r="D13211"/>
    </row>
    <row r="13212" spans="1:4" x14ac:dyDescent="0.25">
      <c r="A13212"/>
      <c r="B13212"/>
      <c r="C13212"/>
      <c r="D13212"/>
    </row>
    <row r="13213" spans="1:4" x14ac:dyDescent="0.25">
      <c r="A13213"/>
      <c r="B13213"/>
      <c r="C13213"/>
      <c r="D13213"/>
    </row>
    <row r="13214" spans="1:4" x14ac:dyDescent="0.25">
      <c r="A13214"/>
      <c r="B13214"/>
      <c r="C13214"/>
      <c r="D13214"/>
    </row>
    <row r="13215" spans="1:4" x14ac:dyDescent="0.25">
      <c r="A13215"/>
      <c r="B13215"/>
      <c r="C13215"/>
      <c r="D13215"/>
    </row>
    <row r="13216" spans="1:4" x14ac:dyDescent="0.25">
      <c r="A13216"/>
      <c r="B13216"/>
      <c r="C13216"/>
      <c r="D13216"/>
    </row>
    <row r="13217" spans="1:4" x14ac:dyDescent="0.25">
      <c r="A13217"/>
      <c r="B13217"/>
      <c r="C13217"/>
      <c r="D13217"/>
    </row>
    <row r="13218" spans="1:4" x14ac:dyDescent="0.25">
      <c r="A13218"/>
      <c r="B13218"/>
      <c r="C13218"/>
      <c r="D13218"/>
    </row>
    <row r="13219" spans="1:4" x14ac:dyDescent="0.25">
      <c r="A13219"/>
      <c r="B13219"/>
      <c r="C13219"/>
      <c r="D13219"/>
    </row>
    <row r="13220" spans="1:4" x14ac:dyDescent="0.25">
      <c r="A13220"/>
      <c r="B13220"/>
      <c r="C13220"/>
      <c r="D13220"/>
    </row>
    <row r="13221" spans="1:4" x14ac:dyDescent="0.25">
      <c r="A13221"/>
      <c r="B13221"/>
      <c r="C13221"/>
      <c r="D13221"/>
    </row>
    <row r="13222" spans="1:4" x14ac:dyDescent="0.25">
      <c r="A13222"/>
      <c r="B13222"/>
      <c r="C13222"/>
      <c r="D13222"/>
    </row>
    <row r="13223" spans="1:4" x14ac:dyDescent="0.25">
      <c r="A13223"/>
      <c r="B13223"/>
      <c r="C13223"/>
      <c r="D13223"/>
    </row>
    <row r="13224" spans="1:4" x14ac:dyDescent="0.25">
      <c r="A13224"/>
      <c r="B13224"/>
      <c r="C13224"/>
      <c r="D13224"/>
    </row>
    <row r="13225" spans="1:4" x14ac:dyDescent="0.25">
      <c r="A13225"/>
      <c r="B13225"/>
      <c r="C13225"/>
      <c r="D13225"/>
    </row>
    <row r="13226" spans="1:4" x14ac:dyDescent="0.25">
      <c r="A13226"/>
      <c r="B13226"/>
      <c r="C13226"/>
      <c r="D13226"/>
    </row>
    <row r="13227" spans="1:4" x14ac:dyDescent="0.25">
      <c r="A13227"/>
      <c r="B13227"/>
      <c r="C13227"/>
      <c r="D13227"/>
    </row>
    <row r="13228" spans="1:4" x14ac:dyDescent="0.25">
      <c r="A13228"/>
      <c r="B13228"/>
      <c r="C13228"/>
      <c r="D13228"/>
    </row>
    <row r="13229" spans="1:4" x14ac:dyDescent="0.25">
      <c r="A13229"/>
      <c r="B13229"/>
      <c r="C13229"/>
      <c r="D13229"/>
    </row>
    <row r="13230" spans="1:4" x14ac:dyDescent="0.25">
      <c r="A13230"/>
      <c r="B13230"/>
      <c r="C13230"/>
      <c r="D13230"/>
    </row>
    <row r="13231" spans="1:4" x14ac:dyDescent="0.25">
      <c r="A13231"/>
      <c r="B13231"/>
      <c r="C13231"/>
      <c r="D13231"/>
    </row>
    <row r="13232" spans="1:4" x14ac:dyDescent="0.25">
      <c r="A13232"/>
      <c r="B13232"/>
      <c r="C13232"/>
      <c r="D13232"/>
    </row>
    <row r="13233" spans="1:4" x14ac:dyDescent="0.25">
      <c r="A13233"/>
      <c r="B13233"/>
      <c r="C13233"/>
      <c r="D13233"/>
    </row>
    <row r="13234" spans="1:4" x14ac:dyDescent="0.25">
      <c r="A13234"/>
      <c r="B13234"/>
      <c r="C13234"/>
      <c r="D13234"/>
    </row>
    <row r="13235" spans="1:4" x14ac:dyDescent="0.25">
      <c r="A13235"/>
      <c r="B13235"/>
      <c r="C13235"/>
      <c r="D13235"/>
    </row>
    <row r="13236" spans="1:4" x14ac:dyDescent="0.25">
      <c r="A13236"/>
      <c r="B13236"/>
      <c r="C13236"/>
      <c r="D13236"/>
    </row>
    <row r="13237" spans="1:4" x14ac:dyDescent="0.25">
      <c r="A13237"/>
      <c r="B13237"/>
      <c r="C13237"/>
      <c r="D13237"/>
    </row>
    <row r="13238" spans="1:4" x14ac:dyDescent="0.25">
      <c r="A13238"/>
      <c r="B13238"/>
      <c r="C13238"/>
      <c r="D13238"/>
    </row>
    <row r="13239" spans="1:4" x14ac:dyDescent="0.25">
      <c r="A13239"/>
      <c r="B13239"/>
      <c r="C13239"/>
      <c r="D13239"/>
    </row>
    <row r="13240" spans="1:4" x14ac:dyDescent="0.25">
      <c r="A13240"/>
      <c r="B13240"/>
      <c r="C13240"/>
      <c r="D13240"/>
    </row>
    <row r="13241" spans="1:4" x14ac:dyDescent="0.25">
      <c r="A13241"/>
      <c r="B13241"/>
      <c r="C13241"/>
      <c r="D13241"/>
    </row>
    <row r="13242" spans="1:4" x14ac:dyDescent="0.25">
      <c r="A13242"/>
      <c r="B13242"/>
      <c r="C13242"/>
      <c r="D13242"/>
    </row>
    <row r="13243" spans="1:4" x14ac:dyDescent="0.25">
      <c r="A13243"/>
      <c r="B13243"/>
      <c r="C13243"/>
      <c r="D13243"/>
    </row>
    <row r="13244" spans="1:4" x14ac:dyDescent="0.25">
      <c r="A13244"/>
      <c r="B13244"/>
      <c r="C13244"/>
      <c r="D13244"/>
    </row>
    <row r="13245" spans="1:4" x14ac:dyDescent="0.25">
      <c r="A13245"/>
      <c r="B13245"/>
      <c r="C13245"/>
      <c r="D13245"/>
    </row>
    <row r="13246" spans="1:4" x14ac:dyDescent="0.25">
      <c r="A13246"/>
      <c r="B13246"/>
      <c r="C13246"/>
      <c r="D13246"/>
    </row>
    <row r="13247" spans="1:4" x14ac:dyDescent="0.25">
      <c r="A13247"/>
      <c r="B13247"/>
      <c r="C13247"/>
      <c r="D13247"/>
    </row>
    <row r="13248" spans="1:4" x14ac:dyDescent="0.25">
      <c r="A13248"/>
      <c r="B13248"/>
      <c r="C13248"/>
      <c r="D13248"/>
    </row>
    <row r="13249" spans="1:4" x14ac:dyDescent="0.25">
      <c r="A13249"/>
      <c r="B13249"/>
      <c r="C13249"/>
      <c r="D13249"/>
    </row>
    <row r="13250" spans="1:4" x14ac:dyDescent="0.25">
      <c r="A13250"/>
      <c r="B13250"/>
      <c r="C13250"/>
      <c r="D13250"/>
    </row>
    <row r="13251" spans="1:4" x14ac:dyDescent="0.25">
      <c r="A13251"/>
      <c r="B13251"/>
      <c r="C13251"/>
      <c r="D13251"/>
    </row>
    <row r="13252" spans="1:4" x14ac:dyDescent="0.25">
      <c r="A13252"/>
      <c r="B13252"/>
      <c r="C13252"/>
      <c r="D13252"/>
    </row>
    <row r="13253" spans="1:4" x14ac:dyDescent="0.25">
      <c r="A13253"/>
      <c r="B13253"/>
      <c r="C13253"/>
      <c r="D13253"/>
    </row>
    <row r="13254" spans="1:4" x14ac:dyDescent="0.25">
      <c r="A13254"/>
      <c r="B13254"/>
      <c r="C13254"/>
      <c r="D13254"/>
    </row>
    <row r="13255" spans="1:4" x14ac:dyDescent="0.25">
      <c r="A13255"/>
      <c r="B13255"/>
      <c r="C13255"/>
      <c r="D13255"/>
    </row>
    <row r="13256" spans="1:4" x14ac:dyDescent="0.25">
      <c r="A13256"/>
      <c r="B13256"/>
      <c r="C13256"/>
      <c r="D13256"/>
    </row>
    <row r="13257" spans="1:4" x14ac:dyDescent="0.25">
      <c r="A13257"/>
      <c r="B13257"/>
      <c r="C13257"/>
      <c r="D13257"/>
    </row>
    <row r="13258" spans="1:4" x14ac:dyDescent="0.25">
      <c r="A13258"/>
      <c r="B13258"/>
      <c r="C13258"/>
      <c r="D13258"/>
    </row>
    <row r="13259" spans="1:4" x14ac:dyDescent="0.25">
      <c r="A13259"/>
      <c r="B13259"/>
      <c r="C13259"/>
      <c r="D13259"/>
    </row>
    <row r="13260" spans="1:4" x14ac:dyDescent="0.25">
      <c r="A13260"/>
      <c r="B13260"/>
      <c r="C13260"/>
      <c r="D13260"/>
    </row>
    <row r="13261" spans="1:4" x14ac:dyDescent="0.25">
      <c r="A13261"/>
      <c r="B13261"/>
      <c r="C13261"/>
      <c r="D13261"/>
    </row>
    <row r="13262" spans="1:4" x14ac:dyDescent="0.25">
      <c r="A13262"/>
      <c r="B13262"/>
      <c r="C13262"/>
      <c r="D13262"/>
    </row>
    <row r="13263" spans="1:4" x14ac:dyDescent="0.25">
      <c r="A13263"/>
      <c r="B13263"/>
      <c r="C13263"/>
      <c r="D13263"/>
    </row>
    <row r="13264" spans="1:4" x14ac:dyDescent="0.25">
      <c r="A13264"/>
      <c r="B13264"/>
      <c r="C13264"/>
      <c r="D13264"/>
    </row>
    <row r="13265" spans="1:4" x14ac:dyDescent="0.25">
      <c r="A13265"/>
      <c r="B13265"/>
      <c r="C13265"/>
      <c r="D13265"/>
    </row>
    <row r="13266" spans="1:4" x14ac:dyDescent="0.25">
      <c r="A13266"/>
      <c r="B13266"/>
      <c r="C13266"/>
      <c r="D13266"/>
    </row>
    <row r="13267" spans="1:4" x14ac:dyDescent="0.25">
      <c r="A13267"/>
      <c r="B13267"/>
      <c r="C13267"/>
      <c r="D13267"/>
    </row>
    <row r="13268" spans="1:4" x14ac:dyDescent="0.25">
      <c r="A13268"/>
      <c r="B13268"/>
      <c r="C13268"/>
      <c r="D13268"/>
    </row>
    <row r="13269" spans="1:4" x14ac:dyDescent="0.25">
      <c r="A13269"/>
      <c r="B13269"/>
      <c r="C13269"/>
      <c r="D13269"/>
    </row>
    <row r="13270" spans="1:4" x14ac:dyDescent="0.25">
      <c r="A13270"/>
      <c r="B13270"/>
      <c r="C13270"/>
      <c r="D13270"/>
    </row>
    <row r="13271" spans="1:4" x14ac:dyDescent="0.25">
      <c r="A13271"/>
      <c r="B13271"/>
      <c r="C13271"/>
      <c r="D13271"/>
    </row>
    <row r="13272" spans="1:4" x14ac:dyDescent="0.25">
      <c r="A13272"/>
      <c r="B13272"/>
      <c r="C13272"/>
      <c r="D13272"/>
    </row>
    <row r="13273" spans="1:4" x14ac:dyDescent="0.25">
      <c r="A13273"/>
      <c r="B13273"/>
      <c r="C13273"/>
      <c r="D13273"/>
    </row>
    <row r="13274" spans="1:4" x14ac:dyDescent="0.25">
      <c r="A13274"/>
      <c r="B13274"/>
      <c r="C13274"/>
      <c r="D13274"/>
    </row>
    <row r="13275" spans="1:4" x14ac:dyDescent="0.25">
      <c r="A13275"/>
      <c r="B13275"/>
      <c r="C13275"/>
      <c r="D13275"/>
    </row>
    <row r="13276" spans="1:4" x14ac:dyDescent="0.25">
      <c r="A13276"/>
      <c r="B13276"/>
      <c r="C13276"/>
      <c r="D13276"/>
    </row>
    <row r="13277" spans="1:4" x14ac:dyDescent="0.25">
      <c r="A13277"/>
      <c r="B13277"/>
      <c r="C13277"/>
      <c r="D13277"/>
    </row>
    <row r="13278" spans="1:4" x14ac:dyDescent="0.25">
      <c r="A13278"/>
      <c r="B13278"/>
      <c r="C13278"/>
      <c r="D13278"/>
    </row>
    <row r="13279" spans="1:4" x14ac:dyDescent="0.25">
      <c r="A13279"/>
      <c r="B13279"/>
      <c r="C13279"/>
      <c r="D13279"/>
    </row>
    <row r="13280" spans="1:4" x14ac:dyDescent="0.25">
      <c r="A13280"/>
      <c r="B13280"/>
      <c r="C13280"/>
      <c r="D13280"/>
    </row>
    <row r="13281" spans="1:4" x14ac:dyDescent="0.25">
      <c r="A13281"/>
      <c r="B13281"/>
      <c r="C13281"/>
      <c r="D13281"/>
    </row>
    <row r="13282" spans="1:4" x14ac:dyDescent="0.25">
      <c r="A13282"/>
      <c r="B13282"/>
      <c r="C13282"/>
      <c r="D13282"/>
    </row>
    <row r="13283" spans="1:4" x14ac:dyDescent="0.25">
      <c r="A13283"/>
      <c r="B13283"/>
      <c r="C13283"/>
      <c r="D13283"/>
    </row>
    <row r="13284" spans="1:4" x14ac:dyDescent="0.25">
      <c r="A13284"/>
      <c r="B13284"/>
      <c r="C13284"/>
      <c r="D13284"/>
    </row>
    <row r="13285" spans="1:4" x14ac:dyDescent="0.25">
      <c r="A13285"/>
      <c r="B13285"/>
      <c r="C13285"/>
      <c r="D13285"/>
    </row>
    <row r="13286" spans="1:4" x14ac:dyDescent="0.25">
      <c r="A13286"/>
      <c r="B13286"/>
      <c r="C13286"/>
      <c r="D13286"/>
    </row>
    <row r="13287" spans="1:4" x14ac:dyDescent="0.25">
      <c r="A13287"/>
      <c r="B13287"/>
      <c r="C13287"/>
      <c r="D13287"/>
    </row>
    <row r="13288" spans="1:4" x14ac:dyDescent="0.25">
      <c r="A13288"/>
      <c r="B13288"/>
      <c r="C13288"/>
      <c r="D13288"/>
    </row>
    <row r="13289" spans="1:4" x14ac:dyDescent="0.25">
      <c r="A13289"/>
      <c r="B13289"/>
      <c r="C13289"/>
      <c r="D13289"/>
    </row>
    <row r="13290" spans="1:4" x14ac:dyDescent="0.25">
      <c r="A13290"/>
      <c r="B13290"/>
      <c r="C13290"/>
      <c r="D13290"/>
    </row>
    <row r="13291" spans="1:4" x14ac:dyDescent="0.25">
      <c r="A13291"/>
      <c r="B13291"/>
      <c r="C13291"/>
      <c r="D13291"/>
    </row>
    <row r="13292" spans="1:4" x14ac:dyDescent="0.25">
      <c r="A13292"/>
      <c r="B13292"/>
      <c r="C13292"/>
      <c r="D13292"/>
    </row>
    <row r="13293" spans="1:4" x14ac:dyDescent="0.25">
      <c r="A13293"/>
      <c r="B13293"/>
      <c r="C13293"/>
      <c r="D13293"/>
    </row>
    <row r="13294" spans="1:4" x14ac:dyDescent="0.25">
      <c r="A13294"/>
      <c r="B13294"/>
      <c r="C13294"/>
      <c r="D13294"/>
    </row>
    <row r="13295" spans="1:4" x14ac:dyDescent="0.25">
      <c r="A13295"/>
      <c r="B13295"/>
      <c r="C13295"/>
      <c r="D13295"/>
    </row>
    <row r="13296" spans="1:4" x14ac:dyDescent="0.25">
      <c r="A13296"/>
      <c r="B13296"/>
      <c r="C13296"/>
      <c r="D13296"/>
    </row>
    <row r="13297" spans="1:4" x14ac:dyDescent="0.25">
      <c r="A13297"/>
      <c r="B13297"/>
      <c r="C13297"/>
      <c r="D13297"/>
    </row>
    <row r="13298" spans="1:4" x14ac:dyDescent="0.25">
      <c r="A13298"/>
      <c r="B13298"/>
      <c r="C13298"/>
      <c r="D13298"/>
    </row>
    <row r="13299" spans="1:4" x14ac:dyDescent="0.25">
      <c r="A13299"/>
      <c r="B13299"/>
      <c r="C13299"/>
      <c r="D13299"/>
    </row>
    <row r="13300" spans="1:4" x14ac:dyDescent="0.25">
      <c r="A13300"/>
      <c r="B13300"/>
      <c r="C13300"/>
      <c r="D13300"/>
    </row>
    <row r="13301" spans="1:4" x14ac:dyDescent="0.25">
      <c r="A13301"/>
      <c r="B13301"/>
      <c r="C13301"/>
      <c r="D13301"/>
    </row>
    <row r="13302" spans="1:4" x14ac:dyDescent="0.25">
      <c r="A13302"/>
      <c r="B13302"/>
      <c r="C13302"/>
      <c r="D13302"/>
    </row>
    <row r="13303" spans="1:4" x14ac:dyDescent="0.25">
      <c r="A13303"/>
      <c r="B13303"/>
      <c r="C13303"/>
      <c r="D13303"/>
    </row>
    <row r="13304" spans="1:4" x14ac:dyDescent="0.25">
      <c r="A13304"/>
      <c r="B13304"/>
      <c r="C13304"/>
      <c r="D13304"/>
    </row>
    <row r="13305" spans="1:4" x14ac:dyDescent="0.25">
      <c r="A13305"/>
      <c r="B13305"/>
      <c r="C13305"/>
      <c r="D13305"/>
    </row>
    <row r="13306" spans="1:4" x14ac:dyDescent="0.25">
      <c r="A13306"/>
      <c r="B13306"/>
      <c r="C13306"/>
      <c r="D13306"/>
    </row>
    <row r="13307" spans="1:4" x14ac:dyDescent="0.25">
      <c r="A13307"/>
      <c r="B13307"/>
      <c r="C13307"/>
      <c r="D13307"/>
    </row>
    <row r="13308" spans="1:4" x14ac:dyDescent="0.25">
      <c r="A13308"/>
      <c r="B13308"/>
      <c r="C13308"/>
      <c r="D13308"/>
    </row>
    <row r="13309" spans="1:4" x14ac:dyDescent="0.25">
      <c r="A13309"/>
      <c r="B13309"/>
      <c r="C13309"/>
      <c r="D13309"/>
    </row>
    <row r="13310" spans="1:4" x14ac:dyDescent="0.25">
      <c r="A13310"/>
      <c r="B13310"/>
      <c r="C13310"/>
      <c r="D13310"/>
    </row>
    <row r="13311" spans="1:4" x14ac:dyDescent="0.25">
      <c r="A13311"/>
      <c r="B13311"/>
      <c r="C13311"/>
      <c r="D13311"/>
    </row>
    <row r="13312" spans="1:4" x14ac:dyDescent="0.25">
      <c r="A13312"/>
      <c r="B13312"/>
      <c r="C13312"/>
      <c r="D13312"/>
    </row>
    <row r="13313" spans="1:4" x14ac:dyDescent="0.25">
      <c r="A13313"/>
      <c r="B13313"/>
      <c r="C13313"/>
      <c r="D13313"/>
    </row>
    <row r="13314" spans="1:4" x14ac:dyDescent="0.25">
      <c r="A13314"/>
      <c r="B13314"/>
      <c r="C13314"/>
      <c r="D13314"/>
    </row>
    <row r="13315" spans="1:4" x14ac:dyDescent="0.25">
      <c r="A13315"/>
      <c r="B13315"/>
      <c r="C13315"/>
      <c r="D13315"/>
    </row>
    <row r="13316" spans="1:4" x14ac:dyDescent="0.25">
      <c r="A13316"/>
      <c r="B13316"/>
      <c r="C13316"/>
      <c r="D13316"/>
    </row>
    <row r="13317" spans="1:4" x14ac:dyDescent="0.25">
      <c r="A13317"/>
      <c r="B13317"/>
      <c r="C13317"/>
      <c r="D13317"/>
    </row>
    <row r="13318" spans="1:4" x14ac:dyDescent="0.25">
      <c r="A13318"/>
      <c r="B13318"/>
      <c r="C13318"/>
      <c r="D13318"/>
    </row>
    <row r="13319" spans="1:4" x14ac:dyDescent="0.25">
      <c r="A13319"/>
      <c r="B13319"/>
      <c r="C13319"/>
      <c r="D13319"/>
    </row>
    <row r="13320" spans="1:4" x14ac:dyDescent="0.25">
      <c r="A13320"/>
      <c r="B13320"/>
      <c r="C13320"/>
      <c r="D13320"/>
    </row>
    <row r="13321" spans="1:4" x14ac:dyDescent="0.25">
      <c r="A13321"/>
      <c r="B13321"/>
      <c r="C13321"/>
      <c r="D13321"/>
    </row>
    <row r="13322" spans="1:4" x14ac:dyDescent="0.25">
      <c r="A13322"/>
      <c r="B13322"/>
      <c r="C13322"/>
      <c r="D13322"/>
    </row>
    <row r="13323" spans="1:4" x14ac:dyDescent="0.25">
      <c r="A13323"/>
      <c r="B13323"/>
      <c r="C13323"/>
      <c r="D13323"/>
    </row>
    <row r="13324" spans="1:4" x14ac:dyDescent="0.25">
      <c r="A13324"/>
      <c r="B13324"/>
      <c r="C13324"/>
      <c r="D13324"/>
    </row>
    <row r="13325" spans="1:4" x14ac:dyDescent="0.25">
      <c r="A13325"/>
      <c r="B13325"/>
      <c r="C13325"/>
      <c r="D13325"/>
    </row>
    <row r="13326" spans="1:4" x14ac:dyDescent="0.25">
      <c r="A13326"/>
      <c r="B13326"/>
      <c r="C13326"/>
      <c r="D13326"/>
    </row>
    <row r="13327" spans="1:4" x14ac:dyDescent="0.25">
      <c r="A13327"/>
      <c r="B13327"/>
      <c r="C13327"/>
      <c r="D13327"/>
    </row>
    <row r="13328" spans="1:4" x14ac:dyDescent="0.25">
      <c r="A13328"/>
      <c r="B13328"/>
      <c r="C13328"/>
      <c r="D13328"/>
    </row>
    <row r="13329" spans="1:4" x14ac:dyDescent="0.25">
      <c r="A13329"/>
      <c r="B13329"/>
      <c r="C13329"/>
      <c r="D13329"/>
    </row>
    <row r="13330" spans="1:4" x14ac:dyDescent="0.25">
      <c r="A13330"/>
      <c r="B13330"/>
      <c r="C13330"/>
      <c r="D13330"/>
    </row>
    <row r="13331" spans="1:4" x14ac:dyDescent="0.25">
      <c r="A13331"/>
      <c r="B13331"/>
      <c r="C13331"/>
      <c r="D13331"/>
    </row>
    <row r="13332" spans="1:4" x14ac:dyDescent="0.25">
      <c r="A13332"/>
      <c r="B13332"/>
      <c r="C13332"/>
      <c r="D13332"/>
    </row>
    <row r="13333" spans="1:4" x14ac:dyDescent="0.25">
      <c r="A13333"/>
      <c r="B13333"/>
      <c r="C13333"/>
      <c r="D13333"/>
    </row>
    <row r="13334" spans="1:4" x14ac:dyDescent="0.25">
      <c r="A13334"/>
      <c r="B13334"/>
      <c r="C13334"/>
      <c r="D13334"/>
    </row>
    <row r="13335" spans="1:4" x14ac:dyDescent="0.25">
      <c r="A13335"/>
      <c r="B13335"/>
      <c r="C13335"/>
      <c r="D13335"/>
    </row>
    <row r="13336" spans="1:4" x14ac:dyDescent="0.25">
      <c r="A13336"/>
      <c r="B13336"/>
      <c r="C13336"/>
      <c r="D13336"/>
    </row>
    <row r="13337" spans="1:4" x14ac:dyDescent="0.25">
      <c r="A13337"/>
      <c r="B13337"/>
      <c r="C13337"/>
      <c r="D13337"/>
    </row>
    <row r="13338" spans="1:4" x14ac:dyDescent="0.25">
      <c r="A13338"/>
      <c r="B13338"/>
      <c r="C13338"/>
      <c r="D13338"/>
    </row>
    <row r="13339" spans="1:4" x14ac:dyDescent="0.25">
      <c r="A13339"/>
      <c r="B13339"/>
      <c r="C13339"/>
      <c r="D13339"/>
    </row>
    <row r="13340" spans="1:4" x14ac:dyDescent="0.25">
      <c r="A13340"/>
      <c r="B13340"/>
      <c r="C13340"/>
      <c r="D13340"/>
    </row>
    <row r="13341" spans="1:4" x14ac:dyDescent="0.25">
      <c r="A13341"/>
      <c r="B13341"/>
      <c r="C13341"/>
      <c r="D13341"/>
    </row>
    <row r="13342" spans="1:4" x14ac:dyDescent="0.25">
      <c r="A13342"/>
      <c r="B13342"/>
      <c r="C13342"/>
      <c r="D13342"/>
    </row>
    <row r="13343" spans="1:4" x14ac:dyDescent="0.25">
      <c r="A13343"/>
      <c r="B13343"/>
      <c r="C13343"/>
      <c r="D13343"/>
    </row>
    <row r="13344" spans="1:4" x14ac:dyDescent="0.25">
      <c r="A13344"/>
      <c r="B13344"/>
      <c r="C13344"/>
      <c r="D13344"/>
    </row>
    <row r="13345" spans="1:4" x14ac:dyDescent="0.25">
      <c r="A13345"/>
      <c r="B13345"/>
      <c r="C13345"/>
      <c r="D13345"/>
    </row>
    <row r="13346" spans="1:4" x14ac:dyDescent="0.25">
      <c r="A13346"/>
      <c r="B13346"/>
      <c r="C13346"/>
      <c r="D13346"/>
    </row>
    <row r="13347" spans="1:4" x14ac:dyDescent="0.25">
      <c r="A13347"/>
      <c r="B13347"/>
      <c r="C13347"/>
      <c r="D13347"/>
    </row>
    <row r="13348" spans="1:4" x14ac:dyDescent="0.25">
      <c r="A13348"/>
      <c r="B13348"/>
      <c r="C13348"/>
      <c r="D13348"/>
    </row>
    <row r="13349" spans="1:4" x14ac:dyDescent="0.25">
      <c r="A13349"/>
      <c r="B13349"/>
      <c r="C13349"/>
      <c r="D13349"/>
    </row>
    <row r="13350" spans="1:4" x14ac:dyDescent="0.25">
      <c r="A13350"/>
      <c r="B13350"/>
      <c r="C13350"/>
      <c r="D13350"/>
    </row>
    <row r="13351" spans="1:4" x14ac:dyDescent="0.25">
      <c r="A13351"/>
      <c r="B13351"/>
      <c r="C13351"/>
      <c r="D13351"/>
    </row>
    <row r="13352" spans="1:4" x14ac:dyDescent="0.25">
      <c r="A13352"/>
      <c r="B13352"/>
      <c r="C13352"/>
      <c r="D13352"/>
    </row>
    <row r="13353" spans="1:4" x14ac:dyDescent="0.25">
      <c r="A13353"/>
      <c r="B13353"/>
      <c r="C13353"/>
      <c r="D13353"/>
    </row>
    <row r="13354" spans="1:4" x14ac:dyDescent="0.25">
      <c r="A13354"/>
      <c r="B13354"/>
      <c r="C13354"/>
      <c r="D13354"/>
    </row>
    <row r="13355" spans="1:4" x14ac:dyDescent="0.25">
      <c r="A13355"/>
      <c r="B13355"/>
      <c r="C13355"/>
      <c r="D13355"/>
    </row>
    <row r="13356" spans="1:4" x14ac:dyDescent="0.25">
      <c r="A13356"/>
      <c r="B13356"/>
      <c r="C13356"/>
      <c r="D13356"/>
    </row>
    <row r="13357" spans="1:4" x14ac:dyDescent="0.25">
      <c r="A13357"/>
      <c r="B13357"/>
      <c r="C13357"/>
      <c r="D13357"/>
    </row>
    <row r="13358" spans="1:4" x14ac:dyDescent="0.25">
      <c r="A13358"/>
      <c r="B13358"/>
      <c r="C13358"/>
      <c r="D13358"/>
    </row>
    <row r="13359" spans="1:4" x14ac:dyDescent="0.25">
      <c r="A13359"/>
      <c r="B13359"/>
      <c r="C13359"/>
      <c r="D13359"/>
    </row>
    <row r="13360" spans="1:4" x14ac:dyDescent="0.25">
      <c r="A13360"/>
      <c r="B13360"/>
      <c r="C13360"/>
      <c r="D13360"/>
    </row>
    <row r="13361" spans="1:4" x14ac:dyDescent="0.25">
      <c r="A13361"/>
      <c r="B13361"/>
      <c r="C13361"/>
      <c r="D13361"/>
    </row>
    <row r="13362" spans="1:4" x14ac:dyDescent="0.25">
      <c r="A13362"/>
      <c r="B13362"/>
      <c r="C13362"/>
      <c r="D13362"/>
    </row>
    <row r="13363" spans="1:4" x14ac:dyDescent="0.25">
      <c r="A13363"/>
      <c r="B13363"/>
      <c r="C13363"/>
      <c r="D13363"/>
    </row>
    <row r="13364" spans="1:4" x14ac:dyDescent="0.25">
      <c r="A13364"/>
      <c r="B13364"/>
      <c r="C13364"/>
      <c r="D13364"/>
    </row>
    <row r="13365" spans="1:4" x14ac:dyDescent="0.25">
      <c r="A13365"/>
      <c r="B13365"/>
      <c r="C13365"/>
      <c r="D13365"/>
    </row>
    <row r="13366" spans="1:4" x14ac:dyDescent="0.25">
      <c r="A13366"/>
      <c r="B13366"/>
      <c r="C13366"/>
      <c r="D13366"/>
    </row>
    <row r="13367" spans="1:4" x14ac:dyDescent="0.25">
      <c r="A13367"/>
      <c r="B13367"/>
      <c r="C13367"/>
      <c r="D13367"/>
    </row>
    <row r="13368" spans="1:4" x14ac:dyDescent="0.25">
      <c r="A13368"/>
      <c r="B13368"/>
      <c r="C13368"/>
      <c r="D13368"/>
    </row>
    <row r="13369" spans="1:4" x14ac:dyDescent="0.25">
      <c r="A13369"/>
      <c r="B13369"/>
      <c r="C13369"/>
      <c r="D13369"/>
    </row>
    <row r="13370" spans="1:4" x14ac:dyDescent="0.25">
      <c r="A13370"/>
      <c r="B13370"/>
      <c r="C13370"/>
      <c r="D13370"/>
    </row>
    <row r="13371" spans="1:4" x14ac:dyDescent="0.25">
      <c r="A13371"/>
      <c r="B13371"/>
      <c r="C13371"/>
      <c r="D13371"/>
    </row>
    <row r="13372" spans="1:4" x14ac:dyDescent="0.25">
      <c r="A13372"/>
      <c r="B13372"/>
      <c r="C13372"/>
      <c r="D13372"/>
    </row>
    <row r="13373" spans="1:4" x14ac:dyDescent="0.25">
      <c r="A13373"/>
      <c r="B13373"/>
      <c r="C13373"/>
      <c r="D13373"/>
    </row>
    <row r="13374" spans="1:4" x14ac:dyDescent="0.25">
      <c r="A13374"/>
      <c r="B13374"/>
      <c r="C13374"/>
      <c r="D13374"/>
    </row>
    <row r="13375" spans="1:4" x14ac:dyDescent="0.25">
      <c r="A13375"/>
      <c r="B13375"/>
      <c r="C13375"/>
      <c r="D13375"/>
    </row>
    <row r="13376" spans="1:4" x14ac:dyDescent="0.25">
      <c r="A13376"/>
      <c r="B13376"/>
      <c r="C13376"/>
      <c r="D13376"/>
    </row>
    <row r="13377" spans="1:4" x14ac:dyDescent="0.25">
      <c r="A13377"/>
      <c r="B13377"/>
      <c r="C13377"/>
      <c r="D13377"/>
    </row>
    <row r="13378" spans="1:4" x14ac:dyDescent="0.25">
      <c r="A13378"/>
      <c r="B13378"/>
      <c r="C13378"/>
      <c r="D13378"/>
    </row>
    <row r="13379" spans="1:4" x14ac:dyDescent="0.25">
      <c r="A13379"/>
      <c r="B13379"/>
      <c r="C13379"/>
      <c r="D13379"/>
    </row>
    <row r="13380" spans="1:4" x14ac:dyDescent="0.25">
      <c r="A13380"/>
      <c r="B13380"/>
      <c r="C13380"/>
      <c r="D13380"/>
    </row>
    <row r="13381" spans="1:4" x14ac:dyDescent="0.25">
      <c r="A13381"/>
      <c r="B13381"/>
      <c r="C13381"/>
      <c r="D13381"/>
    </row>
    <row r="13382" spans="1:4" x14ac:dyDescent="0.25">
      <c r="A13382"/>
      <c r="B13382"/>
      <c r="C13382"/>
      <c r="D13382"/>
    </row>
    <row r="13383" spans="1:4" x14ac:dyDescent="0.25">
      <c r="A13383"/>
      <c r="B13383"/>
      <c r="C13383"/>
      <c r="D13383"/>
    </row>
    <row r="13384" spans="1:4" x14ac:dyDescent="0.25">
      <c r="A13384"/>
      <c r="B13384"/>
      <c r="C13384"/>
      <c r="D13384"/>
    </row>
    <row r="13385" spans="1:4" x14ac:dyDescent="0.25">
      <c r="A13385"/>
      <c r="B13385"/>
      <c r="C13385"/>
      <c r="D13385"/>
    </row>
    <row r="13386" spans="1:4" x14ac:dyDescent="0.25">
      <c r="A13386"/>
      <c r="B13386"/>
      <c r="C13386"/>
      <c r="D13386"/>
    </row>
    <row r="13387" spans="1:4" x14ac:dyDescent="0.25">
      <c r="A13387"/>
      <c r="B13387"/>
      <c r="C13387"/>
      <c r="D13387"/>
    </row>
    <row r="13388" spans="1:4" x14ac:dyDescent="0.25">
      <c r="A13388"/>
      <c r="B13388"/>
      <c r="C13388"/>
      <c r="D13388"/>
    </row>
    <row r="13389" spans="1:4" x14ac:dyDescent="0.25">
      <c r="A13389"/>
      <c r="B13389"/>
      <c r="C13389"/>
      <c r="D13389"/>
    </row>
    <row r="13390" spans="1:4" x14ac:dyDescent="0.25">
      <c r="A13390"/>
      <c r="B13390"/>
      <c r="C13390"/>
      <c r="D13390"/>
    </row>
    <row r="13391" spans="1:4" x14ac:dyDescent="0.25">
      <c r="A13391"/>
      <c r="B13391"/>
      <c r="C13391"/>
      <c r="D13391"/>
    </row>
    <row r="13392" spans="1:4" x14ac:dyDescent="0.25">
      <c r="A13392"/>
      <c r="B13392"/>
      <c r="C13392"/>
      <c r="D13392"/>
    </row>
    <row r="13393" spans="1:4" x14ac:dyDescent="0.25">
      <c r="A13393"/>
      <c r="B13393"/>
      <c r="C13393"/>
      <c r="D13393"/>
    </row>
    <row r="13394" spans="1:4" x14ac:dyDescent="0.25">
      <c r="A13394"/>
      <c r="B13394"/>
      <c r="C13394"/>
      <c r="D13394"/>
    </row>
    <row r="13395" spans="1:4" x14ac:dyDescent="0.25">
      <c r="A13395"/>
      <c r="B13395"/>
      <c r="C13395"/>
      <c r="D13395"/>
    </row>
    <row r="13396" spans="1:4" x14ac:dyDescent="0.25">
      <c r="A13396"/>
      <c r="B13396"/>
      <c r="C13396"/>
      <c r="D13396"/>
    </row>
    <row r="13397" spans="1:4" x14ac:dyDescent="0.25">
      <c r="A13397"/>
      <c r="B13397"/>
      <c r="C13397"/>
      <c r="D13397"/>
    </row>
    <row r="13398" spans="1:4" x14ac:dyDescent="0.25">
      <c r="A13398"/>
      <c r="B13398"/>
      <c r="C13398"/>
      <c r="D13398"/>
    </row>
    <row r="13399" spans="1:4" x14ac:dyDescent="0.25">
      <c r="A13399"/>
      <c r="B13399"/>
      <c r="C13399"/>
      <c r="D13399"/>
    </row>
    <row r="13400" spans="1:4" x14ac:dyDescent="0.25">
      <c r="A13400"/>
      <c r="B13400"/>
      <c r="C13400"/>
      <c r="D13400"/>
    </row>
    <row r="13401" spans="1:4" x14ac:dyDescent="0.25">
      <c r="A13401"/>
      <c r="B13401"/>
      <c r="C13401"/>
      <c r="D13401"/>
    </row>
    <row r="13402" spans="1:4" x14ac:dyDescent="0.25">
      <c r="A13402"/>
      <c r="B13402"/>
      <c r="C13402"/>
      <c r="D13402"/>
    </row>
    <row r="13403" spans="1:4" x14ac:dyDescent="0.25">
      <c r="A13403"/>
      <c r="B13403"/>
      <c r="C13403"/>
      <c r="D13403"/>
    </row>
    <row r="13404" spans="1:4" x14ac:dyDescent="0.25">
      <c r="A13404"/>
      <c r="B13404"/>
      <c r="C13404"/>
      <c r="D13404"/>
    </row>
    <row r="13405" spans="1:4" x14ac:dyDescent="0.25">
      <c r="A13405"/>
      <c r="B13405"/>
      <c r="C13405"/>
      <c r="D13405"/>
    </row>
    <row r="13406" spans="1:4" x14ac:dyDescent="0.25">
      <c r="A13406"/>
      <c r="B13406"/>
      <c r="C13406"/>
      <c r="D13406"/>
    </row>
    <row r="13407" spans="1:4" x14ac:dyDescent="0.25">
      <c r="A13407"/>
      <c r="B13407"/>
      <c r="C13407"/>
      <c r="D13407"/>
    </row>
    <row r="13408" spans="1:4" x14ac:dyDescent="0.25">
      <c r="A13408"/>
      <c r="B13408"/>
      <c r="C13408"/>
      <c r="D13408"/>
    </row>
    <row r="13409" spans="1:4" x14ac:dyDescent="0.25">
      <c r="A13409"/>
      <c r="B13409"/>
      <c r="C13409"/>
      <c r="D13409"/>
    </row>
    <row r="13410" spans="1:4" x14ac:dyDescent="0.25">
      <c r="A13410"/>
      <c r="B13410"/>
      <c r="C13410"/>
      <c r="D13410"/>
    </row>
    <row r="13411" spans="1:4" x14ac:dyDescent="0.25">
      <c r="A13411"/>
      <c r="B13411"/>
      <c r="C13411"/>
      <c r="D13411"/>
    </row>
    <row r="13412" spans="1:4" x14ac:dyDescent="0.25">
      <c r="A13412"/>
      <c r="B13412"/>
      <c r="C13412"/>
      <c r="D13412"/>
    </row>
    <row r="13413" spans="1:4" x14ac:dyDescent="0.25">
      <c r="A13413"/>
      <c r="B13413"/>
      <c r="C13413"/>
      <c r="D13413"/>
    </row>
    <row r="13414" spans="1:4" x14ac:dyDescent="0.25">
      <c r="A13414"/>
      <c r="B13414"/>
      <c r="C13414"/>
      <c r="D13414"/>
    </row>
    <row r="13415" spans="1:4" x14ac:dyDescent="0.25">
      <c r="A13415"/>
      <c r="B13415"/>
      <c r="C13415"/>
      <c r="D13415"/>
    </row>
    <row r="13416" spans="1:4" x14ac:dyDescent="0.25">
      <c r="A13416"/>
      <c r="B13416"/>
      <c r="C13416"/>
      <c r="D13416"/>
    </row>
    <row r="13417" spans="1:4" x14ac:dyDescent="0.25">
      <c r="A13417"/>
      <c r="B13417"/>
      <c r="C13417"/>
      <c r="D13417"/>
    </row>
    <row r="13418" spans="1:4" x14ac:dyDescent="0.25">
      <c r="A13418"/>
      <c r="B13418"/>
      <c r="C13418"/>
      <c r="D13418"/>
    </row>
    <row r="13419" spans="1:4" x14ac:dyDescent="0.25">
      <c r="A13419"/>
      <c r="B13419"/>
      <c r="C13419"/>
      <c r="D13419"/>
    </row>
    <row r="13420" spans="1:4" x14ac:dyDescent="0.25">
      <c r="A13420"/>
      <c r="B13420"/>
      <c r="C13420"/>
      <c r="D13420"/>
    </row>
    <row r="13421" spans="1:4" x14ac:dyDescent="0.25">
      <c r="A13421"/>
      <c r="B13421"/>
      <c r="C13421"/>
      <c r="D13421"/>
    </row>
    <row r="13422" spans="1:4" x14ac:dyDescent="0.25">
      <c r="A13422"/>
      <c r="B13422"/>
      <c r="C13422"/>
      <c r="D13422"/>
    </row>
    <row r="13423" spans="1:4" x14ac:dyDescent="0.25">
      <c r="A13423"/>
      <c r="B13423"/>
      <c r="C13423"/>
      <c r="D13423"/>
    </row>
    <row r="13424" spans="1:4" x14ac:dyDescent="0.25">
      <c r="A13424"/>
      <c r="B13424"/>
      <c r="C13424"/>
      <c r="D13424"/>
    </row>
    <row r="13425" spans="1:4" x14ac:dyDescent="0.25">
      <c r="A13425"/>
      <c r="B13425"/>
      <c r="C13425"/>
      <c r="D13425"/>
    </row>
    <row r="13426" spans="1:4" x14ac:dyDescent="0.25">
      <c r="A13426"/>
      <c r="B13426"/>
      <c r="C13426"/>
      <c r="D13426"/>
    </row>
    <row r="13427" spans="1:4" x14ac:dyDescent="0.25">
      <c r="A13427"/>
      <c r="B13427"/>
      <c r="C13427"/>
      <c r="D13427"/>
    </row>
    <row r="13428" spans="1:4" x14ac:dyDescent="0.25">
      <c r="A13428"/>
      <c r="B13428"/>
      <c r="C13428"/>
      <c r="D13428"/>
    </row>
    <row r="13429" spans="1:4" x14ac:dyDescent="0.25">
      <c r="A13429"/>
      <c r="B13429"/>
      <c r="C13429"/>
      <c r="D13429"/>
    </row>
    <row r="13430" spans="1:4" x14ac:dyDescent="0.25">
      <c r="A13430"/>
      <c r="B13430"/>
      <c r="C13430"/>
      <c r="D13430"/>
    </row>
    <row r="13431" spans="1:4" x14ac:dyDescent="0.25">
      <c r="A13431"/>
      <c r="B13431"/>
      <c r="C13431"/>
      <c r="D13431"/>
    </row>
    <row r="13432" spans="1:4" x14ac:dyDescent="0.25">
      <c r="A13432"/>
      <c r="B13432"/>
      <c r="C13432"/>
      <c r="D13432"/>
    </row>
    <row r="13433" spans="1:4" x14ac:dyDescent="0.25">
      <c r="A13433"/>
      <c r="B13433"/>
      <c r="C13433"/>
      <c r="D13433"/>
    </row>
    <row r="13434" spans="1:4" x14ac:dyDescent="0.25">
      <c r="A13434"/>
      <c r="B13434"/>
      <c r="C13434"/>
      <c r="D13434"/>
    </row>
    <row r="13435" spans="1:4" x14ac:dyDescent="0.25">
      <c r="A13435"/>
      <c r="B13435"/>
      <c r="C13435"/>
      <c r="D13435"/>
    </row>
    <row r="13436" spans="1:4" x14ac:dyDescent="0.25">
      <c r="A13436"/>
      <c r="B13436"/>
      <c r="C13436"/>
      <c r="D13436"/>
    </row>
    <row r="13437" spans="1:4" x14ac:dyDescent="0.25">
      <c r="A13437"/>
      <c r="B13437"/>
      <c r="C13437"/>
      <c r="D13437"/>
    </row>
    <row r="13438" spans="1:4" x14ac:dyDescent="0.25">
      <c r="A13438"/>
      <c r="B13438"/>
      <c r="C13438"/>
      <c r="D13438"/>
    </row>
    <row r="13439" spans="1:4" x14ac:dyDescent="0.25">
      <c r="A13439"/>
      <c r="B13439"/>
      <c r="C13439"/>
      <c r="D13439"/>
    </row>
    <row r="13440" spans="1:4" x14ac:dyDescent="0.25">
      <c r="A13440"/>
      <c r="B13440"/>
      <c r="C13440"/>
      <c r="D13440"/>
    </row>
    <row r="13441" spans="1:4" x14ac:dyDescent="0.25">
      <c r="A13441"/>
      <c r="B13441"/>
      <c r="C13441"/>
      <c r="D13441"/>
    </row>
    <row r="13442" spans="1:4" x14ac:dyDescent="0.25">
      <c r="A13442"/>
      <c r="B13442"/>
      <c r="C13442"/>
      <c r="D13442"/>
    </row>
    <row r="13443" spans="1:4" x14ac:dyDescent="0.25">
      <c r="A13443"/>
      <c r="B13443"/>
      <c r="C13443"/>
      <c r="D13443"/>
    </row>
    <row r="13444" spans="1:4" x14ac:dyDescent="0.25">
      <c r="A13444"/>
      <c r="B13444"/>
      <c r="C13444"/>
      <c r="D13444"/>
    </row>
    <row r="13445" spans="1:4" x14ac:dyDescent="0.25">
      <c r="A13445"/>
      <c r="B13445"/>
      <c r="C13445"/>
      <c r="D13445"/>
    </row>
    <row r="13446" spans="1:4" x14ac:dyDescent="0.25">
      <c r="A13446"/>
      <c r="B13446"/>
      <c r="C13446"/>
      <c r="D13446"/>
    </row>
    <row r="13447" spans="1:4" x14ac:dyDescent="0.25">
      <c r="A13447"/>
      <c r="B13447"/>
      <c r="C13447"/>
      <c r="D13447"/>
    </row>
    <row r="13448" spans="1:4" x14ac:dyDescent="0.25">
      <c r="A13448"/>
      <c r="B13448"/>
      <c r="C13448"/>
      <c r="D13448"/>
    </row>
    <row r="13449" spans="1:4" x14ac:dyDescent="0.25">
      <c r="A13449"/>
      <c r="B13449"/>
      <c r="C13449"/>
      <c r="D13449"/>
    </row>
    <row r="13450" spans="1:4" x14ac:dyDescent="0.25">
      <c r="A13450"/>
      <c r="B13450"/>
      <c r="C13450"/>
      <c r="D13450"/>
    </row>
    <row r="13451" spans="1:4" x14ac:dyDescent="0.25">
      <c r="A13451"/>
      <c r="B13451"/>
      <c r="C13451"/>
      <c r="D13451"/>
    </row>
    <row r="13452" spans="1:4" x14ac:dyDescent="0.25">
      <c r="A13452"/>
      <c r="B13452"/>
      <c r="C13452"/>
      <c r="D13452"/>
    </row>
    <row r="13453" spans="1:4" x14ac:dyDescent="0.25">
      <c r="A13453"/>
      <c r="B13453"/>
      <c r="C13453"/>
      <c r="D13453"/>
    </row>
    <row r="13454" spans="1:4" x14ac:dyDescent="0.25">
      <c r="A13454"/>
      <c r="B13454"/>
      <c r="C13454"/>
      <c r="D13454"/>
    </row>
    <row r="13455" spans="1:4" x14ac:dyDescent="0.25">
      <c r="A13455"/>
      <c r="B13455"/>
      <c r="C13455"/>
      <c r="D13455"/>
    </row>
    <row r="13456" spans="1:4" x14ac:dyDescent="0.25">
      <c r="A13456"/>
      <c r="B13456"/>
      <c r="C13456"/>
      <c r="D13456"/>
    </row>
    <row r="13457" spans="1:4" x14ac:dyDescent="0.25">
      <c r="A13457"/>
      <c r="B13457"/>
      <c r="C13457"/>
      <c r="D13457"/>
    </row>
    <row r="13458" spans="1:4" x14ac:dyDescent="0.25">
      <c r="A13458"/>
      <c r="B13458"/>
      <c r="C13458"/>
      <c r="D13458"/>
    </row>
    <row r="13459" spans="1:4" x14ac:dyDescent="0.25">
      <c r="A13459"/>
      <c r="B13459"/>
      <c r="C13459"/>
      <c r="D13459"/>
    </row>
    <row r="13460" spans="1:4" x14ac:dyDescent="0.25">
      <c r="A13460"/>
      <c r="B13460"/>
      <c r="C13460"/>
      <c r="D13460"/>
    </row>
    <row r="13461" spans="1:4" x14ac:dyDescent="0.25">
      <c r="A13461"/>
      <c r="B13461"/>
      <c r="C13461"/>
      <c r="D13461"/>
    </row>
    <row r="13462" spans="1:4" x14ac:dyDescent="0.25">
      <c r="A13462"/>
      <c r="B13462"/>
      <c r="C13462"/>
      <c r="D13462"/>
    </row>
    <row r="13463" spans="1:4" x14ac:dyDescent="0.25">
      <c r="A13463"/>
      <c r="B13463"/>
      <c r="C13463"/>
      <c r="D13463"/>
    </row>
    <row r="13464" spans="1:4" x14ac:dyDescent="0.25">
      <c r="A13464"/>
      <c r="B13464"/>
      <c r="C13464"/>
      <c r="D13464"/>
    </row>
    <row r="13465" spans="1:4" x14ac:dyDescent="0.25">
      <c r="A13465"/>
      <c r="B13465"/>
      <c r="C13465"/>
      <c r="D13465"/>
    </row>
    <row r="13466" spans="1:4" x14ac:dyDescent="0.25">
      <c r="A13466"/>
      <c r="B13466"/>
      <c r="C13466"/>
      <c r="D13466"/>
    </row>
    <row r="13467" spans="1:4" x14ac:dyDescent="0.25">
      <c r="A13467"/>
      <c r="B13467"/>
      <c r="C13467"/>
      <c r="D13467"/>
    </row>
    <row r="13468" spans="1:4" x14ac:dyDescent="0.25">
      <c r="A13468"/>
      <c r="B13468"/>
      <c r="C13468"/>
      <c r="D13468"/>
    </row>
    <row r="13469" spans="1:4" x14ac:dyDescent="0.25">
      <c r="A13469"/>
      <c r="B13469"/>
      <c r="C13469"/>
      <c r="D13469"/>
    </row>
    <row r="13470" spans="1:4" x14ac:dyDescent="0.25">
      <c r="A13470"/>
      <c r="B13470"/>
      <c r="C13470"/>
      <c r="D13470"/>
    </row>
    <row r="13471" spans="1:4" x14ac:dyDescent="0.25">
      <c r="A13471"/>
      <c r="B13471"/>
      <c r="C13471"/>
      <c r="D13471"/>
    </row>
    <row r="13472" spans="1:4" x14ac:dyDescent="0.25">
      <c r="A13472"/>
      <c r="B13472"/>
      <c r="C13472"/>
      <c r="D13472"/>
    </row>
    <row r="13473" spans="1:4" x14ac:dyDescent="0.25">
      <c r="A13473"/>
      <c r="B13473"/>
      <c r="C13473"/>
      <c r="D13473"/>
    </row>
    <row r="13474" spans="1:4" x14ac:dyDescent="0.25">
      <c r="A13474"/>
      <c r="B13474"/>
      <c r="C13474"/>
      <c r="D13474"/>
    </row>
    <row r="13475" spans="1:4" x14ac:dyDescent="0.25">
      <c r="A13475"/>
      <c r="B13475"/>
      <c r="C13475"/>
      <c r="D13475"/>
    </row>
    <row r="13476" spans="1:4" x14ac:dyDescent="0.25">
      <c r="A13476"/>
      <c r="B13476"/>
      <c r="C13476"/>
      <c r="D13476"/>
    </row>
    <row r="13477" spans="1:4" x14ac:dyDescent="0.25">
      <c r="A13477"/>
      <c r="B13477"/>
      <c r="C13477"/>
      <c r="D13477"/>
    </row>
    <row r="13478" spans="1:4" x14ac:dyDescent="0.25">
      <c r="A13478"/>
      <c r="B13478"/>
      <c r="C13478"/>
      <c r="D13478"/>
    </row>
    <row r="13479" spans="1:4" x14ac:dyDescent="0.25">
      <c r="A13479"/>
      <c r="B13479"/>
      <c r="C13479"/>
      <c r="D13479"/>
    </row>
    <row r="13480" spans="1:4" x14ac:dyDescent="0.25">
      <c r="A13480"/>
      <c r="B13480"/>
      <c r="C13480"/>
      <c r="D13480"/>
    </row>
    <row r="13481" spans="1:4" x14ac:dyDescent="0.25">
      <c r="A13481"/>
      <c r="B13481"/>
      <c r="C13481"/>
      <c r="D13481"/>
    </row>
    <row r="13482" spans="1:4" x14ac:dyDescent="0.25">
      <c r="A13482"/>
      <c r="B13482"/>
      <c r="C13482"/>
      <c r="D13482"/>
    </row>
    <row r="13483" spans="1:4" x14ac:dyDescent="0.25">
      <c r="A13483"/>
      <c r="B13483"/>
      <c r="C13483"/>
      <c r="D13483"/>
    </row>
    <row r="13484" spans="1:4" x14ac:dyDescent="0.25">
      <c r="A13484"/>
      <c r="B13484"/>
      <c r="C13484"/>
      <c r="D13484"/>
    </row>
    <row r="13485" spans="1:4" x14ac:dyDescent="0.25">
      <c r="A13485"/>
      <c r="B13485"/>
      <c r="C13485"/>
      <c r="D13485"/>
    </row>
    <row r="13486" spans="1:4" x14ac:dyDescent="0.25">
      <c r="A13486"/>
      <c r="B13486"/>
      <c r="C13486"/>
      <c r="D13486"/>
    </row>
    <row r="13487" spans="1:4" x14ac:dyDescent="0.25">
      <c r="A13487"/>
      <c r="B13487"/>
      <c r="C13487"/>
      <c r="D13487"/>
    </row>
    <row r="13488" spans="1:4" x14ac:dyDescent="0.25">
      <c r="A13488"/>
      <c r="B13488"/>
      <c r="C13488"/>
      <c r="D13488"/>
    </row>
    <row r="13489" spans="1:4" x14ac:dyDescent="0.25">
      <c r="A13489"/>
      <c r="B13489"/>
      <c r="C13489"/>
      <c r="D13489"/>
    </row>
    <row r="13490" spans="1:4" x14ac:dyDescent="0.25">
      <c r="A13490"/>
      <c r="B13490"/>
      <c r="C13490"/>
      <c r="D13490"/>
    </row>
    <row r="13491" spans="1:4" x14ac:dyDescent="0.25">
      <c r="A13491"/>
      <c r="B13491"/>
      <c r="C13491"/>
      <c r="D13491"/>
    </row>
    <row r="13492" spans="1:4" x14ac:dyDescent="0.25">
      <c r="A13492"/>
      <c r="B13492"/>
      <c r="C13492"/>
      <c r="D13492"/>
    </row>
    <row r="13493" spans="1:4" x14ac:dyDescent="0.25">
      <c r="A13493"/>
      <c r="B13493"/>
      <c r="C13493"/>
      <c r="D13493"/>
    </row>
    <row r="13494" spans="1:4" x14ac:dyDescent="0.25">
      <c r="A13494"/>
      <c r="B13494"/>
      <c r="C13494"/>
      <c r="D13494"/>
    </row>
    <row r="13495" spans="1:4" x14ac:dyDescent="0.25">
      <c r="A13495"/>
      <c r="B13495"/>
      <c r="C13495"/>
      <c r="D13495"/>
    </row>
    <row r="13496" spans="1:4" x14ac:dyDescent="0.25">
      <c r="A13496"/>
      <c r="B13496"/>
      <c r="C13496"/>
      <c r="D13496"/>
    </row>
    <row r="13497" spans="1:4" x14ac:dyDescent="0.25">
      <c r="A13497"/>
      <c r="B13497"/>
      <c r="C13497"/>
      <c r="D13497"/>
    </row>
    <row r="13498" spans="1:4" x14ac:dyDescent="0.25">
      <c r="A13498"/>
      <c r="B13498"/>
      <c r="C13498"/>
      <c r="D13498"/>
    </row>
    <row r="13499" spans="1:4" x14ac:dyDescent="0.25">
      <c r="A13499"/>
      <c r="B13499"/>
      <c r="C13499"/>
      <c r="D13499"/>
    </row>
    <row r="13500" spans="1:4" x14ac:dyDescent="0.25">
      <c r="A13500"/>
      <c r="B13500"/>
      <c r="C13500"/>
      <c r="D13500"/>
    </row>
    <row r="13501" spans="1:4" x14ac:dyDescent="0.25">
      <c r="A13501"/>
      <c r="B13501"/>
      <c r="C13501"/>
      <c r="D13501"/>
    </row>
    <row r="13502" spans="1:4" x14ac:dyDescent="0.25">
      <c r="A13502"/>
      <c r="B13502"/>
      <c r="C13502"/>
      <c r="D13502"/>
    </row>
    <row r="13503" spans="1:4" x14ac:dyDescent="0.25">
      <c r="A13503"/>
      <c r="B13503"/>
      <c r="C13503"/>
      <c r="D13503"/>
    </row>
    <row r="13504" spans="1:4" x14ac:dyDescent="0.25">
      <c r="A13504"/>
      <c r="B13504"/>
      <c r="C13504"/>
      <c r="D13504"/>
    </row>
    <row r="13505" spans="1:4" x14ac:dyDescent="0.25">
      <c r="A13505"/>
      <c r="B13505"/>
      <c r="C13505"/>
      <c r="D13505"/>
    </row>
    <row r="13506" spans="1:4" x14ac:dyDescent="0.25">
      <c r="A13506"/>
      <c r="B13506"/>
      <c r="C13506"/>
      <c r="D13506"/>
    </row>
    <row r="13507" spans="1:4" x14ac:dyDescent="0.25">
      <c r="A13507"/>
      <c r="B13507"/>
      <c r="C13507"/>
      <c r="D13507"/>
    </row>
    <row r="13508" spans="1:4" x14ac:dyDescent="0.25">
      <c r="A13508"/>
      <c r="B13508"/>
      <c r="C13508"/>
      <c r="D13508"/>
    </row>
    <row r="13509" spans="1:4" x14ac:dyDescent="0.25">
      <c r="A13509"/>
      <c r="B13509"/>
      <c r="C13509"/>
      <c r="D13509"/>
    </row>
    <row r="13510" spans="1:4" x14ac:dyDescent="0.25">
      <c r="A13510"/>
      <c r="B13510"/>
      <c r="C13510"/>
      <c r="D13510"/>
    </row>
    <row r="13511" spans="1:4" x14ac:dyDescent="0.25">
      <c r="A13511"/>
      <c r="B13511"/>
      <c r="C13511"/>
      <c r="D13511"/>
    </row>
    <row r="13512" spans="1:4" x14ac:dyDescent="0.25">
      <c r="A13512"/>
      <c r="B13512"/>
      <c r="C13512"/>
      <c r="D13512"/>
    </row>
    <row r="13513" spans="1:4" x14ac:dyDescent="0.25">
      <c r="A13513"/>
      <c r="B13513"/>
      <c r="C13513"/>
      <c r="D13513"/>
    </row>
    <row r="13514" spans="1:4" x14ac:dyDescent="0.25">
      <c r="A13514"/>
      <c r="B13514"/>
      <c r="C13514"/>
      <c r="D13514"/>
    </row>
    <row r="13515" spans="1:4" x14ac:dyDescent="0.25">
      <c r="A13515"/>
      <c r="B13515"/>
      <c r="C13515"/>
      <c r="D13515"/>
    </row>
    <row r="13516" spans="1:4" x14ac:dyDescent="0.25">
      <c r="A13516"/>
      <c r="B13516"/>
      <c r="C13516"/>
      <c r="D13516"/>
    </row>
    <row r="13517" spans="1:4" x14ac:dyDescent="0.25">
      <c r="A13517"/>
      <c r="B13517"/>
      <c r="C13517"/>
      <c r="D13517"/>
    </row>
    <row r="13518" spans="1:4" x14ac:dyDescent="0.25">
      <c r="A13518"/>
      <c r="B13518"/>
      <c r="C13518"/>
      <c r="D13518"/>
    </row>
    <row r="13519" spans="1:4" x14ac:dyDescent="0.25">
      <c r="A13519"/>
      <c r="B13519"/>
      <c r="C13519"/>
      <c r="D13519"/>
    </row>
    <row r="13520" spans="1:4" x14ac:dyDescent="0.25">
      <c r="A13520"/>
      <c r="B13520"/>
      <c r="C13520"/>
      <c r="D13520"/>
    </row>
    <row r="13521" spans="1:4" x14ac:dyDescent="0.25">
      <c r="A13521"/>
      <c r="B13521"/>
      <c r="C13521"/>
      <c r="D13521"/>
    </row>
    <row r="13522" spans="1:4" x14ac:dyDescent="0.25">
      <c r="A13522"/>
      <c r="B13522"/>
      <c r="C13522"/>
      <c r="D13522"/>
    </row>
    <row r="13523" spans="1:4" x14ac:dyDescent="0.25">
      <c r="A13523"/>
      <c r="B13523"/>
      <c r="C13523"/>
      <c r="D13523"/>
    </row>
    <row r="13524" spans="1:4" x14ac:dyDescent="0.25">
      <c r="A13524"/>
      <c r="B13524"/>
      <c r="C13524"/>
      <c r="D13524"/>
    </row>
    <row r="13525" spans="1:4" x14ac:dyDescent="0.25">
      <c r="A13525"/>
      <c r="B13525"/>
      <c r="C13525"/>
      <c r="D13525"/>
    </row>
    <row r="13526" spans="1:4" x14ac:dyDescent="0.25">
      <c r="A13526"/>
      <c r="B13526"/>
      <c r="C13526"/>
      <c r="D13526"/>
    </row>
    <row r="13527" spans="1:4" x14ac:dyDescent="0.25">
      <c r="A13527"/>
      <c r="B13527"/>
      <c r="C13527"/>
      <c r="D13527"/>
    </row>
    <row r="13528" spans="1:4" x14ac:dyDescent="0.25">
      <c r="A13528"/>
      <c r="B13528"/>
      <c r="C13528"/>
      <c r="D13528"/>
    </row>
    <row r="13529" spans="1:4" x14ac:dyDescent="0.25">
      <c r="A13529"/>
      <c r="B13529"/>
      <c r="C13529"/>
      <c r="D13529"/>
    </row>
    <row r="13530" spans="1:4" x14ac:dyDescent="0.25">
      <c r="A13530"/>
      <c r="B13530"/>
      <c r="C13530"/>
      <c r="D13530"/>
    </row>
    <row r="13531" spans="1:4" x14ac:dyDescent="0.25">
      <c r="A13531"/>
      <c r="B13531"/>
      <c r="C13531"/>
      <c r="D13531"/>
    </row>
    <row r="13532" spans="1:4" x14ac:dyDescent="0.25">
      <c r="A13532"/>
      <c r="B13532"/>
      <c r="C13532"/>
      <c r="D13532"/>
    </row>
    <row r="13533" spans="1:4" x14ac:dyDescent="0.25">
      <c r="A13533"/>
      <c r="B13533"/>
      <c r="C13533"/>
      <c r="D13533"/>
    </row>
    <row r="13534" spans="1:4" x14ac:dyDescent="0.25">
      <c r="A13534"/>
      <c r="B13534"/>
      <c r="C13534"/>
      <c r="D13534"/>
    </row>
    <row r="13535" spans="1:4" x14ac:dyDescent="0.25">
      <c r="A13535"/>
      <c r="B13535"/>
      <c r="C13535"/>
      <c r="D13535"/>
    </row>
    <row r="13536" spans="1:4" x14ac:dyDescent="0.25">
      <c r="A13536"/>
      <c r="B13536"/>
      <c r="C13536"/>
      <c r="D13536"/>
    </row>
    <row r="13537" spans="1:4" x14ac:dyDescent="0.25">
      <c r="A13537"/>
      <c r="B13537"/>
      <c r="C13537"/>
      <c r="D13537"/>
    </row>
    <row r="13538" spans="1:4" x14ac:dyDescent="0.25">
      <c r="A13538"/>
      <c r="B13538"/>
      <c r="C13538"/>
      <c r="D13538"/>
    </row>
    <row r="13539" spans="1:4" x14ac:dyDescent="0.25">
      <c r="A13539"/>
      <c r="B13539"/>
      <c r="C13539"/>
      <c r="D13539"/>
    </row>
    <row r="13540" spans="1:4" x14ac:dyDescent="0.25">
      <c r="A13540"/>
      <c r="B13540"/>
      <c r="C13540"/>
      <c r="D13540"/>
    </row>
    <row r="13541" spans="1:4" x14ac:dyDescent="0.25">
      <c r="A13541"/>
      <c r="B13541"/>
      <c r="C13541"/>
      <c r="D13541"/>
    </row>
    <row r="13542" spans="1:4" x14ac:dyDescent="0.25">
      <c r="A13542"/>
      <c r="B13542"/>
      <c r="C13542"/>
      <c r="D13542"/>
    </row>
    <row r="13543" spans="1:4" x14ac:dyDescent="0.25">
      <c r="A13543"/>
      <c r="B13543"/>
      <c r="C13543"/>
      <c r="D13543"/>
    </row>
    <row r="13544" spans="1:4" x14ac:dyDescent="0.25">
      <c r="A13544"/>
      <c r="B13544"/>
      <c r="C13544"/>
      <c r="D13544"/>
    </row>
    <row r="13545" spans="1:4" x14ac:dyDescent="0.25">
      <c r="A13545"/>
      <c r="B13545"/>
      <c r="C13545"/>
      <c r="D13545"/>
    </row>
    <row r="13546" spans="1:4" x14ac:dyDescent="0.25">
      <c r="A13546"/>
      <c r="B13546"/>
      <c r="C13546"/>
      <c r="D13546"/>
    </row>
    <row r="13547" spans="1:4" x14ac:dyDescent="0.25">
      <c r="A13547"/>
      <c r="B13547"/>
      <c r="C13547"/>
      <c r="D13547"/>
    </row>
    <row r="13548" spans="1:4" x14ac:dyDescent="0.25">
      <c r="A13548"/>
      <c r="B13548"/>
      <c r="C13548"/>
      <c r="D13548"/>
    </row>
    <row r="13549" spans="1:4" x14ac:dyDescent="0.25">
      <c r="A13549"/>
      <c r="B13549"/>
      <c r="C13549"/>
      <c r="D13549"/>
    </row>
    <row r="13550" spans="1:4" x14ac:dyDescent="0.25">
      <c r="A13550"/>
      <c r="B13550"/>
      <c r="C13550"/>
      <c r="D13550"/>
    </row>
    <row r="13551" spans="1:4" x14ac:dyDescent="0.25">
      <c r="A13551"/>
      <c r="B13551"/>
      <c r="C13551"/>
      <c r="D13551"/>
    </row>
    <row r="13552" spans="1:4" x14ac:dyDescent="0.25">
      <c r="A13552"/>
      <c r="B13552"/>
      <c r="C13552"/>
      <c r="D13552"/>
    </row>
    <row r="13553" spans="1:4" x14ac:dyDescent="0.25">
      <c r="A13553"/>
      <c r="B13553"/>
      <c r="C13553"/>
      <c r="D13553"/>
    </row>
    <row r="13554" spans="1:4" x14ac:dyDescent="0.25">
      <c r="A13554"/>
      <c r="B13554"/>
      <c r="C13554"/>
      <c r="D13554"/>
    </row>
    <row r="13555" spans="1:4" x14ac:dyDescent="0.25">
      <c r="A13555"/>
      <c r="B13555"/>
      <c r="C13555"/>
      <c r="D13555"/>
    </row>
    <row r="13556" spans="1:4" x14ac:dyDescent="0.25">
      <c r="A13556"/>
      <c r="B13556"/>
      <c r="C13556"/>
      <c r="D13556"/>
    </row>
    <row r="13557" spans="1:4" x14ac:dyDescent="0.25">
      <c r="A13557"/>
      <c r="B13557"/>
      <c r="C13557"/>
      <c r="D13557"/>
    </row>
    <row r="13558" spans="1:4" x14ac:dyDescent="0.25">
      <c r="A13558"/>
      <c r="B13558"/>
      <c r="C13558"/>
      <c r="D13558"/>
    </row>
    <row r="13559" spans="1:4" x14ac:dyDescent="0.25">
      <c r="A13559"/>
      <c r="B13559"/>
      <c r="C13559"/>
      <c r="D13559"/>
    </row>
    <row r="13560" spans="1:4" x14ac:dyDescent="0.25">
      <c r="A13560"/>
      <c r="B13560"/>
      <c r="C13560"/>
      <c r="D13560"/>
    </row>
    <row r="13561" spans="1:4" x14ac:dyDescent="0.25">
      <c r="A13561"/>
      <c r="B13561"/>
      <c r="C13561"/>
      <c r="D13561"/>
    </row>
    <row r="13562" spans="1:4" x14ac:dyDescent="0.25">
      <c r="A13562"/>
      <c r="B13562"/>
      <c r="C13562"/>
      <c r="D13562"/>
    </row>
    <row r="13563" spans="1:4" x14ac:dyDescent="0.25">
      <c r="A13563"/>
      <c r="B13563"/>
      <c r="C13563"/>
      <c r="D13563"/>
    </row>
    <row r="13564" spans="1:4" x14ac:dyDescent="0.25">
      <c r="A13564"/>
      <c r="B13564"/>
      <c r="C13564"/>
      <c r="D13564"/>
    </row>
    <row r="13565" spans="1:4" x14ac:dyDescent="0.25">
      <c r="A13565"/>
      <c r="B13565"/>
      <c r="C13565"/>
      <c r="D13565"/>
    </row>
    <row r="13566" spans="1:4" x14ac:dyDescent="0.25">
      <c r="A13566"/>
      <c r="B13566"/>
      <c r="C13566"/>
      <c r="D13566"/>
    </row>
    <row r="13567" spans="1:4" x14ac:dyDescent="0.25">
      <c r="A13567"/>
      <c r="B13567"/>
      <c r="C13567"/>
      <c r="D13567"/>
    </row>
    <row r="13568" spans="1:4" x14ac:dyDescent="0.25">
      <c r="A13568"/>
      <c r="B13568"/>
      <c r="C13568"/>
      <c r="D13568"/>
    </row>
    <row r="13569" spans="1:4" x14ac:dyDescent="0.25">
      <c r="A13569"/>
      <c r="B13569"/>
      <c r="C13569"/>
      <c r="D13569"/>
    </row>
    <row r="13570" spans="1:4" x14ac:dyDescent="0.25">
      <c r="A13570"/>
      <c r="B13570"/>
      <c r="C13570"/>
      <c r="D13570"/>
    </row>
    <row r="13571" spans="1:4" x14ac:dyDescent="0.25">
      <c r="A13571"/>
      <c r="B13571"/>
      <c r="C13571"/>
      <c r="D13571"/>
    </row>
    <row r="13572" spans="1:4" x14ac:dyDescent="0.25">
      <c r="A13572"/>
      <c r="B13572"/>
      <c r="C13572"/>
      <c r="D13572"/>
    </row>
    <row r="13573" spans="1:4" x14ac:dyDescent="0.25">
      <c r="A13573"/>
      <c r="B13573"/>
      <c r="C13573"/>
      <c r="D13573"/>
    </row>
    <row r="13574" spans="1:4" x14ac:dyDescent="0.25">
      <c r="A13574"/>
      <c r="B13574"/>
      <c r="C13574"/>
      <c r="D13574"/>
    </row>
    <row r="13575" spans="1:4" x14ac:dyDescent="0.25">
      <c r="A13575"/>
      <c r="B13575"/>
      <c r="C13575"/>
      <c r="D13575"/>
    </row>
    <row r="13576" spans="1:4" x14ac:dyDescent="0.25">
      <c r="A13576"/>
      <c r="B13576"/>
      <c r="C13576"/>
      <c r="D13576"/>
    </row>
    <row r="13577" spans="1:4" x14ac:dyDescent="0.25">
      <c r="A13577"/>
      <c r="B13577"/>
      <c r="C13577"/>
      <c r="D13577"/>
    </row>
    <row r="13578" spans="1:4" x14ac:dyDescent="0.25">
      <c r="A13578"/>
      <c r="B13578"/>
      <c r="C13578"/>
      <c r="D13578"/>
    </row>
    <row r="13579" spans="1:4" x14ac:dyDescent="0.25">
      <c r="A13579"/>
      <c r="B13579"/>
      <c r="C13579"/>
      <c r="D13579"/>
    </row>
    <row r="13580" spans="1:4" x14ac:dyDescent="0.25">
      <c r="A13580"/>
      <c r="B13580"/>
      <c r="C13580"/>
      <c r="D13580"/>
    </row>
    <row r="13581" spans="1:4" x14ac:dyDescent="0.25">
      <c r="A13581"/>
      <c r="B13581"/>
      <c r="C13581"/>
      <c r="D13581"/>
    </row>
    <row r="13582" spans="1:4" x14ac:dyDescent="0.25">
      <c r="A13582"/>
      <c r="B13582"/>
      <c r="C13582"/>
      <c r="D13582"/>
    </row>
    <row r="13583" spans="1:4" x14ac:dyDescent="0.25">
      <c r="A13583"/>
      <c r="B13583"/>
      <c r="C13583"/>
      <c r="D13583"/>
    </row>
    <row r="13584" spans="1:4" x14ac:dyDescent="0.25">
      <c r="A13584"/>
      <c r="B13584"/>
      <c r="C13584"/>
      <c r="D13584"/>
    </row>
    <row r="13585" spans="1:4" x14ac:dyDescent="0.25">
      <c r="A13585"/>
      <c r="B13585"/>
      <c r="C13585"/>
      <c r="D13585"/>
    </row>
    <row r="13586" spans="1:4" x14ac:dyDescent="0.25">
      <c r="A13586"/>
      <c r="B13586"/>
      <c r="C13586"/>
      <c r="D13586"/>
    </row>
    <row r="13587" spans="1:4" x14ac:dyDescent="0.25">
      <c r="A13587"/>
      <c r="B13587"/>
      <c r="C13587"/>
      <c r="D13587"/>
    </row>
    <row r="13588" spans="1:4" x14ac:dyDescent="0.25">
      <c r="A13588"/>
      <c r="B13588"/>
      <c r="C13588"/>
      <c r="D13588"/>
    </row>
    <row r="13589" spans="1:4" x14ac:dyDescent="0.25">
      <c r="A13589"/>
      <c r="B13589"/>
      <c r="C13589"/>
      <c r="D13589"/>
    </row>
    <row r="13590" spans="1:4" x14ac:dyDescent="0.25">
      <c r="A13590"/>
      <c r="B13590"/>
      <c r="C13590"/>
      <c r="D13590"/>
    </row>
    <row r="13591" spans="1:4" x14ac:dyDescent="0.25">
      <c r="A13591"/>
      <c r="B13591"/>
      <c r="C13591"/>
      <c r="D13591"/>
    </row>
    <row r="13592" spans="1:4" x14ac:dyDescent="0.25">
      <c r="A13592"/>
      <c r="B13592"/>
      <c r="C13592"/>
      <c r="D13592"/>
    </row>
    <row r="13593" spans="1:4" x14ac:dyDescent="0.25">
      <c r="A13593"/>
      <c r="B13593"/>
      <c r="C13593"/>
      <c r="D13593"/>
    </row>
    <row r="13594" spans="1:4" x14ac:dyDescent="0.25">
      <c r="A13594"/>
      <c r="B13594"/>
      <c r="C13594"/>
      <c r="D13594"/>
    </row>
    <row r="13595" spans="1:4" x14ac:dyDescent="0.25">
      <c r="A13595"/>
      <c r="B13595"/>
      <c r="C13595"/>
      <c r="D13595"/>
    </row>
    <row r="13596" spans="1:4" x14ac:dyDescent="0.25">
      <c r="A13596"/>
      <c r="B13596"/>
      <c r="C13596"/>
      <c r="D13596"/>
    </row>
    <row r="13597" spans="1:4" x14ac:dyDescent="0.25">
      <c r="A13597"/>
      <c r="B13597"/>
      <c r="C13597"/>
      <c r="D13597"/>
    </row>
    <row r="13598" spans="1:4" x14ac:dyDescent="0.25">
      <c r="A13598"/>
      <c r="B13598"/>
      <c r="C13598"/>
      <c r="D13598"/>
    </row>
    <row r="13599" spans="1:4" x14ac:dyDescent="0.25">
      <c r="A13599"/>
      <c r="B13599"/>
      <c r="C13599"/>
      <c r="D13599"/>
    </row>
    <row r="13600" spans="1:4" x14ac:dyDescent="0.25">
      <c r="A13600"/>
      <c r="B13600"/>
      <c r="C13600"/>
      <c r="D13600"/>
    </row>
    <row r="13601" spans="1:4" x14ac:dyDescent="0.25">
      <c r="A13601"/>
      <c r="B13601"/>
      <c r="C13601"/>
      <c r="D13601"/>
    </row>
    <row r="13602" spans="1:4" x14ac:dyDescent="0.25">
      <c r="A13602"/>
      <c r="B13602"/>
      <c r="C13602"/>
      <c r="D13602"/>
    </row>
    <row r="13603" spans="1:4" x14ac:dyDescent="0.25">
      <c r="A13603"/>
      <c r="B13603"/>
      <c r="C13603"/>
      <c r="D13603"/>
    </row>
    <row r="13604" spans="1:4" x14ac:dyDescent="0.25">
      <c r="A13604"/>
      <c r="B13604"/>
      <c r="C13604"/>
      <c r="D13604"/>
    </row>
    <row r="13605" spans="1:4" x14ac:dyDescent="0.25">
      <c r="A13605"/>
      <c r="B13605"/>
      <c r="C13605"/>
      <c r="D13605"/>
    </row>
    <row r="13606" spans="1:4" x14ac:dyDescent="0.25">
      <c r="A13606"/>
      <c r="B13606"/>
      <c r="C13606"/>
      <c r="D13606"/>
    </row>
    <row r="13607" spans="1:4" x14ac:dyDescent="0.25">
      <c r="A13607"/>
      <c r="B13607"/>
      <c r="C13607"/>
      <c r="D13607"/>
    </row>
    <row r="13608" spans="1:4" x14ac:dyDescent="0.25">
      <c r="A13608"/>
      <c r="B13608"/>
      <c r="C13608"/>
      <c r="D13608"/>
    </row>
    <row r="13609" spans="1:4" x14ac:dyDescent="0.25">
      <c r="A13609"/>
      <c r="B13609"/>
      <c r="C13609"/>
      <c r="D13609"/>
    </row>
    <row r="13610" spans="1:4" x14ac:dyDescent="0.25">
      <c r="A13610"/>
      <c r="B13610"/>
      <c r="C13610"/>
      <c r="D13610"/>
    </row>
    <row r="13611" spans="1:4" x14ac:dyDescent="0.25">
      <c r="A13611"/>
      <c r="B13611"/>
      <c r="C13611"/>
      <c r="D13611"/>
    </row>
    <row r="13612" spans="1:4" x14ac:dyDescent="0.25">
      <c r="A13612"/>
      <c r="B13612"/>
      <c r="C13612"/>
      <c r="D13612"/>
    </row>
    <row r="13613" spans="1:4" x14ac:dyDescent="0.25">
      <c r="A13613"/>
      <c r="B13613"/>
      <c r="C13613"/>
      <c r="D13613"/>
    </row>
    <row r="13614" spans="1:4" x14ac:dyDescent="0.25">
      <c r="A13614"/>
      <c r="B13614"/>
      <c r="C13614"/>
      <c r="D13614"/>
    </row>
    <row r="13615" spans="1:4" x14ac:dyDescent="0.25">
      <c r="A13615"/>
      <c r="B13615"/>
      <c r="C13615"/>
      <c r="D13615"/>
    </row>
    <row r="13616" spans="1:4" x14ac:dyDescent="0.25">
      <c r="A13616"/>
      <c r="B13616"/>
      <c r="C13616"/>
      <c r="D13616"/>
    </row>
    <row r="13617" spans="1:4" x14ac:dyDescent="0.25">
      <c r="A13617"/>
      <c r="B13617"/>
      <c r="C13617"/>
      <c r="D13617"/>
    </row>
    <row r="13618" spans="1:4" x14ac:dyDescent="0.25">
      <c r="A13618"/>
      <c r="B13618"/>
      <c r="C13618"/>
      <c r="D13618"/>
    </row>
    <row r="13619" spans="1:4" x14ac:dyDescent="0.25">
      <c r="A13619"/>
      <c r="B13619"/>
      <c r="C13619"/>
      <c r="D13619"/>
    </row>
    <row r="13620" spans="1:4" x14ac:dyDescent="0.25">
      <c r="A13620"/>
      <c r="B13620"/>
      <c r="C13620"/>
      <c r="D13620"/>
    </row>
    <row r="13621" spans="1:4" x14ac:dyDescent="0.25">
      <c r="A13621"/>
      <c r="B13621"/>
      <c r="C13621"/>
      <c r="D13621"/>
    </row>
    <row r="13622" spans="1:4" x14ac:dyDescent="0.25">
      <c r="A13622"/>
      <c r="B13622"/>
      <c r="C13622"/>
      <c r="D13622"/>
    </row>
    <row r="13623" spans="1:4" x14ac:dyDescent="0.25">
      <c r="A13623"/>
      <c r="B13623"/>
      <c r="C13623"/>
      <c r="D13623"/>
    </row>
    <row r="13624" spans="1:4" x14ac:dyDescent="0.25">
      <c r="A13624"/>
      <c r="B13624"/>
      <c r="C13624"/>
      <c r="D13624"/>
    </row>
    <row r="13625" spans="1:4" x14ac:dyDescent="0.25">
      <c r="A13625"/>
      <c r="B13625"/>
      <c r="C13625"/>
      <c r="D13625"/>
    </row>
    <row r="13626" spans="1:4" x14ac:dyDescent="0.25">
      <c r="A13626"/>
      <c r="B13626"/>
      <c r="C13626"/>
      <c r="D13626"/>
    </row>
    <row r="13627" spans="1:4" x14ac:dyDescent="0.25">
      <c r="A13627"/>
      <c r="B13627"/>
      <c r="C13627"/>
      <c r="D13627"/>
    </row>
    <row r="13628" spans="1:4" x14ac:dyDescent="0.25">
      <c r="A13628"/>
      <c r="B13628"/>
      <c r="C13628"/>
      <c r="D13628"/>
    </row>
    <row r="13629" spans="1:4" x14ac:dyDescent="0.25">
      <c r="A13629"/>
      <c r="B13629"/>
      <c r="C13629"/>
      <c r="D13629"/>
    </row>
    <row r="13630" spans="1:4" x14ac:dyDescent="0.25">
      <c r="A13630"/>
      <c r="B13630"/>
      <c r="C13630"/>
      <c r="D13630"/>
    </row>
    <row r="13631" spans="1:4" x14ac:dyDescent="0.25">
      <c r="A13631"/>
      <c r="B13631"/>
      <c r="C13631"/>
      <c r="D13631"/>
    </row>
    <row r="13632" spans="1:4" x14ac:dyDescent="0.25">
      <c r="A13632"/>
      <c r="B13632"/>
      <c r="C13632"/>
      <c r="D13632"/>
    </row>
    <row r="13633" spans="1:4" x14ac:dyDescent="0.25">
      <c r="A13633"/>
      <c r="B13633"/>
      <c r="C13633"/>
      <c r="D13633"/>
    </row>
    <row r="13634" spans="1:4" x14ac:dyDescent="0.25">
      <c r="A13634"/>
      <c r="B13634"/>
      <c r="C13634"/>
      <c r="D13634"/>
    </row>
    <row r="13635" spans="1:4" x14ac:dyDescent="0.25">
      <c r="A13635"/>
      <c r="B13635"/>
      <c r="C13635"/>
      <c r="D13635"/>
    </row>
    <row r="13636" spans="1:4" x14ac:dyDescent="0.25">
      <c r="A13636"/>
      <c r="B13636"/>
      <c r="C13636"/>
      <c r="D13636"/>
    </row>
    <row r="13637" spans="1:4" x14ac:dyDescent="0.25">
      <c r="A13637"/>
      <c r="B13637"/>
      <c r="C13637"/>
      <c r="D13637"/>
    </row>
    <row r="13638" spans="1:4" x14ac:dyDescent="0.25">
      <c r="A13638"/>
      <c r="B13638"/>
      <c r="C13638"/>
      <c r="D13638"/>
    </row>
    <row r="13639" spans="1:4" x14ac:dyDescent="0.25">
      <c r="A13639"/>
      <c r="B13639"/>
      <c r="C13639"/>
      <c r="D13639"/>
    </row>
    <row r="13640" spans="1:4" x14ac:dyDescent="0.25">
      <c r="A13640"/>
      <c r="B13640"/>
      <c r="C13640"/>
      <c r="D13640"/>
    </row>
    <row r="13641" spans="1:4" x14ac:dyDescent="0.25">
      <c r="A13641"/>
      <c r="B13641"/>
      <c r="C13641"/>
      <c r="D13641"/>
    </row>
    <row r="13642" spans="1:4" x14ac:dyDescent="0.25">
      <c r="A13642"/>
      <c r="B13642"/>
      <c r="C13642"/>
      <c r="D13642"/>
    </row>
    <row r="13643" spans="1:4" x14ac:dyDescent="0.25">
      <c r="A13643"/>
      <c r="B13643"/>
      <c r="C13643"/>
      <c r="D13643"/>
    </row>
    <row r="13644" spans="1:4" x14ac:dyDescent="0.25">
      <c r="A13644"/>
      <c r="B13644"/>
      <c r="C13644"/>
      <c r="D13644"/>
    </row>
    <row r="13645" spans="1:4" x14ac:dyDescent="0.25">
      <c r="A13645"/>
      <c r="B13645"/>
      <c r="C13645"/>
      <c r="D13645"/>
    </row>
    <row r="13646" spans="1:4" x14ac:dyDescent="0.25">
      <c r="A13646"/>
      <c r="B13646"/>
      <c r="C13646"/>
      <c r="D13646"/>
    </row>
    <row r="13647" spans="1:4" x14ac:dyDescent="0.25">
      <c r="A13647"/>
      <c r="B13647"/>
      <c r="C13647"/>
      <c r="D13647"/>
    </row>
    <row r="13648" spans="1:4" x14ac:dyDescent="0.25">
      <c r="A13648"/>
      <c r="B13648"/>
      <c r="C13648"/>
      <c r="D13648"/>
    </row>
    <row r="13649" spans="1:4" x14ac:dyDescent="0.25">
      <c r="A13649"/>
      <c r="B13649"/>
      <c r="C13649"/>
      <c r="D13649"/>
    </row>
    <row r="13650" spans="1:4" x14ac:dyDescent="0.25">
      <c r="A13650"/>
      <c r="B13650"/>
      <c r="C13650"/>
      <c r="D13650"/>
    </row>
    <row r="13651" spans="1:4" x14ac:dyDescent="0.25">
      <c r="A13651"/>
      <c r="B13651"/>
      <c r="C13651"/>
      <c r="D13651"/>
    </row>
    <row r="13652" spans="1:4" x14ac:dyDescent="0.25">
      <c r="A13652"/>
      <c r="B13652"/>
      <c r="C13652"/>
      <c r="D13652"/>
    </row>
    <row r="13653" spans="1:4" x14ac:dyDescent="0.25">
      <c r="A13653"/>
      <c r="B13653"/>
      <c r="C13653"/>
      <c r="D13653"/>
    </row>
    <row r="13654" spans="1:4" x14ac:dyDescent="0.25">
      <c r="A13654"/>
      <c r="B13654"/>
      <c r="C13654"/>
      <c r="D13654"/>
    </row>
    <row r="13655" spans="1:4" x14ac:dyDescent="0.25">
      <c r="A13655"/>
      <c r="B13655"/>
      <c r="C13655"/>
      <c r="D13655"/>
    </row>
    <row r="13656" spans="1:4" x14ac:dyDescent="0.25">
      <c r="A13656"/>
      <c r="B13656"/>
      <c r="C13656"/>
      <c r="D13656"/>
    </row>
    <row r="13657" spans="1:4" x14ac:dyDescent="0.25">
      <c r="A13657"/>
      <c r="B13657"/>
      <c r="C13657"/>
      <c r="D13657"/>
    </row>
    <row r="13658" spans="1:4" x14ac:dyDescent="0.25">
      <c r="A13658"/>
      <c r="B13658"/>
      <c r="C13658"/>
      <c r="D13658"/>
    </row>
    <row r="13659" spans="1:4" x14ac:dyDescent="0.25">
      <c r="A13659"/>
      <c r="B13659"/>
      <c r="C13659"/>
      <c r="D13659"/>
    </row>
    <row r="13660" spans="1:4" x14ac:dyDescent="0.25">
      <c r="A13660"/>
      <c r="B13660"/>
      <c r="C13660"/>
      <c r="D13660"/>
    </row>
    <row r="13661" spans="1:4" x14ac:dyDescent="0.25">
      <c r="A13661"/>
      <c r="B13661"/>
      <c r="C13661"/>
      <c r="D13661"/>
    </row>
    <row r="13662" spans="1:4" x14ac:dyDescent="0.25">
      <c r="A13662"/>
      <c r="B13662"/>
      <c r="C13662"/>
      <c r="D13662"/>
    </row>
    <row r="13663" spans="1:4" x14ac:dyDescent="0.25">
      <c r="A13663"/>
      <c r="B13663"/>
      <c r="C13663"/>
      <c r="D13663"/>
    </row>
    <row r="13664" spans="1:4" x14ac:dyDescent="0.25">
      <c r="A13664"/>
      <c r="B13664"/>
      <c r="C13664"/>
      <c r="D13664"/>
    </row>
    <row r="13665" spans="1:4" x14ac:dyDescent="0.25">
      <c r="A13665"/>
      <c r="B13665"/>
      <c r="C13665"/>
      <c r="D13665"/>
    </row>
    <row r="13666" spans="1:4" x14ac:dyDescent="0.25">
      <c r="A13666"/>
      <c r="B13666"/>
      <c r="C13666"/>
      <c r="D13666"/>
    </row>
    <row r="13667" spans="1:4" x14ac:dyDescent="0.25">
      <c r="A13667"/>
      <c r="B13667"/>
      <c r="C13667"/>
      <c r="D13667"/>
    </row>
    <row r="13668" spans="1:4" x14ac:dyDescent="0.25">
      <c r="A13668"/>
      <c r="B13668"/>
      <c r="C13668"/>
      <c r="D13668"/>
    </row>
    <row r="13669" spans="1:4" x14ac:dyDescent="0.25">
      <c r="A13669"/>
      <c r="B13669"/>
      <c r="C13669"/>
      <c r="D13669"/>
    </row>
    <row r="13670" spans="1:4" x14ac:dyDescent="0.25">
      <c r="A13670"/>
      <c r="B13670"/>
      <c r="C13670"/>
      <c r="D13670"/>
    </row>
    <row r="13671" spans="1:4" x14ac:dyDescent="0.25">
      <c r="A13671"/>
      <c r="B13671"/>
      <c r="C13671"/>
      <c r="D13671"/>
    </row>
    <row r="13672" spans="1:4" x14ac:dyDescent="0.25">
      <c r="A13672"/>
      <c r="B13672"/>
      <c r="C13672"/>
      <c r="D13672"/>
    </row>
    <row r="13673" spans="1:4" x14ac:dyDescent="0.25">
      <c r="A13673"/>
      <c r="B13673"/>
      <c r="C13673"/>
      <c r="D13673"/>
    </row>
    <row r="13674" spans="1:4" x14ac:dyDescent="0.25">
      <c r="A13674"/>
      <c r="B13674"/>
      <c r="C13674"/>
      <c r="D13674"/>
    </row>
    <row r="13675" spans="1:4" x14ac:dyDescent="0.25">
      <c r="A13675"/>
      <c r="B13675"/>
      <c r="C13675"/>
      <c r="D13675"/>
    </row>
    <row r="13676" spans="1:4" x14ac:dyDescent="0.25">
      <c r="A13676"/>
      <c r="B13676"/>
      <c r="C13676"/>
      <c r="D13676"/>
    </row>
    <row r="13677" spans="1:4" x14ac:dyDescent="0.25">
      <c r="A13677"/>
      <c r="B13677"/>
      <c r="C13677"/>
      <c r="D13677"/>
    </row>
    <row r="13678" spans="1:4" x14ac:dyDescent="0.25">
      <c r="A13678"/>
      <c r="B13678"/>
      <c r="C13678"/>
      <c r="D13678"/>
    </row>
    <row r="13679" spans="1:4" x14ac:dyDescent="0.25">
      <c r="A13679"/>
      <c r="B13679"/>
      <c r="C13679"/>
      <c r="D13679"/>
    </row>
    <row r="13680" spans="1:4" x14ac:dyDescent="0.25">
      <c r="A13680"/>
      <c r="B13680"/>
      <c r="C13680"/>
      <c r="D13680"/>
    </row>
    <row r="13681" spans="1:4" x14ac:dyDescent="0.25">
      <c r="A13681"/>
      <c r="B13681"/>
      <c r="C13681"/>
      <c r="D13681"/>
    </row>
    <row r="13682" spans="1:4" x14ac:dyDescent="0.25">
      <c r="A13682"/>
      <c r="B13682"/>
      <c r="C13682"/>
      <c r="D13682"/>
    </row>
    <row r="13683" spans="1:4" x14ac:dyDescent="0.25">
      <c r="A13683"/>
      <c r="B13683"/>
      <c r="C13683"/>
      <c r="D13683"/>
    </row>
    <row r="13684" spans="1:4" x14ac:dyDescent="0.25">
      <c r="A13684"/>
      <c r="B13684"/>
      <c r="C13684"/>
      <c r="D13684"/>
    </row>
    <row r="13685" spans="1:4" x14ac:dyDescent="0.25">
      <c r="A13685"/>
      <c r="B13685"/>
      <c r="C13685"/>
      <c r="D13685"/>
    </row>
    <row r="13686" spans="1:4" x14ac:dyDescent="0.25">
      <c r="A13686"/>
      <c r="B13686"/>
      <c r="C13686"/>
      <c r="D13686"/>
    </row>
    <row r="13687" spans="1:4" x14ac:dyDescent="0.25">
      <c r="A13687"/>
      <c r="B13687"/>
      <c r="C13687"/>
      <c r="D13687"/>
    </row>
    <row r="13688" spans="1:4" x14ac:dyDescent="0.25">
      <c r="A13688"/>
      <c r="B13688"/>
      <c r="C13688"/>
      <c r="D13688"/>
    </row>
    <row r="13689" spans="1:4" x14ac:dyDescent="0.25">
      <c r="A13689"/>
      <c r="B13689"/>
      <c r="C13689"/>
      <c r="D13689"/>
    </row>
    <row r="13690" spans="1:4" x14ac:dyDescent="0.25">
      <c r="A13690"/>
      <c r="B13690"/>
      <c r="C13690"/>
      <c r="D13690"/>
    </row>
    <row r="13691" spans="1:4" x14ac:dyDescent="0.25">
      <c r="A13691"/>
      <c r="B13691"/>
      <c r="C13691"/>
      <c r="D13691"/>
    </row>
    <row r="13692" spans="1:4" x14ac:dyDescent="0.25">
      <c r="A13692"/>
      <c r="B13692"/>
      <c r="C13692"/>
      <c r="D13692"/>
    </row>
    <row r="13693" spans="1:4" x14ac:dyDescent="0.25">
      <c r="A13693"/>
      <c r="B13693"/>
      <c r="C13693"/>
      <c r="D13693"/>
    </row>
    <row r="13694" spans="1:4" x14ac:dyDescent="0.25">
      <c r="A13694"/>
      <c r="B13694"/>
      <c r="C13694"/>
      <c r="D13694"/>
    </row>
    <row r="13695" spans="1:4" x14ac:dyDescent="0.25">
      <c r="A13695"/>
      <c r="B13695"/>
      <c r="C13695"/>
      <c r="D13695"/>
    </row>
    <row r="13696" spans="1:4" x14ac:dyDescent="0.25">
      <c r="A13696"/>
      <c r="B13696"/>
      <c r="C13696"/>
      <c r="D13696"/>
    </row>
    <row r="13697" spans="1:4" x14ac:dyDescent="0.25">
      <c r="A13697"/>
      <c r="B13697"/>
      <c r="C13697"/>
      <c r="D13697"/>
    </row>
    <row r="13698" spans="1:4" x14ac:dyDescent="0.25">
      <c r="A13698"/>
      <c r="B13698"/>
      <c r="C13698"/>
      <c r="D13698"/>
    </row>
    <row r="13699" spans="1:4" x14ac:dyDescent="0.25">
      <c r="A13699"/>
      <c r="B13699"/>
      <c r="C13699"/>
      <c r="D13699"/>
    </row>
    <row r="13700" spans="1:4" x14ac:dyDescent="0.25">
      <c r="A13700"/>
      <c r="B13700"/>
      <c r="C13700"/>
      <c r="D13700"/>
    </row>
    <row r="13701" spans="1:4" x14ac:dyDescent="0.25">
      <c r="A13701"/>
      <c r="B13701"/>
      <c r="C13701"/>
      <c r="D13701"/>
    </row>
    <row r="13702" spans="1:4" x14ac:dyDescent="0.25">
      <c r="A13702"/>
      <c r="B13702"/>
      <c r="C13702"/>
      <c r="D13702"/>
    </row>
    <row r="13703" spans="1:4" x14ac:dyDescent="0.25">
      <c r="A13703"/>
      <c r="B13703"/>
      <c r="C13703"/>
      <c r="D13703"/>
    </row>
    <row r="13704" spans="1:4" x14ac:dyDescent="0.25">
      <c r="A13704"/>
      <c r="B13704"/>
      <c r="C13704"/>
      <c r="D13704"/>
    </row>
    <row r="13705" spans="1:4" x14ac:dyDescent="0.25">
      <c r="A13705"/>
      <c r="B13705"/>
      <c r="C13705"/>
      <c r="D13705"/>
    </row>
    <row r="13706" spans="1:4" x14ac:dyDescent="0.25">
      <c r="A13706"/>
      <c r="B13706"/>
      <c r="C13706"/>
      <c r="D13706"/>
    </row>
    <row r="13707" spans="1:4" x14ac:dyDescent="0.25">
      <c r="A13707"/>
      <c r="B13707"/>
      <c r="C13707"/>
      <c r="D13707"/>
    </row>
    <row r="13708" spans="1:4" x14ac:dyDescent="0.25">
      <c r="A13708"/>
      <c r="B13708"/>
      <c r="C13708"/>
      <c r="D13708"/>
    </row>
    <row r="13709" spans="1:4" x14ac:dyDescent="0.25">
      <c r="A13709"/>
      <c r="B13709"/>
      <c r="C13709"/>
      <c r="D13709"/>
    </row>
    <row r="13710" spans="1:4" x14ac:dyDescent="0.25">
      <c r="A13710"/>
      <c r="B13710"/>
      <c r="C13710"/>
      <c r="D13710"/>
    </row>
    <row r="13711" spans="1:4" x14ac:dyDescent="0.25">
      <c r="A13711"/>
      <c r="B13711"/>
      <c r="C13711"/>
      <c r="D13711"/>
    </row>
    <row r="13712" spans="1:4" x14ac:dyDescent="0.25">
      <c r="A13712"/>
      <c r="B13712"/>
      <c r="C13712"/>
      <c r="D13712"/>
    </row>
    <row r="13713" spans="1:4" x14ac:dyDescent="0.25">
      <c r="A13713"/>
      <c r="B13713"/>
      <c r="C13713"/>
      <c r="D13713"/>
    </row>
    <row r="13714" spans="1:4" x14ac:dyDescent="0.25">
      <c r="A13714"/>
      <c r="B13714"/>
      <c r="C13714"/>
      <c r="D13714"/>
    </row>
    <row r="13715" spans="1:4" x14ac:dyDescent="0.25">
      <c r="A13715"/>
      <c r="B13715"/>
      <c r="C13715"/>
      <c r="D13715"/>
    </row>
    <row r="13716" spans="1:4" x14ac:dyDescent="0.25">
      <c r="A13716"/>
      <c r="B13716"/>
      <c r="C13716"/>
      <c r="D13716"/>
    </row>
    <row r="13717" spans="1:4" x14ac:dyDescent="0.25">
      <c r="A13717"/>
      <c r="B13717"/>
      <c r="C13717"/>
      <c r="D13717"/>
    </row>
    <row r="13718" spans="1:4" x14ac:dyDescent="0.25">
      <c r="A13718"/>
      <c r="B13718"/>
      <c r="C13718"/>
      <c r="D13718"/>
    </row>
    <row r="13719" spans="1:4" x14ac:dyDescent="0.25">
      <c r="A13719"/>
      <c r="B13719"/>
      <c r="C13719"/>
      <c r="D13719"/>
    </row>
    <row r="13720" spans="1:4" x14ac:dyDescent="0.25">
      <c r="A13720"/>
      <c r="B13720"/>
      <c r="C13720"/>
      <c r="D13720"/>
    </row>
    <row r="13721" spans="1:4" x14ac:dyDescent="0.25">
      <c r="A13721"/>
      <c r="B13721"/>
      <c r="C13721"/>
      <c r="D13721"/>
    </row>
    <row r="13722" spans="1:4" x14ac:dyDescent="0.25">
      <c r="A13722"/>
      <c r="B13722"/>
      <c r="C13722"/>
      <c r="D13722"/>
    </row>
    <row r="13723" spans="1:4" x14ac:dyDescent="0.25">
      <c r="A13723"/>
      <c r="B13723"/>
      <c r="C13723"/>
      <c r="D13723"/>
    </row>
    <row r="13724" spans="1:4" x14ac:dyDescent="0.25">
      <c r="A13724"/>
      <c r="B13724"/>
      <c r="C13724"/>
      <c r="D13724"/>
    </row>
    <row r="13725" spans="1:4" x14ac:dyDescent="0.25">
      <c r="A13725"/>
      <c r="B13725"/>
      <c r="C13725"/>
      <c r="D13725"/>
    </row>
    <row r="13726" spans="1:4" x14ac:dyDescent="0.25">
      <c r="A13726"/>
      <c r="B13726"/>
      <c r="C13726"/>
      <c r="D13726"/>
    </row>
    <row r="13727" spans="1:4" x14ac:dyDescent="0.25">
      <c r="A13727"/>
      <c r="B13727"/>
      <c r="C13727"/>
      <c r="D13727"/>
    </row>
    <row r="13728" spans="1:4" x14ac:dyDescent="0.25">
      <c r="A13728"/>
      <c r="B13728"/>
      <c r="C13728"/>
      <c r="D13728"/>
    </row>
    <row r="13729" spans="1:4" x14ac:dyDescent="0.25">
      <c r="A13729"/>
      <c r="B13729"/>
      <c r="C13729"/>
      <c r="D13729"/>
    </row>
    <row r="13730" spans="1:4" x14ac:dyDescent="0.25">
      <c r="A13730"/>
      <c r="B13730"/>
      <c r="C13730"/>
      <c r="D13730"/>
    </row>
    <row r="13731" spans="1:4" x14ac:dyDescent="0.25">
      <c r="A13731"/>
      <c r="B13731"/>
      <c r="C13731"/>
      <c r="D13731"/>
    </row>
    <row r="13732" spans="1:4" x14ac:dyDescent="0.25">
      <c r="A13732"/>
      <c r="B13732"/>
      <c r="C13732"/>
      <c r="D13732"/>
    </row>
    <row r="13733" spans="1:4" x14ac:dyDescent="0.25">
      <c r="A13733"/>
      <c r="B13733"/>
      <c r="C13733"/>
      <c r="D13733"/>
    </row>
    <row r="13734" spans="1:4" x14ac:dyDescent="0.25">
      <c r="A13734"/>
      <c r="B13734"/>
      <c r="C13734"/>
      <c r="D13734"/>
    </row>
    <row r="13735" spans="1:4" x14ac:dyDescent="0.25">
      <c r="A13735"/>
      <c r="B13735"/>
      <c r="C13735"/>
      <c r="D13735"/>
    </row>
    <row r="13736" spans="1:4" x14ac:dyDescent="0.25">
      <c r="A13736"/>
      <c r="B13736"/>
      <c r="C13736"/>
      <c r="D13736"/>
    </row>
    <row r="13737" spans="1:4" x14ac:dyDescent="0.25">
      <c r="A13737"/>
      <c r="B13737"/>
      <c r="C13737"/>
      <c r="D13737"/>
    </row>
    <row r="13738" spans="1:4" x14ac:dyDescent="0.25">
      <c r="A13738"/>
      <c r="B13738"/>
      <c r="C13738"/>
      <c r="D13738"/>
    </row>
    <row r="13739" spans="1:4" x14ac:dyDescent="0.25">
      <c r="A13739"/>
      <c r="B13739"/>
      <c r="C13739"/>
      <c r="D13739"/>
    </row>
    <row r="13740" spans="1:4" x14ac:dyDescent="0.25">
      <c r="A13740"/>
      <c r="B13740"/>
      <c r="C13740"/>
      <c r="D13740"/>
    </row>
    <row r="13741" spans="1:4" x14ac:dyDescent="0.25">
      <c r="A13741"/>
      <c r="B13741"/>
      <c r="C13741"/>
      <c r="D13741"/>
    </row>
    <row r="13742" spans="1:4" x14ac:dyDescent="0.25">
      <c r="A13742"/>
      <c r="B13742"/>
      <c r="C13742"/>
      <c r="D13742"/>
    </row>
    <row r="13743" spans="1:4" x14ac:dyDescent="0.25">
      <c r="A13743"/>
      <c r="B13743"/>
      <c r="C13743"/>
      <c r="D13743"/>
    </row>
    <row r="13744" spans="1:4" x14ac:dyDescent="0.25">
      <c r="A13744"/>
      <c r="B13744"/>
      <c r="C13744"/>
      <c r="D13744"/>
    </row>
    <row r="13745" spans="1:4" x14ac:dyDescent="0.25">
      <c r="A13745"/>
      <c r="B13745"/>
      <c r="C13745"/>
      <c r="D13745"/>
    </row>
    <row r="13746" spans="1:4" x14ac:dyDescent="0.25">
      <c r="A13746"/>
      <c r="B13746"/>
      <c r="C13746"/>
      <c r="D13746"/>
    </row>
    <row r="13747" spans="1:4" x14ac:dyDescent="0.25">
      <c r="A13747"/>
      <c r="B13747"/>
      <c r="C13747"/>
      <c r="D13747"/>
    </row>
    <row r="13748" spans="1:4" x14ac:dyDescent="0.25">
      <c r="A13748"/>
      <c r="B13748"/>
      <c r="C13748"/>
      <c r="D13748"/>
    </row>
    <row r="13749" spans="1:4" x14ac:dyDescent="0.25">
      <c r="A13749"/>
      <c r="B13749"/>
      <c r="C13749"/>
      <c r="D13749"/>
    </row>
    <row r="13750" spans="1:4" x14ac:dyDescent="0.25">
      <c r="A13750"/>
      <c r="B13750"/>
      <c r="C13750"/>
      <c r="D13750"/>
    </row>
    <row r="13751" spans="1:4" x14ac:dyDescent="0.25">
      <c r="A13751"/>
      <c r="B13751"/>
      <c r="C13751"/>
      <c r="D13751"/>
    </row>
    <row r="13752" spans="1:4" x14ac:dyDescent="0.25">
      <c r="A13752"/>
      <c r="B13752"/>
      <c r="C13752"/>
      <c r="D13752"/>
    </row>
    <row r="13753" spans="1:4" x14ac:dyDescent="0.25">
      <c r="A13753"/>
      <c r="B13753"/>
      <c r="C13753"/>
      <c r="D13753"/>
    </row>
    <row r="13754" spans="1:4" x14ac:dyDescent="0.25">
      <c r="A13754"/>
      <c r="B13754"/>
      <c r="C13754"/>
      <c r="D13754"/>
    </row>
    <row r="13755" spans="1:4" x14ac:dyDescent="0.25">
      <c r="A13755"/>
      <c r="B13755"/>
      <c r="C13755"/>
      <c r="D13755"/>
    </row>
    <row r="13756" spans="1:4" x14ac:dyDescent="0.25">
      <c r="A13756"/>
      <c r="B13756"/>
      <c r="C13756"/>
      <c r="D13756"/>
    </row>
    <row r="13757" spans="1:4" x14ac:dyDescent="0.25">
      <c r="A13757"/>
      <c r="B13757"/>
      <c r="C13757"/>
      <c r="D13757"/>
    </row>
    <row r="13758" spans="1:4" x14ac:dyDescent="0.25">
      <c r="A13758"/>
      <c r="B13758"/>
      <c r="C13758"/>
      <c r="D13758"/>
    </row>
    <row r="13759" spans="1:4" x14ac:dyDescent="0.25">
      <c r="A13759"/>
      <c r="B13759"/>
      <c r="C13759"/>
      <c r="D13759"/>
    </row>
    <row r="13760" spans="1:4" x14ac:dyDescent="0.25">
      <c r="A13760"/>
      <c r="B13760"/>
      <c r="C13760"/>
      <c r="D13760"/>
    </row>
    <row r="13761" spans="1:4" x14ac:dyDescent="0.25">
      <c r="A13761"/>
      <c r="B13761"/>
      <c r="C13761"/>
      <c r="D13761"/>
    </row>
    <row r="13762" spans="1:4" x14ac:dyDescent="0.25">
      <c r="A13762"/>
      <c r="B13762"/>
      <c r="C13762"/>
      <c r="D13762"/>
    </row>
    <row r="13763" spans="1:4" x14ac:dyDescent="0.25">
      <c r="A13763"/>
      <c r="B13763"/>
      <c r="C13763"/>
      <c r="D13763"/>
    </row>
    <row r="13764" spans="1:4" x14ac:dyDescent="0.25">
      <c r="A13764"/>
      <c r="B13764"/>
      <c r="C13764"/>
      <c r="D13764"/>
    </row>
    <row r="13765" spans="1:4" x14ac:dyDescent="0.25">
      <c r="A13765"/>
      <c r="B13765"/>
      <c r="C13765"/>
      <c r="D13765"/>
    </row>
    <row r="13766" spans="1:4" x14ac:dyDescent="0.25">
      <c r="A13766"/>
      <c r="B13766"/>
      <c r="C13766"/>
      <c r="D13766"/>
    </row>
    <row r="13767" spans="1:4" x14ac:dyDescent="0.25">
      <c r="A13767"/>
      <c r="B13767"/>
      <c r="C13767"/>
      <c r="D13767"/>
    </row>
    <row r="13768" spans="1:4" x14ac:dyDescent="0.25">
      <c r="A13768"/>
      <c r="B13768"/>
      <c r="C13768"/>
      <c r="D13768"/>
    </row>
    <row r="13769" spans="1:4" x14ac:dyDescent="0.25">
      <c r="A13769"/>
      <c r="B13769"/>
      <c r="C13769"/>
      <c r="D13769"/>
    </row>
    <row r="13770" spans="1:4" x14ac:dyDescent="0.25">
      <c r="A13770"/>
      <c r="B13770"/>
      <c r="C13770"/>
      <c r="D13770"/>
    </row>
    <row r="13771" spans="1:4" x14ac:dyDescent="0.25">
      <c r="A13771"/>
      <c r="B13771"/>
      <c r="C13771"/>
      <c r="D13771"/>
    </row>
    <row r="13772" spans="1:4" x14ac:dyDescent="0.25">
      <c r="A13772"/>
      <c r="B13772"/>
      <c r="C13772"/>
      <c r="D13772"/>
    </row>
    <row r="13773" spans="1:4" x14ac:dyDescent="0.25">
      <c r="A13773"/>
      <c r="B13773"/>
      <c r="C13773"/>
      <c r="D13773"/>
    </row>
    <row r="13774" spans="1:4" x14ac:dyDescent="0.25">
      <c r="A13774"/>
      <c r="B13774"/>
      <c r="C13774"/>
      <c r="D13774"/>
    </row>
    <row r="13775" spans="1:4" x14ac:dyDescent="0.25">
      <c r="A13775"/>
      <c r="B13775"/>
      <c r="C13775"/>
      <c r="D13775"/>
    </row>
    <row r="13776" spans="1:4" x14ac:dyDescent="0.25">
      <c r="A13776"/>
      <c r="B13776"/>
      <c r="C13776"/>
      <c r="D13776"/>
    </row>
    <row r="13777" spans="1:4" x14ac:dyDescent="0.25">
      <c r="A13777"/>
      <c r="B13777"/>
      <c r="C13777"/>
      <c r="D13777"/>
    </row>
    <row r="13778" spans="1:4" x14ac:dyDescent="0.25">
      <c r="A13778"/>
      <c r="B13778"/>
      <c r="C13778"/>
      <c r="D13778"/>
    </row>
    <row r="13779" spans="1:4" x14ac:dyDescent="0.25">
      <c r="A13779"/>
      <c r="B13779"/>
      <c r="C13779"/>
      <c r="D13779"/>
    </row>
    <row r="13780" spans="1:4" x14ac:dyDescent="0.25">
      <c r="A13780"/>
      <c r="B13780"/>
      <c r="C13780"/>
      <c r="D13780"/>
    </row>
    <row r="13781" spans="1:4" x14ac:dyDescent="0.25">
      <c r="A13781"/>
      <c r="B13781"/>
      <c r="C13781"/>
      <c r="D13781"/>
    </row>
    <row r="13782" spans="1:4" x14ac:dyDescent="0.25">
      <c r="A13782"/>
      <c r="B13782"/>
      <c r="C13782"/>
      <c r="D13782"/>
    </row>
    <row r="13783" spans="1:4" x14ac:dyDescent="0.25">
      <c r="A13783"/>
      <c r="B13783"/>
      <c r="C13783"/>
      <c r="D13783"/>
    </row>
    <row r="13784" spans="1:4" x14ac:dyDescent="0.25">
      <c r="A13784"/>
      <c r="B13784"/>
      <c r="C13784"/>
      <c r="D13784"/>
    </row>
    <row r="13785" spans="1:4" x14ac:dyDescent="0.25">
      <c r="A13785"/>
      <c r="B13785"/>
      <c r="C13785"/>
      <c r="D13785"/>
    </row>
    <row r="13786" spans="1:4" x14ac:dyDescent="0.25">
      <c r="A13786"/>
      <c r="B13786"/>
      <c r="C13786"/>
      <c r="D13786"/>
    </row>
    <row r="13787" spans="1:4" x14ac:dyDescent="0.25">
      <c r="A13787"/>
      <c r="B13787"/>
      <c r="C13787"/>
      <c r="D13787"/>
    </row>
    <row r="13788" spans="1:4" x14ac:dyDescent="0.25">
      <c r="A13788"/>
      <c r="B13788"/>
      <c r="C13788"/>
      <c r="D13788"/>
    </row>
    <row r="13789" spans="1:4" x14ac:dyDescent="0.25">
      <c r="A13789"/>
      <c r="B13789"/>
      <c r="C13789"/>
      <c r="D13789"/>
    </row>
    <row r="13790" spans="1:4" x14ac:dyDescent="0.25">
      <c r="A13790"/>
      <c r="B13790"/>
      <c r="C13790"/>
      <c r="D13790"/>
    </row>
    <row r="13791" spans="1:4" x14ac:dyDescent="0.25">
      <c r="A13791"/>
      <c r="B13791"/>
      <c r="C13791"/>
      <c r="D13791"/>
    </row>
    <row r="13792" spans="1:4" x14ac:dyDescent="0.25">
      <c r="A13792"/>
      <c r="B13792"/>
      <c r="C13792"/>
      <c r="D13792"/>
    </row>
    <row r="13793" spans="1:4" x14ac:dyDescent="0.25">
      <c r="A13793"/>
      <c r="B13793"/>
      <c r="C13793"/>
      <c r="D13793"/>
    </row>
    <row r="13794" spans="1:4" x14ac:dyDescent="0.25">
      <c r="A13794"/>
      <c r="B13794"/>
      <c r="C13794"/>
      <c r="D13794"/>
    </row>
    <row r="13795" spans="1:4" x14ac:dyDescent="0.25">
      <c r="A13795"/>
      <c r="B13795"/>
      <c r="C13795"/>
      <c r="D13795"/>
    </row>
    <row r="13796" spans="1:4" x14ac:dyDescent="0.25">
      <c r="A13796"/>
      <c r="B13796"/>
      <c r="C13796"/>
      <c r="D13796"/>
    </row>
    <row r="13797" spans="1:4" x14ac:dyDescent="0.25">
      <c r="A13797"/>
      <c r="B13797"/>
      <c r="C13797"/>
      <c r="D13797"/>
    </row>
    <row r="13798" spans="1:4" x14ac:dyDescent="0.25">
      <c r="A13798"/>
      <c r="B13798"/>
      <c r="C13798"/>
      <c r="D13798"/>
    </row>
    <row r="13799" spans="1:4" x14ac:dyDescent="0.25">
      <c r="A13799"/>
      <c r="B13799"/>
      <c r="C13799"/>
      <c r="D13799"/>
    </row>
    <row r="13800" spans="1:4" x14ac:dyDescent="0.25">
      <c r="A13800"/>
      <c r="B13800"/>
      <c r="C13800"/>
      <c r="D13800"/>
    </row>
    <row r="13801" spans="1:4" x14ac:dyDescent="0.25">
      <c r="A13801"/>
      <c r="B13801"/>
      <c r="C13801"/>
      <c r="D13801"/>
    </row>
    <row r="13802" spans="1:4" x14ac:dyDescent="0.25">
      <c r="A13802"/>
      <c r="B13802"/>
      <c r="C13802"/>
      <c r="D13802"/>
    </row>
    <row r="13803" spans="1:4" x14ac:dyDescent="0.25">
      <c r="A13803"/>
      <c r="B13803"/>
      <c r="C13803"/>
      <c r="D13803"/>
    </row>
    <row r="13804" spans="1:4" x14ac:dyDescent="0.25">
      <c r="A13804"/>
      <c r="B13804"/>
      <c r="C13804"/>
      <c r="D13804"/>
    </row>
    <row r="13805" spans="1:4" x14ac:dyDescent="0.25">
      <c r="A13805"/>
      <c r="B13805"/>
      <c r="C13805"/>
      <c r="D13805"/>
    </row>
    <row r="13806" spans="1:4" x14ac:dyDescent="0.25">
      <c r="A13806"/>
      <c r="B13806"/>
      <c r="C13806"/>
      <c r="D13806"/>
    </row>
    <row r="13807" spans="1:4" x14ac:dyDescent="0.25">
      <c r="A13807"/>
      <c r="B13807"/>
      <c r="C13807"/>
      <c r="D13807"/>
    </row>
    <row r="13808" spans="1:4" x14ac:dyDescent="0.25">
      <c r="A13808"/>
      <c r="B13808"/>
      <c r="C13808"/>
      <c r="D13808"/>
    </row>
    <row r="13809" spans="1:4" x14ac:dyDescent="0.25">
      <c r="A13809"/>
      <c r="B13809"/>
      <c r="C13809"/>
      <c r="D13809"/>
    </row>
    <row r="13810" spans="1:4" x14ac:dyDescent="0.25">
      <c r="A13810"/>
      <c r="B13810"/>
      <c r="C13810"/>
      <c r="D13810"/>
    </row>
    <row r="13811" spans="1:4" x14ac:dyDescent="0.25">
      <c r="A13811"/>
      <c r="B13811"/>
      <c r="C13811"/>
      <c r="D13811"/>
    </row>
    <row r="13812" spans="1:4" x14ac:dyDescent="0.25">
      <c r="A13812"/>
      <c r="B13812"/>
      <c r="C13812"/>
      <c r="D13812"/>
    </row>
    <row r="13813" spans="1:4" x14ac:dyDescent="0.25">
      <c r="A13813"/>
      <c r="B13813"/>
      <c r="C13813"/>
      <c r="D13813"/>
    </row>
    <row r="13814" spans="1:4" x14ac:dyDescent="0.25">
      <c r="A13814"/>
      <c r="B13814"/>
      <c r="C13814"/>
      <c r="D13814"/>
    </row>
    <row r="13815" spans="1:4" x14ac:dyDescent="0.25">
      <c r="A13815"/>
      <c r="B13815"/>
      <c r="C13815"/>
      <c r="D13815"/>
    </row>
    <row r="13816" spans="1:4" x14ac:dyDescent="0.25">
      <c r="A13816"/>
      <c r="B13816"/>
      <c r="C13816"/>
      <c r="D13816"/>
    </row>
    <row r="13817" spans="1:4" x14ac:dyDescent="0.25">
      <c r="A13817"/>
      <c r="B13817"/>
      <c r="C13817"/>
      <c r="D13817"/>
    </row>
    <row r="13818" spans="1:4" x14ac:dyDescent="0.25">
      <c r="A13818"/>
      <c r="B13818"/>
      <c r="C13818"/>
      <c r="D13818"/>
    </row>
    <row r="13819" spans="1:4" x14ac:dyDescent="0.25">
      <c r="A13819"/>
      <c r="B13819"/>
      <c r="C13819"/>
      <c r="D13819"/>
    </row>
    <row r="13820" spans="1:4" x14ac:dyDescent="0.25">
      <c r="A13820"/>
      <c r="B13820"/>
      <c r="C13820"/>
      <c r="D13820"/>
    </row>
    <row r="13821" spans="1:4" x14ac:dyDescent="0.25">
      <c r="A13821"/>
      <c r="B13821"/>
      <c r="C13821"/>
      <c r="D13821"/>
    </row>
    <row r="13822" spans="1:4" x14ac:dyDescent="0.25">
      <c r="A13822"/>
      <c r="B13822"/>
      <c r="C13822"/>
      <c r="D13822"/>
    </row>
    <row r="13823" spans="1:4" x14ac:dyDescent="0.25">
      <c r="A13823"/>
      <c r="B13823"/>
      <c r="C13823"/>
      <c r="D13823"/>
    </row>
    <row r="13824" spans="1:4" x14ac:dyDescent="0.25">
      <c r="A13824"/>
      <c r="B13824"/>
      <c r="C13824"/>
      <c r="D13824"/>
    </row>
    <row r="13825" spans="1:4" x14ac:dyDescent="0.25">
      <c r="A13825"/>
      <c r="B13825"/>
      <c r="C13825"/>
      <c r="D13825"/>
    </row>
    <row r="13826" spans="1:4" x14ac:dyDescent="0.25">
      <c r="A13826"/>
      <c r="B13826"/>
      <c r="C13826"/>
      <c r="D13826"/>
    </row>
    <row r="13827" spans="1:4" x14ac:dyDescent="0.25">
      <c r="A13827"/>
      <c r="B13827"/>
      <c r="C13827"/>
      <c r="D13827"/>
    </row>
    <row r="13828" spans="1:4" x14ac:dyDescent="0.25">
      <c r="A13828"/>
      <c r="B13828"/>
      <c r="C13828"/>
      <c r="D13828"/>
    </row>
    <row r="13829" spans="1:4" x14ac:dyDescent="0.25">
      <c r="A13829"/>
      <c r="B13829"/>
      <c r="C13829"/>
      <c r="D13829"/>
    </row>
    <row r="13830" spans="1:4" x14ac:dyDescent="0.25">
      <c r="A13830"/>
      <c r="B13830"/>
      <c r="C13830"/>
      <c r="D13830"/>
    </row>
    <row r="13831" spans="1:4" x14ac:dyDescent="0.25">
      <c r="A13831"/>
      <c r="B13831"/>
      <c r="C13831"/>
      <c r="D13831"/>
    </row>
    <row r="13832" spans="1:4" x14ac:dyDescent="0.25">
      <c r="A13832"/>
      <c r="B13832"/>
      <c r="C13832"/>
      <c r="D13832"/>
    </row>
    <row r="13833" spans="1:4" x14ac:dyDescent="0.25">
      <c r="A13833"/>
      <c r="B13833"/>
      <c r="C13833"/>
      <c r="D13833"/>
    </row>
    <row r="13834" spans="1:4" x14ac:dyDescent="0.25">
      <c r="A13834"/>
      <c r="B13834"/>
      <c r="C13834"/>
      <c r="D13834"/>
    </row>
    <row r="13835" spans="1:4" x14ac:dyDescent="0.25">
      <c r="A13835"/>
      <c r="B13835"/>
      <c r="C13835"/>
      <c r="D13835"/>
    </row>
    <row r="13836" spans="1:4" x14ac:dyDescent="0.25">
      <c r="A13836"/>
      <c r="B13836"/>
      <c r="C13836"/>
      <c r="D13836"/>
    </row>
    <row r="13837" spans="1:4" x14ac:dyDescent="0.25">
      <c r="A13837"/>
      <c r="B13837"/>
      <c r="C13837"/>
      <c r="D13837"/>
    </row>
    <row r="13838" spans="1:4" x14ac:dyDescent="0.25">
      <c r="A13838"/>
      <c r="B13838"/>
      <c r="C13838"/>
      <c r="D13838"/>
    </row>
    <row r="13839" spans="1:4" x14ac:dyDescent="0.25">
      <c r="A13839"/>
      <c r="B13839"/>
      <c r="C13839"/>
      <c r="D13839"/>
    </row>
    <row r="13840" spans="1:4" x14ac:dyDescent="0.25">
      <c r="A13840"/>
      <c r="B13840"/>
      <c r="C13840"/>
      <c r="D13840"/>
    </row>
    <row r="13841" spans="1:4" x14ac:dyDescent="0.25">
      <c r="A13841"/>
      <c r="B13841"/>
      <c r="C13841"/>
      <c r="D13841"/>
    </row>
    <row r="13842" spans="1:4" x14ac:dyDescent="0.25">
      <c r="A13842"/>
      <c r="B13842"/>
      <c r="C13842"/>
      <c r="D13842"/>
    </row>
    <row r="13843" spans="1:4" x14ac:dyDescent="0.25">
      <c r="A13843"/>
      <c r="B13843"/>
      <c r="C13843"/>
      <c r="D13843"/>
    </row>
    <row r="13844" spans="1:4" x14ac:dyDescent="0.25">
      <c r="A13844"/>
      <c r="B13844"/>
      <c r="C13844"/>
      <c r="D13844"/>
    </row>
    <row r="13845" spans="1:4" x14ac:dyDescent="0.25">
      <c r="A13845"/>
      <c r="B13845"/>
      <c r="C13845"/>
      <c r="D13845"/>
    </row>
    <row r="13846" spans="1:4" x14ac:dyDescent="0.25">
      <c r="A13846"/>
      <c r="B13846"/>
      <c r="C13846"/>
      <c r="D13846"/>
    </row>
    <row r="13847" spans="1:4" x14ac:dyDescent="0.25">
      <c r="A13847"/>
      <c r="B13847"/>
      <c r="C13847"/>
      <c r="D13847"/>
    </row>
    <row r="13848" spans="1:4" x14ac:dyDescent="0.25">
      <c r="A13848"/>
      <c r="B13848"/>
      <c r="C13848"/>
      <c r="D13848"/>
    </row>
    <row r="13849" spans="1:4" x14ac:dyDescent="0.25">
      <c r="A13849"/>
      <c r="B13849"/>
      <c r="C13849"/>
      <c r="D13849"/>
    </row>
    <row r="13850" spans="1:4" x14ac:dyDescent="0.25">
      <c r="A13850"/>
      <c r="B13850"/>
      <c r="C13850"/>
      <c r="D13850"/>
    </row>
    <row r="13851" spans="1:4" x14ac:dyDescent="0.25">
      <c r="A13851"/>
      <c r="B13851"/>
      <c r="C13851"/>
      <c r="D13851"/>
    </row>
    <row r="13852" spans="1:4" x14ac:dyDescent="0.25">
      <c r="A13852"/>
      <c r="B13852"/>
      <c r="C13852"/>
      <c r="D13852"/>
    </row>
    <row r="13853" spans="1:4" x14ac:dyDescent="0.25">
      <c r="A13853"/>
      <c r="B13853"/>
      <c r="C13853"/>
      <c r="D13853"/>
    </row>
    <row r="13854" spans="1:4" x14ac:dyDescent="0.25">
      <c r="A13854"/>
      <c r="B13854"/>
      <c r="C13854"/>
      <c r="D13854"/>
    </row>
    <row r="13855" spans="1:4" x14ac:dyDescent="0.25">
      <c r="A13855"/>
      <c r="B13855"/>
      <c r="C13855"/>
      <c r="D13855"/>
    </row>
    <row r="13856" spans="1:4" x14ac:dyDescent="0.25">
      <c r="A13856"/>
      <c r="B13856"/>
      <c r="C13856"/>
      <c r="D13856"/>
    </row>
    <row r="13857" spans="1:4" x14ac:dyDescent="0.25">
      <c r="A13857"/>
      <c r="B13857"/>
      <c r="C13857"/>
      <c r="D13857"/>
    </row>
    <row r="13858" spans="1:4" x14ac:dyDescent="0.25">
      <c r="A13858"/>
      <c r="B13858"/>
      <c r="C13858"/>
      <c r="D13858"/>
    </row>
    <row r="13859" spans="1:4" x14ac:dyDescent="0.25">
      <c r="A13859"/>
      <c r="B13859"/>
      <c r="C13859"/>
      <c r="D13859"/>
    </row>
    <row r="13860" spans="1:4" x14ac:dyDescent="0.25">
      <c r="A13860"/>
      <c r="B13860"/>
      <c r="C13860"/>
      <c r="D13860"/>
    </row>
    <row r="13861" spans="1:4" x14ac:dyDescent="0.25">
      <c r="A13861"/>
      <c r="B13861"/>
      <c r="C13861"/>
      <c r="D13861"/>
    </row>
    <row r="13862" spans="1:4" x14ac:dyDescent="0.25">
      <c r="A13862"/>
      <c r="B13862"/>
      <c r="C13862"/>
      <c r="D13862"/>
    </row>
    <row r="13863" spans="1:4" x14ac:dyDescent="0.25">
      <c r="A13863"/>
      <c r="B13863"/>
      <c r="C13863"/>
      <c r="D13863"/>
    </row>
    <row r="13864" spans="1:4" x14ac:dyDescent="0.25">
      <c r="A13864"/>
      <c r="B13864"/>
      <c r="C13864"/>
      <c r="D13864"/>
    </row>
    <row r="13865" spans="1:4" x14ac:dyDescent="0.25">
      <c r="A13865"/>
      <c r="B13865"/>
      <c r="C13865"/>
      <c r="D13865"/>
    </row>
    <row r="13866" spans="1:4" x14ac:dyDescent="0.25">
      <c r="A13866"/>
      <c r="B13866"/>
      <c r="C13866"/>
      <c r="D13866"/>
    </row>
    <row r="13867" spans="1:4" x14ac:dyDescent="0.25">
      <c r="A13867"/>
      <c r="B13867"/>
      <c r="C13867"/>
      <c r="D13867"/>
    </row>
    <row r="13868" spans="1:4" x14ac:dyDescent="0.25">
      <c r="A13868"/>
      <c r="B13868"/>
      <c r="C13868"/>
      <c r="D13868"/>
    </row>
    <row r="13869" spans="1:4" x14ac:dyDescent="0.25">
      <c r="A13869"/>
      <c r="B13869"/>
      <c r="C13869"/>
      <c r="D13869"/>
    </row>
    <row r="13870" spans="1:4" x14ac:dyDescent="0.25">
      <c r="A13870"/>
      <c r="B13870"/>
      <c r="C13870"/>
      <c r="D13870"/>
    </row>
    <row r="13871" spans="1:4" x14ac:dyDescent="0.25">
      <c r="A13871"/>
      <c r="B13871"/>
      <c r="C13871"/>
      <c r="D13871"/>
    </row>
    <row r="13872" spans="1:4" x14ac:dyDescent="0.25">
      <c r="A13872"/>
      <c r="B13872"/>
      <c r="C13872"/>
      <c r="D13872"/>
    </row>
    <row r="13873" spans="1:4" x14ac:dyDescent="0.25">
      <c r="A13873"/>
      <c r="B13873"/>
      <c r="C13873"/>
      <c r="D13873"/>
    </row>
    <row r="13874" spans="1:4" x14ac:dyDescent="0.25">
      <c r="A13874"/>
      <c r="B13874"/>
      <c r="C13874"/>
      <c r="D13874"/>
    </row>
    <row r="13875" spans="1:4" x14ac:dyDescent="0.25">
      <c r="A13875"/>
      <c r="B13875"/>
      <c r="C13875"/>
      <c r="D13875"/>
    </row>
    <row r="13876" spans="1:4" x14ac:dyDescent="0.25">
      <c r="A13876"/>
      <c r="B13876"/>
      <c r="C13876"/>
      <c r="D13876"/>
    </row>
    <row r="13877" spans="1:4" x14ac:dyDescent="0.25">
      <c r="A13877"/>
      <c r="B13877"/>
      <c r="C13877"/>
      <c r="D13877"/>
    </row>
    <row r="13878" spans="1:4" x14ac:dyDescent="0.25">
      <c r="A13878"/>
      <c r="B13878"/>
      <c r="C13878"/>
      <c r="D13878"/>
    </row>
    <row r="13879" spans="1:4" x14ac:dyDescent="0.25">
      <c r="A13879"/>
      <c r="B13879"/>
      <c r="C13879"/>
      <c r="D13879"/>
    </row>
    <row r="13880" spans="1:4" x14ac:dyDescent="0.25">
      <c r="A13880"/>
      <c r="B13880"/>
      <c r="C13880"/>
      <c r="D13880"/>
    </row>
    <row r="13881" spans="1:4" x14ac:dyDescent="0.25">
      <c r="A13881"/>
      <c r="B13881"/>
      <c r="C13881"/>
      <c r="D13881"/>
    </row>
    <row r="13882" spans="1:4" x14ac:dyDescent="0.25">
      <c r="A13882"/>
      <c r="B13882"/>
      <c r="C13882"/>
      <c r="D13882"/>
    </row>
    <row r="13883" spans="1:4" x14ac:dyDescent="0.25">
      <c r="A13883"/>
      <c r="B13883"/>
      <c r="C13883"/>
      <c r="D13883"/>
    </row>
    <row r="13884" spans="1:4" x14ac:dyDescent="0.25">
      <c r="A13884"/>
      <c r="B13884"/>
      <c r="C13884"/>
      <c r="D13884"/>
    </row>
    <row r="13885" spans="1:4" x14ac:dyDescent="0.25">
      <c r="A13885"/>
      <c r="B13885"/>
      <c r="C13885"/>
      <c r="D13885"/>
    </row>
    <row r="13886" spans="1:4" x14ac:dyDescent="0.25">
      <c r="A13886"/>
      <c r="B13886"/>
      <c r="C13886"/>
      <c r="D13886"/>
    </row>
    <row r="13887" spans="1:4" x14ac:dyDescent="0.25">
      <c r="A13887"/>
      <c r="B13887"/>
      <c r="C13887"/>
      <c r="D13887"/>
    </row>
    <row r="13888" spans="1:4" x14ac:dyDescent="0.25">
      <c r="A13888"/>
      <c r="B13888"/>
      <c r="C13888"/>
      <c r="D13888"/>
    </row>
    <row r="13889" spans="1:4" x14ac:dyDescent="0.25">
      <c r="A13889"/>
      <c r="B13889"/>
      <c r="C13889"/>
      <c r="D13889"/>
    </row>
    <row r="13890" spans="1:4" x14ac:dyDescent="0.25">
      <c r="A13890"/>
      <c r="B13890"/>
      <c r="C13890"/>
      <c r="D13890"/>
    </row>
    <row r="13891" spans="1:4" x14ac:dyDescent="0.25">
      <c r="A13891"/>
      <c r="B13891"/>
      <c r="C13891"/>
      <c r="D13891"/>
    </row>
    <row r="13892" spans="1:4" x14ac:dyDescent="0.25">
      <c r="A13892"/>
      <c r="B13892"/>
      <c r="C13892"/>
      <c r="D13892"/>
    </row>
    <row r="13893" spans="1:4" x14ac:dyDescent="0.25">
      <c r="A13893"/>
      <c r="B13893"/>
      <c r="C13893"/>
      <c r="D13893"/>
    </row>
    <row r="13894" spans="1:4" x14ac:dyDescent="0.25">
      <c r="A13894"/>
      <c r="B13894"/>
      <c r="C13894"/>
      <c r="D13894"/>
    </row>
    <row r="13895" spans="1:4" x14ac:dyDescent="0.25">
      <c r="A13895"/>
      <c r="B13895"/>
      <c r="C13895"/>
      <c r="D13895"/>
    </row>
    <row r="13896" spans="1:4" x14ac:dyDescent="0.25">
      <c r="A13896"/>
      <c r="B13896"/>
      <c r="C13896"/>
      <c r="D13896"/>
    </row>
    <row r="13897" spans="1:4" x14ac:dyDescent="0.25">
      <c r="A13897"/>
      <c r="B13897"/>
      <c r="C13897"/>
      <c r="D13897"/>
    </row>
    <row r="13898" spans="1:4" x14ac:dyDescent="0.25">
      <c r="A13898"/>
      <c r="B13898"/>
      <c r="C13898"/>
      <c r="D13898"/>
    </row>
    <row r="13899" spans="1:4" x14ac:dyDescent="0.25">
      <c r="A13899"/>
      <c r="B13899"/>
      <c r="C13899"/>
      <c r="D13899"/>
    </row>
    <row r="13900" spans="1:4" x14ac:dyDescent="0.25">
      <c r="A13900"/>
      <c r="B13900"/>
      <c r="C13900"/>
      <c r="D13900"/>
    </row>
    <row r="13901" spans="1:4" x14ac:dyDescent="0.25">
      <c r="A13901"/>
      <c r="B13901"/>
      <c r="C13901"/>
      <c r="D13901"/>
    </row>
    <row r="13902" spans="1:4" x14ac:dyDescent="0.25">
      <c r="A13902"/>
      <c r="B13902"/>
      <c r="C13902"/>
      <c r="D13902"/>
    </row>
    <row r="13903" spans="1:4" x14ac:dyDescent="0.25">
      <c r="A13903"/>
      <c r="B13903"/>
      <c r="C13903"/>
      <c r="D13903"/>
    </row>
    <row r="13904" spans="1:4" x14ac:dyDescent="0.25">
      <c r="A13904"/>
      <c r="B13904"/>
      <c r="C13904"/>
      <c r="D13904"/>
    </row>
    <row r="13905" spans="1:4" x14ac:dyDescent="0.25">
      <c r="A13905"/>
      <c r="B13905"/>
      <c r="C13905"/>
      <c r="D13905"/>
    </row>
    <row r="13906" spans="1:4" x14ac:dyDescent="0.25">
      <c r="A13906"/>
      <c r="B13906"/>
      <c r="C13906"/>
      <c r="D13906"/>
    </row>
    <row r="13907" spans="1:4" x14ac:dyDescent="0.25">
      <c r="A13907"/>
      <c r="B13907"/>
      <c r="C13907"/>
      <c r="D13907"/>
    </row>
    <row r="13908" spans="1:4" x14ac:dyDescent="0.25">
      <c r="A13908"/>
      <c r="B13908"/>
      <c r="C13908"/>
      <c r="D13908"/>
    </row>
    <row r="13909" spans="1:4" x14ac:dyDescent="0.25">
      <c r="A13909"/>
      <c r="B13909"/>
      <c r="C13909"/>
      <c r="D13909"/>
    </row>
    <row r="13910" spans="1:4" x14ac:dyDescent="0.25">
      <c r="A13910"/>
      <c r="B13910"/>
      <c r="C13910"/>
      <c r="D13910"/>
    </row>
    <row r="13911" spans="1:4" x14ac:dyDescent="0.25">
      <c r="A13911"/>
      <c r="B13911"/>
      <c r="C13911"/>
      <c r="D13911"/>
    </row>
    <row r="13912" spans="1:4" x14ac:dyDescent="0.25">
      <c r="A13912"/>
      <c r="B13912"/>
      <c r="C13912"/>
      <c r="D13912"/>
    </row>
    <row r="13913" spans="1:4" x14ac:dyDescent="0.25">
      <c r="A13913"/>
      <c r="B13913"/>
      <c r="C13913"/>
      <c r="D13913"/>
    </row>
    <row r="13914" spans="1:4" x14ac:dyDescent="0.25">
      <c r="A13914"/>
      <c r="B13914"/>
      <c r="C13914"/>
      <c r="D13914"/>
    </row>
    <row r="13915" spans="1:4" x14ac:dyDescent="0.25">
      <c r="A13915"/>
      <c r="B13915"/>
      <c r="C13915"/>
      <c r="D13915"/>
    </row>
    <row r="13916" spans="1:4" x14ac:dyDescent="0.25">
      <c r="A13916"/>
      <c r="B13916"/>
      <c r="C13916"/>
      <c r="D13916"/>
    </row>
    <row r="13917" spans="1:4" x14ac:dyDescent="0.25">
      <c r="A13917"/>
      <c r="B13917"/>
      <c r="C13917"/>
      <c r="D13917"/>
    </row>
    <row r="13918" spans="1:4" x14ac:dyDescent="0.25">
      <c r="A13918"/>
      <c r="B13918"/>
      <c r="C13918"/>
      <c r="D13918"/>
    </row>
    <row r="13919" spans="1:4" x14ac:dyDescent="0.25">
      <c r="A13919"/>
      <c r="B13919"/>
      <c r="C13919"/>
      <c r="D13919"/>
    </row>
    <row r="13920" spans="1:4" x14ac:dyDescent="0.25">
      <c r="A13920"/>
      <c r="B13920"/>
      <c r="C13920"/>
      <c r="D13920"/>
    </row>
    <row r="13921" spans="1:4" x14ac:dyDescent="0.25">
      <c r="A13921"/>
      <c r="B13921"/>
      <c r="C13921"/>
      <c r="D13921"/>
    </row>
    <row r="13922" spans="1:4" x14ac:dyDescent="0.25">
      <c r="A13922"/>
      <c r="B13922"/>
      <c r="C13922"/>
      <c r="D13922"/>
    </row>
    <row r="13923" spans="1:4" x14ac:dyDescent="0.25">
      <c r="A13923"/>
      <c r="B13923"/>
      <c r="C13923"/>
      <c r="D13923"/>
    </row>
    <row r="13924" spans="1:4" x14ac:dyDescent="0.25">
      <c r="A13924"/>
      <c r="B13924"/>
      <c r="C13924"/>
      <c r="D13924"/>
    </row>
    <row r="13925" spans="1:4" x14ac:dyDescent="0.25">
      <c r="A13925"/>
      <c r="B13925"/>
      <c r="C13925"/>
      <c r="D13925"/>
    </row>
    <row r="13926" spans="1:4" x14ac:dyDescent="0.25">
      <c r="A13926"/>
      <c r="B13926"/>
      <c r="C13926"/>
      <c r="D13926"/>
    </row>
    <row r="13927" spans="1:4" x14ac:dyDescent="0.25">
      <c r="A13927"/>
      <c r="B13927"/>
      <c r="C13927"/>
      <c r="D13927"/>
    </row>
    <row r="13928" spans="1:4" x14ac:dyDescent="0.25">
      <c r="A13928"/>
      <c r="B13928"/>
      <c r="C13928"/>
      <c r="D13928"/>
    </row>
    <row r="13929" spans="1:4" x14ac:dyDescent="0.25">
      <c r="A13929"/>
      <c r="B13929"/>
      <c r="C13929"/>
      <c r="D13929"/>
    </row>
    <row r="13930" spans="1:4" x14ac:dyDescent="0.25">
      <c r="A13930"/>
      <c r="B13930"/>
      <c r="C13930"/>
      <c r="D13930"/>
    </row>
    <row r="13931" spans="1:4" x14ac:dyDescent="0.25">
      <c r="A13931"/>
      <c r="B13931"/>
      <c r="C13931"/>
      <c r="D13931"/>
    </row>
    <row r="13932" spans="1:4" x14ac:dyDescent="0.25">
      <c r="A13932"/>
      <c r="B13932"/>
      <c r="C13932"/>
      <c r="D13932"/>
    </row>
    <row r="13933" spans="1:4" x14ac:dyDescent="0.25">
      <c r="A13933"/>
      <c r="B13933"/>
      <c r="C13933"/>
      <c r="D13933"/>
    </row>
    <row r="13934" spans="1:4" x14ac:dyDescent="0.25">
      <c r="A13934"/>
      <c r="B13934"/>
      <c r="C13934"/>
      <c r="D13934"/>
    </row>
    <row r="13935" spans="1:4" x14ac:dyDescent="0.25">
      <c r="A13935"/>
      <c r="B13935"/>
      <c r="C13935"/>
      <c r="D13935"/>
    </row>
    <row r="13936" spans="1:4" x14ac:dyDescent="0.25">
      <c r="A13936"/>
      <c r="B13936"/>
      <c r="C13936"/>
      <c r="D13936"/>
    </row>
    <row r="13937" spans="1:4" x14ac:dyDescent="0.25">
      <c r="A13937"/>
      <c r="B13937"/>
      <c r="C13937"/>
      <c r="D13937"/>
    </row>
    <row r="13938" spans="1:4" x14ac:dyDescent="0.25">
      <c r="A13938"/>
      <c r="B13938"/>
      <c r="C13938"/>
      <c r="D13938"/>
    </row>
    <row r="13939" spans="1:4" x14ac:dyDescent="0.25">
      <c r="A13939"/>
      <c r="B13939"/>
      <c r="C13939"/>
      <c r="D13939"/>
    </row>
    <row r="13940" spans="1:4" x14ac:dyDescent="0.25">
      <c r="A13940"/>
      <c r="B13940"/>
      <c r="C13940"/>
      <c r="D13940"/>
    </row>
    <row r="13941" spans="1:4" x14ac:dyDescent="0.25">
      <c r="A13941"/>
      <c r="B13941"/>
      <c r="C13941"/>
      <c r="D13941"/>
    </row>
    <row r="13942" spans="1:4" x14ac:dyDescent="0.25">
      <c r="A13942"/>
      <c r="B13942"/>
      <c r="C13942"/>
      <c r="D13942"/>
    </row>
    <row r="13943" spans="1:4" x14ac:dyDescent="0.25">
      <c r="A13943"/>
      <c r="B13943"/>
      <c r="C13943"/>
      <c r="D13943"/>
    </row>
    <row r="13944" spans="1:4" x14ac:dyDescent="0.25">
      <c r="A13944"/>
      <c r="B13944"/>
      <c r="C13944"/>
      <c r="D13944"/>
    </row>
    <row r="13945" spans="1:4" x14ac:dyDescent="0.25">
      <c r="A13945"/>
      <c r="B13945"/>
      <c r="C13945"/>
      <c r="D13945"/>
    </row>
    <row r="13946" spans="1:4" x14ac:dyDescent="0.25">
      <c r="A13946"/>
      <c r="B13946"/>
      <c r="C13946"/>
      <c r="D13946"/>
    </row>
    <row r="13947" spans="1:4" x14ac:dyDescent="0.25">
      <c r="A13947"/>
      <c r="B13947"/>
      <c r="C13947"/>
      <c r="D13947"/>
    </row>
    <row r="13948" spans="1:4" x14ac:dyDescent="0.25">
      <c r="A13948"/>
      <c r="B13948"/>
      <c r="C13948"/>
      <c r="D13948"/>
    </row>
    <row r="13949" spans="1:4" x14ac:dyDescent="0.25">
      <c r="A13949"/>
      <c r="B13949"/>
      <c r="C13949"/>
      <c r="D13949"/>
    </row>
    <row r="13950" spans="1:4" x14ac:dyDescent="0.25">
      <c r="A13950"/>
      <c r="B13950"/>
      <c r="C13950"/>
      <c r="D13950"/>
    </row>
    <row r="13951" spans="1:4" x14ac:dyDescent="0.25">
      <c r="A13951"/>
      <c r="B13951"/>
      <c r="C13951"/>
      <c r="D13951"/>
    </row>
    <row r="13952" spans="1:4" x14ac:dyDescent="0.25">
      <c r="A13952"/>
      <c r="B13952"/>
      <c r="C13952"/>
      <c r="D13952"/>
    </row>
    <row r="13953" spans="1:4" x14ac:dyDescent="0.25">
      <c r="A13953"/>
      <c r="B13953"/>
      <c r="C13953"/>
      <c r="D13953"/>
    </row>
    <row r="13954" spans="1:4" x14ac:dyDescent="0.25">
      <c r="A13954"/>
      <c r="B13954"/>
      <c r="C13954"/>
      <c r="D13954"/>
    </row>
    <row r="13955" spans="1:4" x14ac:dyDescent="0.25">
      <c r="A13955"/>
      <c r="B13955"/>
      <c r="C13955"/>
      <c r="D13955"/>
    </row>
    <row r="13956" spans="1:4" x14ac:dyDescent="0.25">
      <c r="A13956"/>
      <c r="B13956"/>
      <c r="C13956"/>
      <c r="D13956"/>
    </row>
    <row r="13957" spans="1:4" x14ac:dyDescent="0.25">
      <c r="A13957"/>
      <c r="B13957"/>
      <c r="C13957"/>
      <c r="D13957"/>
    </row>
    <row r="13958" spans="1:4" x14ac:dyDescent="0.25">
      <c r="A13958"/>
      <c r="B13958"/>
      <c r="C13958"/>
      <c r="D13958"/>
    </row>
    <row r="13959" spans="1:4" x14ac:dyDescent="0.25">
      <c r="A13959"/>
      <c r="B13959"/>
      <c r="C13959"/>
      <c r="D13959"/>
    </row>
    <row r="13960" spans="1:4" x14ac:dyDescent="0.25">
      <c r="A13960"/>
      <c r="B13960"/>
      <c r="C13960"/>
      <c r="D13960"/>
    </row>
    <row r="13961" spans="1:4" x14ac:dyDescent="0.25">
      <c r="A13961"/>
      <c r="B13961"/>
      <c r="C13961"/>
      <c r="D13961"/>
    </row>
    <row r="13962" spans="1:4" x14ac:dyDescent="0.25">
      <c r="A13962"/>
      <c r="B13962"/>
      <c r="C13962"/>
      <c r="D13962"/>
    </row>
    <row r="13963" spans="1:4" x14ac:dyDescent="0.25">
      <c r="A13963"/>
      <c r="B13963"/>
      <c r="C13963"/>
      <c r="D13963"/>
    </row>
    <row r="13964" spans="1:4" x14ac:dyDescent="0.25">
      <c r="A13964"/>
      <c r="B13964"/>
      <c r="C13964"/>
      <c r="D13964"/>
    </row>
    <row r="13965" spans="1:4" x14ac:dyDescent="0.25">
      <c r="A13965"/>
      <c r="B13965"/>
      <c r="C13965"/>
      <c r="D13965"/>
    </row>
    <row r="13966" spans="1:4" x14ac:dyDescent="0.25">
      <c r="A13966"/>
      <c r="B13966"/>
      <c r="C13966"/>
      <c r="D13966"/>
    </row>
    <row r="13967" spans="1:4" x14ac:dyDescent="0.25">
      <c r="A13967"/>
      <c r="B13967"/>
      <c r="C13967"/>
      <c r="D13967"/>
    </row>
    <row r="13968" spans="1:4" x14ac:dyDescent="0.25">
      <c r="A13968"/>
      <c r="B13968"/>
      <c r="C13968"/>
      <c r="D13968"/>
    </row>
    <row r="13969" spans="1:4" x14ac:dyDescent="0.25">
      <c r="A13969"/>
      <c r="B13969"/>
      <c r="C13969"/>
      <c r="D13969"/>
    </row>
    <row r="13970" spans="1:4" x14ac:dyDescent="0.25">
      <c r="A13970"/>
      <c r="B13970"/>
      <c r="C13970"/>
      <c r="D13970"/>
    </row>
    <row r="13971" spans="1:4" x14ac:dyDescent="0.25">
      <c r="A13971"/>
      <c r="B13971"/>
      <c r="C13971"/>
      <c r="D13971"/>
    </row>
    <row r="13972" spans="1:4" x14ac:dyDescent="0.25">
      <c r="A13972"/>
      <c r="B13972"/>
      <c r="C13972"/>
      <c r="D13972"/>
    </row>
    <row r="13973" spans="1:4" x14ac:dyDescent="0.25">
      <c r="A13973"/>
      <c r="B13973"/>
      <c r="C13973"/>
      <c r="D13973"/>
    </row>
    <row r="13974" spans="1:4" x14ac:dyDescent="0.25">
      <c r="A13974"/>
      <c r="B13974"/>
      <c r="C13974"/>
      <c r="D13974"/>
    </row>
    <row r="13975" spans="1:4" x14ac:dyDescent="0.25">
      <c r="A13975"/>
      <c r="B13975"/>
      <c r="C13975"/>
      <c r="D13975"/>
    </row>
    <row r="13976" spans="1:4" x14ac:dyDescent="0.25">
      <c r="A13976"/>
      <c r="B13976"/>
      <c r="C13976"/>
      <c r="D13976"/>
    </row>
    <row r="13977" spans="1:4" x14ac:dyDescent="0.25">
      <c r="A13977"/>
      <c r="B13977"/>
      <c r="C13977"/>
      <c r="D13977"/>
    </row>
    <row r="13978" spans="1:4" x14ac:dyDescent="0.25">
      <c r="A13978"/>
      <c r="B13978"/>
      <c r="C13978"/>
      <c r="D13978"/>
    </row>
    <row r="13979" spans="1:4" x14ac:dyDescent="0.25">
      <c r="A13979"/>
      <c r="B13979"/>
      <c r="C13979"/>
      <c r="D13979"/>
    </row>
    <row r="13980" spans="1:4" x14ac:dyDescent="0.25">
      <c r="A13980"/>
      <c r="B13980"/>
      <c r="C13980"/>
      <c r="D13980"/>
    </row>
    <row r="13981" spans="1:4" x14ac:dyDescent="0.25">
      <c r="A13981"/>
      <c r="B13981"/>
      <c r="C13981"/>
      <c r="D13981"/>
    </row>
    <row r="13982" spans="1:4" x14ac:dyDescent="0.25">
      <c r="A13982"/>
      <c r="B13982"/>
      <c r="C13982"/>
      <c r="D13982"/>
    </row>
    <row r="13983" spans="1:4" x14ac:dyDescent="0.25">
      <c r="A13983"/>
      <c r="B13983"/>
      <c r="C13983"/>
      <c r="D13983"/>
    </row>
    <row r="13984" spans="1:4" x14ac:dyDescent="0.25">
      <c r="A13984"/>
      <c r="B13984"/>
      <c r="C13984"/>
      <c r="D13984"/>
    </row>
    <row r="13985" spans="1:4" x14ac:dyDescent="0.25">
      <c r="A13985"/>
      <c r="B13985"/>
      <c r="C13985"/>
      <c r="D13985"/>
    </row>
    <row r="13986" spans="1:4" x14ac:dyDescent="0.25">
      <c r="A13986"/>
      <c r="B13986"/>
      <c r="C13986"/>
      <c r="D13986"/>
    </row>
    <row r="13987" spans="1:4" x14ac:dyDescent="0.25">
      <c r="A13987"/>
      <c r="B13987"/>
      <c r="C13987"/>
      <c r="D13987"/>
    </row>
    <row r="13988" spans="1:4" x14ac:dyDescent="0.25">
      <c r="A13988"/>
      <c r="B13988"/>
      <c r="C13988"/>
      <c r="D13988"/>
    </row>
    <row r="13989" spans="1:4" x14ac:dyDescent="0.25">
      <c r="A13989"/>
      <c r="B13989"/>
      <c r="C13989"/>
      <c r="D13989"/>
    </row>
    <row r="13990" spans="1:4" x14ac:dyDescent="0.25">
      <c r="A13990"/>
      <c r="B13990"/>
      <c r="C13990"/>
      <c r="D13990"/>
    </row>
    <row r="13991" spans="1:4" x14ac:dyDescent="0.25">
      <c r="A13991"/>
      <c r="B13991"/>
      <c r="C13991"/>
      <c r="D13991"/>
    </row>
    <row r="13992" spans="1:4" x14ac:dyDescent="0.25">
      <c r="A13992"/>
      <c r="B13992"/>
      <c r="C13992"/>
      <c r="D13992"/>
    </row>
    <row r="13993" spans="1:4" x14ac:dyDescent="0.25">
      <c r="A13993"/>
      <c r="B13993"/>
      <c r="C13993"/>
      <c r="D13993"/>
    </row>
    <row r="13994" spans="1:4" x14ac:dyDescent="0.25">
      <c r="A13994"/>
      <c r="B13994"/>
      <c r="C13994"/>
      <c r="D13994"/>
    </row>
    <row r="13995" spans="1:4" x14ac:dyDescent="0.25">
      <c r="A13995"/>
      <c r="B13995"/>
      <c r="C13995"/>
      <c r="D13995"/>
    </row>
    <row r="13996" spans="1:4" x14ac:dyDescent="0.25">
      <c r="A13996"/>
      <c r="B13996"/>
      <c r="C13996"/>
      <c r="D13996"/>
    </row>
    <row r="13997" spans="1:4" x14ac:dyDescent="0.25">
      <c r="A13997"/>
      <c r="B13997"/>
      <c r="C13997"/>
      <c r="D13997"/>
    </row>
    <row r="13998" spans="1:4" x14ac:dyDescent="0.25">
      <c r="A13998"/>
      <c r="B13998"/>
      <c r="C13998"/>
      <c r="D13998"/>
    </row>
    <row r="13999" spans="1:4" x14ac:dyDescent="0.25">
      <c r="A13999"/>
      <c r="B13999"/>
      <c r="C13999"/>
      <c r="D13999"/>
    </row>
    <row r="14000" spans="1:4" x14ac:dyDescent="0.25">
      <c r="A14000"/>
      <c r="B14000"/>
      <c r="C14000"/>
      <c r="D14000"/>
    </row>
    <row r="14001" spans="1:4" x14ac:dyDescent="0.25">
      <c r="A14001"/>
      <c r="B14001"/>
      <c r="C14001"/>
      <c r="D14001"/>
    </row>
    <row r="14002" spans="1:4" x14ac:dyDescent="0.25">
      <c r="A14002"/>
      <c r="B14002"/>
      <c r="C14002"/>
      <c r="D14002"/>
    </row>
    <row r="14003" spans="1:4" x14ac:dyDescent="0.25">
      <c r="A14003"/>
      <c r="B14003"/>
      <c r="C14003"/>
      <c r="D14003"/>
    </row>
    <row r="14004" spans="1:4" x14ac:dyDescent="0.25">
      <c r="A14004"/>
      <c r="B14004"/>
      <c r="C14004"/>
      <c r="D14004"/>
    </row>
    <row r="14005" spans="1:4" x14ac:dyDescent="0.25">
      <c r="A14005"/>
      <c r="B14005"/>
      <c r="C14005"/>
      <c r="D14005"/>
    </row>
    <row r="14006" spans="1:4" x14ac:dyDescent="0.25">
      <c r="A14006"/>
      <c r="B14006"/>
      <c r="C14006"/>
      <c r="D14006"/>
    </row>
    <row r="14007" spans="1:4" x14ac:dyDescent="0.25">
      <c r="A14007"/>
      <c r="B14007"/>
      <c r="C14007"/>
      <c r="D14007"/>
    </row>
    <row r="14008" spans="1:4" x14ac:dyDescent="0.25">
      <c r="A14008"/>
      <c r="B14008"/>
      <c r="C14008"/>
      <c r="D14008"/>
    </row>
    <row r="14009" spans="1:4" x14ac:dyDescent="0.25">
      <c r="A14009"/>
      <c r="B14009"/>
      <c r="C14009"/>
      <c r="D14009"/>
    </row>
    <row r="14010" spans="1:4" x14ac:dyDescent="0.25">
      <c r="A14010"/>
      <c r="B14010"/>
      <c r="C14010"/>
      <c r="D14010"/>
    </row>
    <row r="14011" spans="1:4" x14ac:dyDescent="0.25">
      <c r="A14011"/>
      <c r="B14011"/>
      <c r="C14011"/>
      <c r="D14011"/>
    </row>
    <row r="14012" spans="1:4" x14ac:dyDescent="0.25">
      <c r="A14012"/>
      <c r="B14012"/>
      <c r="C14012"/>
      <c r="D14012"/>
    </row>
    <row r="14013" spans="1:4" x14ac:dyDescent="0.25">
      <c r="A14013"/>
      <c r="B14013"/>
      <c r="C14013"/>
      <c r="D14013"/>
    </row>
    <row r="14014" spans="1:4" x14ac:dyDescent="0.25">
      <c r="A14014"/>
      <c r="B14014"/>
      <c r="C14014"/>
      <c r="D14014"/>
    </row>
    <row r="14015" spans="1:4" x14ac:dyDescent="0.25">
      <c r="A14015"/>
      <c r="B14015"/>
      <c r="C14015"/>
      <c r="D14015"/>
    </row>
    <row r="14016" spans="1:4" x14ac:dyDescent="0.25">
      <c r="A14016"/>
      <c r="B14016"/>
      <c r="C14016"/>
      <c r="D14016"/>
    </row>
    <row r="14017" spans="1:4" x14ac:dyDescent="0.25">
      <c r="A14017"/>
      <c r="B14017"/>
      <c r="C14017"/>
      <c r="D14017"/>
    </row>
    <row r="14018" spans="1:4" x14ac:dyDescent="0.25">
      <c r="A14018"/>
      <c r="B14018"/>
      <c r="C14018"/>
      <c r="D14018"/>
    </row>
    <row r="14019" spans="1:4" x14ac:dyDescent="0.25">
      <c r="A14019"/>
      <c r="B14019"/>
      <c r="C14019"/>
      <c r="D14019"/>
    </row>
    <row r="14020" spans="1:4" x14ac:dyDescent="0.25">
      <c r="A14020"/>
      <c r="B14020"/>
      <c r="C14020"/>
      <c r="D14020"/>
    </row>
    <row r="14021" spans="1:4" x14ac:dyDescent="0.25">
      <c r="A14021"/>
      <c r="B14021"/>
      <c r="C14021"/>
      <c r="D14021"/>
    </row>
    <row r="14022" spans="1:4" x14ac:dyDescent="0.25">
      <c r="A14022"/>
      <c r="B14022"/>
      <c r="C14022"/>
      <c r="D14022"/>
    </row>
    <row r="14023" spans="1:4" x14ac:dyDescent="0.25">
      <c r="A14023"/>
      <c r="B14023"/>
      <c r="C14023"/>
      <c r="D14023"/>
    </row>
    <row r="14024" spans="1:4" x14ac:dyDescent="0.25">
      <c r="A14024"/>
      <c r="B14024"/>
      <c r="C14024"/>
      <c r="D14024"/>
    </row>
    <row r="14025" spans="1:4" x14ac:dyDescent="0.25">
      <c r="A14025"/>
      <c r="B14025"/>
      <c r="C14025"/>
      <c r="D14025"/>
    </row>
    <row r="14026" spans="1:4" x14ac:dyDescent="0.25">
      <c r="A14026"/>
      <c r="B14026"/>
      <c r="C14026"/>
      <c r="D14026"/>
    </row>
    <row r="14027" spans="1:4" x14ac:dyDescent="0.25">
      <c r="A14027"/>
      <c r="B14027"/>
      <c r="C14027"/>
      <c r="D14027"/>
    </row>
    <row r="14028" spans="1:4" x14ac:dyDescent="0.25">
      <c r="A14028"/>
      <c r="B14028"/>
      <c r="C14028"/>
      <c r="D14028"/>
    </row>
    <row r="14029" spans="1:4" x14ac:dyDescent="0.25">
      <c r="A14029"/>
      <c r="B14029"/>
      <c r="C14029"/>
      <c r="D14029"/>
    </row>
    <row r="14030" spans="1:4" x14ac:dyDescent="0.25">
      <c r="A14030"/>
      <c r="B14030"/>
      <c r="C14030"/>
      <c r="D14030"/>
    </row>
    <row r="14031" spans="1:4" x14ac:dyDescent="0.25">
      <c r="A14031"/>
      <c r="B14031"/>
      <c r="C14031"/>
      <c r="D14031"/>
    </row>
    <row r="14032" spans="1:4" x14ac:dyDescent="0.25">
      <c r="A14032"/>
      <c r="B14032"/>
      <c r="C14032"/>
      <c r="D14032"/>
    </row>
    <row r="14033" spans="1:4" x14ac:dyDescent="0.25">
      <c r="A14033"/>
      <c r="B14033"/>
      <c r="C14033"/>
      <c r="D14033"/>
    </row>
    <row r="14034" spans="1:4" x14ac:dyDescent="0.25">
      <c r="A14034"/>
      <c r="B14034"/>
      <c r="C14034"/>
      <c r="D14034"/>
    </row>
    <row r="14035" spans="1:4" x14ac:dyDescent="0.25">
      <c r="A14035"/>
      <c r="B14035"/>
      <c r="C14035"/>
      <c r="D14035"/>
    </row>
    <row r="14036" spans="1:4" x14ac:dyDescent="0.25">
      <c r="A14036"/>
      <c r="B14036"/>
      <c r="C14036"/>
      <c r="D14036"/>
    </row>
    <row r="14037" spans="1:4" x14ac:dyDescent="0.25">
      <c r="A14037"/>
      <c r="B14037"/>
      <c r="C14037"/>
      <c r="D14037"/>
    </row>
    <row r="14038" spans="1:4" x14ac:dyDescent="0.25">
      <c r="A14038"/>
      <c r="B14038"/>
      <c r="C14038"/>
      <c r="D14038"/>
    </row>
    <row r="14039" spans="1:4" x14ac:dyDescent="0.25">
      <c r="A14039"/>
      <c r="B14039"/>
      <c r="C14039"/>
      <c r="D14039"/>
    </row>
    <row r="14040" spans="1:4" x14ac:dyDescent="0.25">
      <c r="A14040"/>
      <c r="B14040"/>
      <c r="C14040"/>
      <c r="D14040"/>
    </row>
    <row r="14041" spans="1:4" x14ac:dyDescent="0.25">
      <c r="A14041"/>
      <c r="B14041"/>
      <c r="C14041"/>
      <c r="D14041"/>
    </row>
    <row r="14042" spans="1:4" x14ac:dyDescent="0.25">
      <c r="A14042"/>
      <c r="B14042"/>
      <c r="C14042"/>
      <c r="D14042"/>
    </row>
    <row r="14043" spans="1:4" x14ac:dyDescent="0.25">
      <c r="A14043"/>
      <c r="B14043"/>
      <c r="C14043"/>
      <c r="D14043"/>
    </row>
    <row r="14044" spans="1:4" x14ac:dyDescent="0.25">
      <c r="A14044"/>
      <c r="B14044"/>
      <c r="C14044"/>
      <c r="D14044"/>
    </row>
    <row r="14045" spans="1:4" x14ac:dyDescent="0.25">
      <c r="A14045"/>
      <c r="B14045"/>
      <c r="C14045"/>
      <c r="D14045"/>
    </row>
    <row r="14046" spans="1:4" x14ac:dyDescent="0.25">
      <c r="A14046"/>
      <c r="B14046"/>
      <c r="C14046"/>
      <c r="D14046"/>
    </row>
    <row r="14047" spans="1:4" x14ac:dyDescent="0.25">
      <c r="A14047"/>
      <c r="B14047"/>
      <c r="C14047"/>
      <c r="D14047"/>
    </row>
    <row r="14048" spans="1:4" x14ac:dyDescent="0.25">
      <c r="A14048"/>
      <c r="B14048"/>
      <c r="C14048"/>
      <c r="D14048"/>
    </row>
    <row r="14049" spans="1:4" x14ac:dyDescent="0.25">
      <c r="A14049"/>
      <c r="B14049"/>
      <c r="C14049"/>
      <c r="D14049"/>
    </row>
    <row r="14050" spans="1:4" x14ac:dyDescent="0.25">
      <c r="A14050"/>
      <c r="B14050"/>
      <c r="C14050"/>
      <c r="D14050"/>
    </row>
    <row r="14051" spans="1:4" x14ac:dyDescent="0.25">
      <c r="A14051"/>
      <c r="B14051"/>
      <c r="C14051"/>
      <c r="D14051"/>
    </row>
    <row r="14052" spans="1:4" x14ac:dyDescent="0.25">
      <c r="A14052"/>
      <c r="B14052"/>
      <c r="C14052"/>
      <c r="D14052"/>
    </row>
    <row r="14053" spans="1:4" x14ac:dyDescent="0.25">
      <c r="A14053"/>
      <c r="B14053"/>
      <c r="C14053"/>
      <c r="D14053"/>
    </row>
    <row r="14054" spans="1:4" x14ac:dyDescent="0.25">
      <c r="A14054"/>
      <c r="B14054"/>
      <c r="C14054"/>
      <c r="D14054"/>
    </row>
    <row r="14055" spans="1:4" x14ac:dyDescent="0.25">
      <c r="A14055"/>
      <c r="B14055"/>
      <c r="C14055"/>
      <c r="D14055"/>
    </row>
    <row r="14056" spans="1:4" x14ac:dyDescent="0.25">
      <c r="A14056"/>
      <c r="B14056"/>
      <c r="C14056"/>
      <c r="D14056"/>
    </row>
    <row r="14057" spans="1:4" x14ac:dyDescent="0.25">
      <c r="A14057"/>
      <c r="B14057"/>
      <c r="C14057"/>
      <c r="D14057"/>
    </row>
    <row r="14058" spans="1:4" x14ac:dyDescent="0.25">
      <c r="A14058"/>
      <c r="B14058"/>
      <c r="C14058"/>
      <c r="D14058"/>
    </row>
    <row r="14059" spans="1:4" x14ac:dyDescent="0.25">
      <c r="A14059"/>
      <c r="B14059"/>
      <c r="C14059"/>
      <c r="D14059"/>
    </row>
    <row r="14060" spans="1:4" x14ac:dyDescent="0.25">
      <c r="A14060"/>
      <c r="B14060"/>
      <c r="C14060"/>
      <c r="D14060"/>
    </row>
    <row r="14061" spans="1:4" x14ac:dyDescent="0.25">
      <c r="A14061"/>
      <c r="B14061"/>
      <c r="C14061"/>
      <c r="D14061"/>
    </row>
    <row r="14062" spans="1:4" x14ac:dyDescent="0.25">
      <c r="A14062"/>
      <c r="B14062"/>
      <c r="C14062"/>
      <c r="D14062"/>
    </row>
    <row r="14063" spans="1:4" x14ac:dyDescent="0.25">
      <c r="A14063"/>
      <c r="B14063"/>
      <c r="C14063"/>
      <c r="D14063"/>
    </row>
    <row r="14064" spans="1:4" x14ac:dyDescent="0.25">
      <c r="A14064"/>
      <c r="B14064"/>
      <c r="C14064"/>
      <c r="D14064"/>
    </row>
    <row r="14065" spans="1:4" x14ac:dyDescent="0.25">
      <c r="A14065"/>
      <c r="B14065"/>
      <c r="C14065"/>
      <c r="D14065"/>
    </row>
    <row r="14066" spans="1:4" x14ac:dyDescent="0.25">
      <c r="A14066"/>
      <c r="B14066"/>
      <c r="C14066"/>
      <c r="D14066"/>
    </row>
    <row r="14067" spans="1:4" x14ac:dyDescent="0.25">
      <c r="A14067"/>
      <c r="B14067"/>
      <c r="C14067"/>
      <c r="D14067"/>
    </row>
    <row r="14068" spans="1:4" x14ac:dyDescent="0.25">
      <c r="A14068"/>
      <c r="B14068"/>
      <c r="C14068"/>
      <c r="D14068"/>
    </row>
    <row r="14069" spans="1:4" x14ac:dyDescent="0.25">
      <c r="A14069"/>
      <c r="B14069"/>
      <c r="C14069"/>
      <c r="D14069"/>
    </row>
    <row r="14070" spans="1:4" x14ac:dyDescent="0.25">
      <c r="A14070"/>
      <c r="B14070"/>
      <c r="C14070"/>
      <c r="D14070"/>
    </row>
    <row r="14071" spans="1:4" x14ac:dyDescent="0.25">
      <c r="A14071"/>
      <c r="B14071"/>
      <c r="C14071"/>
      <c r="D14071"/>
    </row>
    <row r="14072" spans="1:4" x14ac:dyDescent="0.25">
      <c r="A14072"/>
      <c r="B14072"/>
      <c r="C14072"/>
      <c r="D14072"/>
    </row>
    <row r="14073" spans="1:4" x14ac:dyDescent="0.25">
      <c r="A14073"/>
      <c r="B14073"/>
      <c r="C14073"/>
      <c r="D14073"/>
    </row>
    <row r="14074" spans="1:4" x14ac:dyDescent="0.25">
      <c r="A14074"/>
      <c r="B14074"/>
      <c r="C14074"/>
      <c r="D14074"/>
    </row>
    <row r="14075" spans="1:4" x14ac:dyDescent="0.25">
      <c r="A14075"/>
      <c r="B14075"/>
      <c r="C14075"/>
      <c r="D14075"/>
    </row>
    <row r="14076" spans="1:4" x14ac:dyDescent="0.25">
      <c r="A14076"/>
      <c r="B14076"/>
      <c r="C14076"/>
      <c r="D14076"/>
    </row>
    <row r="14077" spans="1:4" x14ac:dyDescent="0.25">
      <c r="A14077"/>
      <c r="B14077"/>
      <c r="C14077"/>
      <c r="D14077"/>
    </row>
    <row r="14078" spans="1:4" x14ac:dyDescent="0.25">
      <c r="A14078"/>
      <c r="B14078"/>
      <c r="C14078"/>
      <c r="D14078"/>
    </row>
    <row r="14079" spans="1:4" x14ac:dyDescent="0.25">
      <c r="A14079"/>
      <c r="B14079"/>
      <c r="C14079"/>
      <c r="D14079"/>
    </row>
    <row r="14080" spans="1:4" x14ac:dyDescent="0.25">
      <c r="A14080"/>
      <c r="B14080"/>
      <c r="C14080"/>
      <c r="D14080"/>
    </row>
    <row r="14081" spans="1:4" x14ac:dyDescent="0.25">
      <c r="A14081"/>
      <c r="B14081"/>
      <c r="C14081"/>
      <c r="D14081"/>
    </row>
    <row r="14082" spans="1:4" x14ac:dyDescent="0.25">
      <c r="A14082"/>
      <c r="B14082"/>
      <c r="C14082"/>
      <c r="D14082"/>
    </row>
    <row r="14083" spans="1:4" x14ac:dyDescent="0.25">
      <c r="A14083"/>
      <c r="B14083"/>
      <c r="C14083"/>
      <c r="D14083"/>
    </row>
    <row r="14084" spans="1:4" x14ac:dyDescent="0.25">
      <c r="A14084"/>
      <c r="B14084"/>
      <c r="C14084"/>
      <c r="D14084"/>
    </row>
    <row r="14085" spans="1:4" x14ac:dyDescent="0.25">
      <c r="A14085"/>
      <c r="B14085"/>
      <c r="C14085"/>
      <c r="D14085"/>
    </row>
    <row r="14086" spans="1:4" x14ac:dyDescent="0.25">
      <c r="A14086"/>
      <c r="B14086"/>
      <c r="C14086"/>
      <c r="D14086"/>
    </row>
    <row r="14087" spans="1:4" x14ac:dyDescent="0.25">
      <c r="A14087"/>
      <c r="B14087"/>
      <c r="C14087"/>
      <c r="D14087"/>
    </row>
    <row r="14088" spans="1:4" x14ac:dyDescent="0.25">
      <c r="A14088"/>
      <c r="B14088"/>
      <c r="C14088"/>
      <c r="D14088"/>
    </row>
    <row r="14089" spans="1:4" x14ac:dyDescent="0.25">
      <c r="A14089"/>
      <c r="B14089"/>
      <c r="C14089"/>
      <c r="D14089"/>
    </row>
    <row r="14090" spans="1:4" x14ac:dyDescent="0.25">
      <c r="A14090"/>
      <c r="B14090"/>
      <c r="C14090"/>
      <c r="D14090"/>
    </row>
    <row r="14091" spans="1:4" x14ac:dyDescent="0.25">
      <c r="A14091"/>
      <c r="B14091"/>
      <c r="C14091"/>
      <c r="D14091"/>
    </row>
    <row r="14092" spans="1:4" x14ac:dyDescent="0.25">
      <c r="A14092"/>
      <c r="B14092"/>
      <c r="C14092"/>
      <c r="D14092"/>
    </row>
    <row r="14093" spans="1:4" x14ac:dyDescent="0.25">
      <c r="A14093"/>
      <c r="B14093"/>
      <c r="C14093"/>
      <c r="D14093"/>
    </row>
    <row r="14094" spans="1:4" x14ac:dyDescent="0.25">
      <c r="A14094"/>
      <c r="B14094"/>
      <c r="C14094"/>
      <c r="D14094"/>
    </row>
    <row r="14095" spans="1:4" x14ac:dyDescent="0.25">
      <c r="A14095"/>
      <c r="B14095"/>
      <c r="C14095"/>
      <c r="D14095"/>
    </row>
    <row r="14096" spans="1:4" x14ac:dyDescent="0.25">
      <c r="A14096"/>
      <c r="B14096"/>
      <c r="C14096"/>
      <c r="D14096"/>
    </row>
    <row r="14097" spans="1:4" x14ac:dyDescent="0.25">
      <c r="A14097"/>
      <c r="B14097"/>
      <c r="C14097"/>
      <c r="D14097"/>
    </row>
    <row r="14098" spans="1:4" x14ac:dyDescent="0.25">
      <c r="A14098"/>
      <c r="B14098"/>
      <c r="C14098"/>
      <c r="D14098"/>
    </row>
    <row r="14099" spans="1:4" x14ac:dyDescent="0.25">
      <c r="A14099"/>
      <c r="B14099"/>
      <c r="C14099"/>
      <c r="D14099"/>
    </row>
    <row r="14100" spans="1:4" x14ac:dyDescent="0.25">
      <c r="A14100"/>
      <c r="B14100"/>
      <c r="C14100"/>
      <c r="D14100"/>
    </row>
    <row r="14101" spans="1:4" x14ac:dyDescent="0.25">
      <c r="A14101"/>
      <c r="B14101"/>
      <c r="C14101"/>
      <c r="D14101"/>
    </row>
    <row r="14102" spans="1:4" x14ac:dyDescent="0.25">
      <c r="A14102"/>
      <c r="B14102"/>
      <c r="C14102"/>
      <c r="D14102"/>
    </row>
    <row r="14103" spans="1:4" x14ac:dyDescent="0.25">
      <c r="A14103"/>
      <c r="B14103"/>
      <c r="C14103"/>
      <c r="D14103"/>
    </row>
    <row r="14104" spans="1:4" x14ac:dyDescent="0.25">
      <c r="A14104"/>
      <c r="B14104"/>
      <c r="C14104"/>
      <c r="D14104"/>
    </row>
    <row r="14105" spans="1:4" x14ac:dyDescent="0.25">
      <c r="A14105"/>
      <c r="B14105"/>
      <c r="C14105"/>
      <c r="D14105"/>
    </row>
    <row r="14106" spans="1:4" x14ac:dyDescent="0.25">
      <c r="A14106"/>
      <c r="B14106"/>
      <c r="C14106"/>
      <c r="D14106"/>
    </row>
    <row r="14107" spans="1:4" x14ac:dyDescent="0.25">
      <c r="A14107"/>
      <c r="B14107"/>
      <c r="C14107"/>
      <c r="D14107"/>
    </row>
    <row r="14108" spans="1:4" x14ac:dyDescent="0.25">
      <c r="A14108"/>
      <c r="B14108"/>
      <c r="C14108"/>
      <c r="D14108"/>
    </row>
    <row r="14109" spans="1:4" x14ac:dyDescent="0.25">
      <c r="A14109"/>
      <c r="B14109"/>
      <c r="C14109"/>
      <c r="D14109"/>
    </row>
    <row r="14110" spans="1:4" x14ac:dyDescent="0.25">
      <c r="A14110"/>
      <c r="B14110"/>
      <c r="C14110"/>
      <c r="D14110"/>
    </row>
    <row r="14111" spans="1:4" x14ac:dyDescent="0.25">
      <c r="A14111"/>
      <c r="B14111"/>
      <c r="C14111"/>
      <c r="D14111"/>
    </row>
    <row r="14112" spans="1:4" x14ac:dyDescent="0.25">
      <c r="A14112"/>
      <c r="B14112"/>
      <c r="C14112"/>
      <c r="D14112"/>
    </row>
    <row r="14113" spans="1:4" x14ac:dyDescent="0.25">
      <c r="A14113"/>
      <c r="B14113"/>
      <c r="C14113"/>
      <c r="D14113"/>
    </row>
    <row r="14114" spans="1:4" x14ac:dyDescent="0.25">
      <c r="A14114"/>
      <c r="B14114"/>
      <c r="C14114"/>
      <c r="D14114"/>
    </row>
    <row r="14115" spans="1:4" x14ac:dyDescent="0.25">
      <c r="A14115"/>
      <c r="B14115"/>
      <c r="C14115"/>
      <c r="D14115"/>
    </row>
    <row r="14116" spans="1:4" x14ac:dyDescent="0.25">
      <c r="A14116"/>
      <c r="B14116"/>
      <c r="C14116"/>
      <c r="D14116"/>
    </row>
    <row r="14117" spans="1:4" x14ac:dyDescent="0.25">
      <c r="A14117"/>
      <c r="B14117"/>
      <c r="C14117"/>
      <c r="D14117"/>
    </row>
    <row r="14118" spans="1:4" x14ac:dyDescent="0.25">
      <c r="A14118"/>
      <c r="B14118"/>
      <c r="C14118"/>
      <c r="D14118"/>
    </row>
    <row r="14119" spans="1:4" x14ac:dyDescent="0.25">
      <c r="A14119"/>
      <c r="B14119"/>
      <c r="C14119"/>
      <c r="D14119"/>
    </row>
    <row r="14120" spans="1:4" x14ac:dyDescent="0.25">
      <c r="A14120"/>
      <c r="B14120"/>
      <c r="C14120"/>
      <c r="D14120"/>
    </row>
    <row r="14121" spans="1:4" x14ac:dyDescent="0.25">
      <c r="A14121"/>
      <c r="B14121"/>
      <c r="C14121"/>
      <c r="D14121"/>
    </row>
    <row r="14122" spans="1:4" x14ac:dyDescent="0.25">
      <c r="A14122"/>
      <c r="B14122"/>
      <c r="C14122"/>
      <c r="D14122"/>
    </row>
    <row r="14123" spans="1:4" x14ac:dyDescent="0.25">
      <c r="A14123"/>
      <c r="B14123"/>
      <c r="C14123"/>
      <c r="D14123"/>
    </row>
    <row r="14124" spans="1:4" x14ac:dyDescent="0.25">
      <c r="A14124"/>
      <c r="B14124"/>
      <c r="C14124"/>
      <c r="D14124"/>
    </row>
    <row r="14125" spans="1:4" x14ac:dyDescent="0.25">
      <c r="A14125"/>
      <c r="B14125"/>
      <c r="C14125"/>
      <c r="D14125"/>
    </row>
    <row r="14126" spans="1:4" x14ac:dyDescent="0.25">
      <c r="A14126"/>
      <c r="B14126"/>
      <c r="C14126"/>
      <c r="D14126"/>
    </row>
    <row r="14127" spans="1:4" x14ac:dyDescent="0.25">
      <c r="A14127"/>
      <c r="B14127"/>
      <c r="C14127"/>
      <c r="D14127"/>
    </row>
    <row r="14128" spans="1:4" x14ac:dyDescent="0.25">
      <c r="A14128"/>
      <c r="B14128"/>
      <c r="C14128"/>
      <c r="D14128"/>
    </row>
    <row r="14129" spans="1:4" x14ac:dyDescent="0.25">
      <c r="A14129"/>
      <c r="B14129"/>
      <c r="C14129"/>
      <c r="D14129"/>
    </row>
    <row r="14130" spans="1:4" x14ac:dyDescent="0.25">
      <c r="A14130"/>
      <c r="B14130"/>
      <c r="C14130"/>
      <c r="D14130"/>
    </row>
    <row r="14131" spans="1:4" x14ac:dyDescent="0.25">
      <c r="A14131"/>
      <c r="B14131"/>
      <c r="C14131"/>
      <c r="D14131"/>
    </row>
    <row r="14132" spans="1:4" x14ac:dyDescent="0.25">
      <c r="A14132"/>
      <c r="B14132"/>
      <c r="C14132"/>
      <c r="D14132"/>
    </row>
    <row r="14133" spans="1:4" x14ac:dyDescent="0.25">
      <c r="A14133"/>
      <c r="B14133"/>
      <c r="C14133"/>
      <c r="D14133"/>
    </row>
    <row r="14134" spans="1:4" x14ac:dyDescent="0.25">
      <c r="A14134"/>
      <c r="B14134"/>
      <c r="C14134"/>
      <c r="D14134"/>
    </row>
    <row r="14135" spans="1:4" x14ac:dyDescent="0.25">
      <c r="A14135"/>
      <c r="B14135"/>
      <c r="C14135"/>
      <c r="D14135"/>
    </row>
    <row r="14136" spans="1:4" x14ac:dyDescent="0.25">
      <c r="A14136"/>
      <c r="B14136"/>
      <c r="C14136"/>
      <c r="D14136"/>
    </row>
    <row r="14137" spans="1:4" x14ac:dyDescent="0.25">
      <c r="A14137"/>
      <c r="B14137"/>
      <c r="C14137"/>
      <c r="D14137"/>
    </row>
    <row r="14138" spans="1:4" x14ac:dyDescent="0.25">
      <c r="A14138"/>
      <c r="B14138"/>
      <c r="C14138"/>
      <c r="D14138"/>
    </row>
    <row r="14139" spans="1:4" x14ac:dyDescent="0.25">
      <c r="A14139"/>
      <c r="B14139"/>
      <c r="C14139"/>
      <c r="D14139"/>
    </row>
    <row r="14140" spans="1:4" x14ac:dyDescent="0.25">
      <c r="A14140"/>
      <c r="B14140"/>
      <c r="C14140"/>
      <c r="D14140"/>
    </row>
    <row r="14141" spans="1:4" x14ac:dyDescent="0.25">
      <c r="A14141"/>
      <c r="B14141"/>
      <c r="C14141"/>
      <c r="D14141"/>
    </row>
    <row r="14142" spans="1:4" x14ac:dyDescent="0.25">
      <c r="A14142"/>
      <c r="B14142"/>
      <c r="C14142"/>
      <c r="D14142"/>
    </row>
    <row r="14143" spans="1:4" x14ac:dyDescent="0.25">
      <c r="A14143"/>
      <c r="B14143"/>
      <c r="C14143"/>
      <c r="D14143"/>
    </row>
    <row r="14144" spans="1:4" x14ac:dyDescent="0.25">
      <c r="A14144"/>
      <c r="B14144"/>
      <c r="C14144"/>
      <c r="D14144"/>
    </row>
    <row r="14145" spans="1:4" x14ac:dyDescent="0.25">
      <c r="A14145"/>
      <c r="B14145"/>
      <c r="C14145"/>
      <c r="D14145"/>
    </row>
    <row r="14146" spans="1:4" x14ac:dyDescent="0.25">
      <c r="A14146"/>
      <c r="B14146"/>
      <c r="C14146"/>
      <c r="D14146"/>
    </row>
    <row r="14147" spans="1:4" x14ac:dyDescent="0.25">
      <c r="A14147"/>
      <c r="B14147"/>
      <c r="C14147"/>
      <c r="D14147"/>
    </row>
    <row r="14148" spans="1:4" x14ac:dyDescent="0.25">
      <c r="A14148"/>
      <c r="B14148"/>
      <c r="C14148"/>
      <c r="D14148"/>
    </row>
    <row r="14149" spans="1:4" x14ac:dyDescent="0.25">
      <c r="A14149"/>
      <c r="B14149"/>
      <c r="C14149"/>
      <c r="D14149"/>
    </row>
    <row r="14150" spans="1:4" x14ac:dyDescent="0.25">
      <c r="A14150"/>
      <c r="B14150"/>
      <c r="C14150"/>
      <c r="D14150"/>
    </row>
    <row r="14151" spans="1:4" x14ac:dyDescent="0.25">
      <c r="A14151"/>
      <c r="B14151"/>
      <c r="C14151"/>
      <c r="D14151"/>
    </row>
    <row r="14152" spans="1:4" x14ac:dyDescent="0.25">
      <c r="A14152"/>
      <c r="B14152"/>
      <c r="C14152"/>
      <c r="D14152"/>
    </row>
    <row r="14153" spans="1:4" x14ac:dyDescent="0.25">
      <c r="A14153"/>
      <c r="B14153"/>
      <c r="C14153"/>
      <c r="D14153"/>
    </row>
    <row r="14154" spans="1:4" x14ac:dyDescent="0.25">
      <c r="A14154"/>
      <c r="B14154"/>
      <c r="C14154"/>
      <c r="D14154"/>
    </row>
    <row r="14155" spans="1:4" x14ac:dyDescent="0.25">
      <c r="A14155"/>
      <c r="B14155"/>
      <c r="C14155"/>
      <c r="D14155"/>
    </row>
    <row r="14156" spans="1:4" x14ac:dyDescent="0.25">
      <c r="A14156"/>
      <c r="B14156"/>
      <c r="C14156"/>
      <c r="D14156"/>
    </row>
    <row r="14157" spans="1:4" x14ac:dyDescent="0.25">
      <c r="A14157"/>
      <c r="B14157"/>
      <c r="C14157"/>
      <c r="D14157"/>
    </row>
    <row r="14158" spans="1:4" x14ac:dyDescent="0.25">
      <c r="A14158"/>
      <c r="B14158"/>
      <c r="C14158"/>
      <c r="D14158"/>
    </row>
    <row r="14159" spans="1:4" x14ac:dyDescent="0.25">
      <c r="A14159"/>
      <c r="B14159"/>
      <c r="C14159"/>
      <c r="D14159"/>
    </row>
    <row r="14160" spans="1:4" x14ac:dyDescent="0.25">
      <c r="A14160"/>
      <c r="B14160"/>
      <c r="C14160"/>
      <c r="D14160"/>
    </row>
    <row r="14161" spans="1:4" x14ac:dyDescent="0.25">
      <c r="A14161"/>
      <c r="B14161"/>
      <c r="C14161"/>
      <c r="D14161"/>
    </row>
    <row r="14162" spans="1:4" x14ac:dyDescent="0.25">
      <c r="A14162"/>
      <c r="B14162"/>
      <c r="C14162"/>
      <c r="D14162"/>
    </row>
    <row r="14163" spans="1:4" x14ac:dyDescent="0.25">
      <c r="A14163"/>
      <c r="B14163"/>
      <c r="C14163"/>
      <c r="D14163"/>
    </row>
    <row r="14164" spans="1:4" x14ac:dyDescent="0.25">
      <c r="A14164"/>
      <c r="B14164"/>
      <c r="C14164"/>
      <c r="D14164"/>
    </row>
    <row r="14165" spans="1:4" x14ac:dyDescent="0.25">
      <c r="A14165"/>
      <c r="B14165"/>
      <c r="C14165"/>
      <c r="D14165"/>
    </row>
    <row r="14166" spans="1:4" x14ac:dyDescent="0.25">
      <c r="A14166"/>
      <c r="B14166"/>
      <c r="C14166"/>
      <c r="D14166"/>
    </row>
    <row r="14167" spans="1:4" x14ac:dyDescent="0.25">
      <c r="A14167"/>
      <c r="B14167"/>
      <c r="C14167"/>
      <c r="D14167"/>
    </row>
    <row r="14168" spans="1:4" x14ac:dyDescent="0.25">
      <c r="A14168"/>
      <c r="B14168"/>
      <c r="C14168"/>
      <c r="D14168"/>
    </row>
    <row r="14169" spans="1:4" x14ac:dyDescent="0.25">
      <c r="A14169"/>
      <c r="B14169"/>
      <c r="C14169"/>
      <c r="D14169"/>
    </row>
    <row r="14170" spans="1:4" x14ac:dyDescent="0.25">
      <c r="A14170"/>
      <c r="B14170"/>
      <c r="C14170"/>
      <c r="D14170"/>
    </row>
    <row r="14171" spans="1:4" x14ac:dyDescent="0.25">
      <c r="A14171"/>
      <c r="B14171"/>
      <c r="C14171"/>
      <c r="D14171"/>
    </row>
    <row r="14172" spans="1:4" x14ac:dyDescent="0.25">
      <c r="A14172"/>
      <c r="B14172"/>
      <c r="C14172"/>
      <c r="D14172"/>
    </row>
    <row r="14173" spans="1:4" x14ac:dyDescent="0.25">
      <c r="A14173"/>
      <c r="B14173"/>
      <c r="C14173"/>
      <c r="D14173"/>
    </row>
    <row r="14174" spans="1:4" x14ac:dyDescent="0.25">
      <c r="A14174"/>
      <c r="B14174"/>
      <c r="C14174"/>
      <c r="D14174"/>
    </row>
    <row r="14175" spans="1:4" x14ac:dyDescent="0.25">
      <c r="A14175"/>
      <c r="B14175"/>
      <c r="C14175"/>
      <c r="D14175"/>
    </row>
    <row r="14176" spans="1:4" x14ac:dyDescent="0.25">
      <c r="A14176"/>
      <c r="B14176"/>
      <c r="C14176"/>
      <c r="D14176"/>
    </row>
    <row r="14177" spans="1:4" x14ac:dyDescent="0.25">
      <c r="A14177"/>
      <c r="B14177"/>
      <c r="C14177"/>
      <c r="D14177"/>
    </row>
    <row r="14178" spans="1:4" x14ac:dyDescent="0.25">
      <c r="A14178"/>
      <c r="B14178"/>
      <c r="C14178"/>
      <c r="D14178"/>
    </row>
    <row r="14179" spans="1:4" x14ac:dyDescent="0.25">
      <c r="A14179"/>
      <c r="B14179"/>
      <c r="C14179"/>
      <c r="D14179"/>
    </row>
    <row r="14180" spans="1:4" x14ac:dyDescent="0.25">
      <c r="A14180"/>
      <c r="B14180"/>
      <c r="C14180"/>
      <c r="D14180"/>
    </row>
    <row r="14181" spans="1:4" x14ac:dyDescent="0.25">
      <c r="A14181"/>
      <c r="B14181"/>
      <c r="C14181"/>
      <c r="D14181"/>
    </row>
    <row r="14182" spans="1:4" x14ac:dyDescent="0.25">
      <c r="A14182"/>
      <c r="B14182"/>
      <c r="C14182"/>
      <c r="D14182"/>
    </row>
    <row r="14183" spans="1:4" x14ac:dyDescent="0.25">
      <c r="A14183"/>
      <c r="B14183"/>
      <c r="C14183"/>
      <c r="D14183"/>
    </row>
    <row r="14184" spans="1:4" x14ac:dyDescent="0.25">
      <c r="A14184"/>
      <c r="B14184"/>
      <c r="C14184"/>
      <c r="D14184"/>
    </row>
    <row r="14185" spans="1:4" x14ac:dyDescent="0.25">
      <c r="A14185"/>
      <c r="B14185"/>
      <c r="C14185"/>
      <c r="D14185"/>
    </row>
    <row r="14186" spans="1:4" x14ac:dyDescent="0.25">
      <c r="A14186"/>
      <c r="B14186"/>
      <c r="C14186"/>
      <c r="D14186"/>
    </row>
    <row r="14187" spans="1:4" x14ac:dyDescent="0.25">
      <c r="A14187"/>
      <c r="B14187"/>
      <c r="C14187"/>
      <c r="D14187"/>
    </row>
    <row r="14188" spans="1:4" x14ac:dyDescent="0.25">
      <c r="A14188"/>
      <c r="B14188"/>
      <c r="C14188"/>
      <c r="D14188"/>
    </row>
    <row r="14189" spans="1:4" x14ac:dyDescent="0.25">
      <c r="A14189"/>
      <c r="B14189"/>
      <c r="C14189"/>
      <c r="D14189"/>
    </row>
    <row r="14190" spans="1:4" x14ac:dyDescent="0.25">
      <c r="A14190"/>
      <c r="B14190"/>
      <c r="C14190"/>
      <c r="D14190"/>
    </row>
    <row r="14191" spans="1:4" x14ac:dyDescent="0.25">
      <c r="A14191"/>
      <c r="B14191"/>
      <c r="C14191"/>
      <c r="D14191"/>
    </row>
    <row r="14192" spans="1:4" x14ac:dyDescent="0.25">
      <c r="A14192"/>
      <c r="B14192"/>
      <c r="C14192"/>
      <c r="D14192"/>
    </row>
    <row r="14193" spans="1:4" x14ac:dyDescent="0.25">
      <c r="A14193"/>
      <c r="B14193"/>
      <c r="C14193"/>
      <c r="D14193"/>
    </row>
    <row r="14194" spans="1:4" x14ac:dyDescent="0.25">
      <c r="A14194"/>
      <c r="B14194"/>
      <c r="C14194"/>
      <c r="D14194"/>
    </row>
    <row r="14195" spans="1:4" x14ac:dyDescent="0.25">
      <c r="A14195"/>
      <c r="B14195"/>
      <c r="C14195"/>
      <c r="D14195"/>
    </row>
    <row r="14196" spans="1:4" x14ac:dyDescent="0.25">
      <c r="A14196"/>
      <c r="B14196"/>
      <c r="C14196"/>
      <c r="D14196"/>
    </row>
    <row r="14197" spans="1:4" x14ac:dyDescent="0.25">
      <c r="A14197"/>
      <c r="B14197"/>
      <c r="C14197"/>
      <c r="D14197"/>
    </row>
    <row r="14198" spans="1:4" x14ac:dyDescent="0.25">
      <c r="A14198"/>
      <c r="B14198"/>
      <c r="C14198"/>
      <c r="D14198"/>
    </row>
    <row r="14199" spans="1:4" x14ac:dyDescent="0.25">
      <c r="A14199"/>
      <c r="B14199"/>
      <c r="C14199"/>
      <c r="D14199"/>
    </row>
    <row r="14200" spans="1:4" x14ac:dyDescent="0.25">
      <c r="A14200"/>
      <c r="B14200"/>
      <c r="C14200"/>
      <c r="D14200"/>
    </row>
    <row r="14201" spans="1:4" x14ac:dyDescent="0.25">
      <c r="A14201"/>
      <c r="B14201"/>
      <c r="C14201"/>
      <c r="D14201"/>
    </row>
    <row r="14202" spans="1:4" x14ac:dyDescent="0.25">
      <c r="A14202"/>
      <c r="B14202"/>
      <c r="C14202"/>
      <c r="D14202"/>
    </row>
    <row r="14203" spans="1:4" x14ac:dyDescent="0.25">
      <c r="A14203"/>
      <c r="B14203"/>
      <c r="C14203"/>
      <c r="D14203"/>
    </row>
    <row r="14204" spans="1:4" x14ac:dyDescent="0.25">
      <c r="A14204"/>
      <c r="B14204"/>
      <c r="C14204"/>
      <c r="D14204"/>
    </row>
    <row r="14205" spans="1:4" x14ac:dyDescent="0.25">
      <c r="A14205"/>
      <c r="B14205"/>
      <c r="C14205"/>
      <c r="D14205"/>
    </row>
    <row r="14206" spans="1:4" x14ac:dyDescent="0.25">
      <c r="A14206"/>
      <c r="B14206"/>
      <c r="C14206"/>
      <c r="D14206"/>
    </row>
    <row r="14207" spans="1:4" x14ac:dyDescent="0.25">
      <c r="A14207"/>
      <c r="B14207"/>
      <c r="C14207"/>
      <c r="D14207"/>
    </row>
    <row r="14208" spans="1:4" x14ac:dyDescent="0.25">
      <c r="A14208"/>
      <c r="B14208"/>
      <c r="C14208"/>
      <c r="D14208"/>
    </row>
    <row r="14209" spans="1:4" x14ac:dyDescent="0.25">
      <c r="A14209"/>
      <c r="B14209"/>
      <c r="C14209"/>
      <c r="D14209"/>
    </row>
    <row r="14210" spans="1:4" x14ac:dyDescent="0.25">
      <c r="A14210"/>
      <c r="B14210"/>
      <c r="C14210"/>
      <c r="D14210"/>
    </row>
    <row r="14211" spans="1:4" x14ac:dyDescent="0.25">
      <c r="A14211"/>
      <c r="B14211"/>
      <c r="C14211"/>
      <c r="D14211"/>
    </row>
    <row r="14212" spans="1:4" x14ac:dyDescent="0.25">
      <c r="A14212"/>
      <c r="B14212"/>
      <c r="C14212"/>
      <c r="D14212"/>
    </row>
    <row r="14213" spans="1:4" x14ac:dyDescent="0.25">
      <c r="A14213"/>
      <c r="B14213"/>
      <c r="C14213"/>
      <c r="D14213"/>
    </row>
    <row r="14214" spans="1:4" x14ac:dyDescent="0.25">
      <c r="A14214"/>
      <c r="B14214"/>
      <c r="C14214"/>
      <c r="D14214"/>
    </row>
    <row r="14215" spans="1:4" x14ac:dyDescent="0.25">
      <c r="A14215"/>
      <c r="B14215"/>
      <c r="C14215"/>
      <c r="D14215"/>
    </row>
    <row r="14216" spans="1:4" x14ac:dyDescent="0.25">
      <c r="A14216"/>
      <c r="B14216"/>
      <c r="C14216"/>
      <c r="D14216"/>
    </row>
    <row r="14217" spans="1:4" x14ac:dyDescent="0.25">
      <c r="A14217"/>
      <c r="B14217"/>
      <c r="C14217"/>
      <c r="D14217"/>
    </row>
    <row r="14218" spans="1:4" x14ac:dyDescent="0.25">
      <c r="A14218"/>
      <c r="B14218"/>
      <c r="C14218"/>
      <c r="D14218"/>
    </row>
    <row r="14219" spans="1:4" x14ac:dyDescent="0.25">
      <c r="A14219"/>
      <c r="B14219"/>
      <c r="C14219"/>
      <c r="D14219"/>
    </row>
    <row r="14220" spans="1:4" x14ac:dyDescent="0.25">
      <c r="A14220"/>
      <c r="B14220"/>
      <c r="C14220"/>
      <c r="D14220"/>
    </row>
    <row r="14221" spans="1:4" x14ac:dyDescent="0.25">
      <c r="A14221"/>
      <c r="B14221"/>
      <c r="C14221"/>
      <c r="D14221"/>
    </row>
    <row r="14222" spans="1:4" x14ac:dyDescent="0.25">
      <c r="A14222"/>
      <c r="B14222"/>
      <c r="C14222"/>
      <c r="D14222"/>
    </row>
    <row r="14223" spans="1:4" x14ac:dyDescent="0.25">
      <c r="A14223"/>
      <c r="B14223"/>
      <c r="C14223"/>
      <c r="D14223"/>
    </row>
    <row r="14224" spans="1:4" x14ac:dyDescent="0.25">
      <c r="A14224"/>
      <c r="B14224"/>
      <c r="C14224"/>
      <c r="D14224"/>
    </row>
    <row r="14225" spans="1:4" x14ac:dyDescent="0.25">
      <c r="A14225"/>
      <c r="B14225"/>
      <c r="C14225"/>
      <c r="D14225"/>
    </row>
    <row r="14226" spans="1:4" x14ac:dyDescent="0.25">
      <c r="A14226"/>
      <c r="B14226"/>
      <c r="C14226"/>
      <c r="D14226"/>
    </row>
    <row r="14227" spans="1:4" x14ac:dyDescent="0.25">
      <c r="A14227"/>
      <c r="B14227"/>
      <c r="C14227"/>
      <c r="D14227"/>
    </row>
    <row r="14228" spans="1:4" x14ac:dyDescent="0.25">
      <c r="A14228"/>
      <c r="B14228"/>
      <c r="C14228"/>
      <c r="D14228"/>
    </row>
    <row r="14229" spans="1:4" x14ac:dyDescent="0.25">
      <c r="A14229"/>
      <c r="B14229"/>
      <c r="C14229"/>
      <c r="D14229"/>
    </row>
    <row r="14230" spans="1:4" x14ac:dyDescent="0.25">
      <c r="A14230"/>
      <c r="B14230"/>
      <c r="C14230"/>
      <c r="D14230"/>
    </row>
    <row r="14231" spans="1:4" x14ac:dyDescent="0.25">
      <c r="A14231"/>
      <c r="B14231"/>
      <c r="C14231"/>
      <c r="D14231"/>
    </row>
    <row r="14232" spans="1:4" x14ac:dyDescent="0.25">
      <c r="A14232"/>
      <c r="B14232"/>
      <c r="C14232"/>
      <c r="D14232"/>
    </row>
    <row r="14233" spans="1:4" x14ac:dyDescent="0.25">
      <c r="A14233"/>
      <c r="B14233"/>
      <c r="C14233"/>
      <c r="D14233"/>
    </row>
    <row r="14234" spans="1:4" x14ac:dyDescent="0.25">
      <c r="A14234"/>
      <c r="B14234"/>
      <c r="C14234"/>
      <c r="D14234"/>
    </row>
    <row r="14235" spans="1:4" x14ac:dyDescent="0.25">
      <c r="A14235"/>
      <c r="B14235"/>
      <c r="C14235"/>
      <c r="D14235"/>
    </row>
    <row r="14236" spans="1:4" x14ac:dyDescent="0.25">
      <c r="A14236"/>
      <c r="B14236"/>
      <c r="C14236"/>
      <c r="D14236"/>
    </row>
    <row r="14237" spans="1:4" x14ac:dyDescent="0.25">
      <c r="A14237"/>
      <c r="B14237"/>
      <c r="C14237"/>
      <c r="D14237"/>
    </row>
    <row r="14238" spans="1:4" x14ac:dyDescent="0.25">
      <c r="A14238"/>
      <c r="B14238"/>
      <c r="C14238"/>
      <c r="D14238"/>
    </row>
    <row r="14239" spans="1:4" x14ac:dyDescent="0.25">
      <c r="A14239"/>
      <c r="B14239"/>
      <c r="C14239"/>
      <c r="D14239"/>
    </row>
    <row r="14240" spans="1:4" x14ac:dyDescent="0.25">
      <c r="A14240"/>
      <c r="B14240"/>
      <c r="C14240"/>
      <c r="D14240"/>
    </row>
    <row r="14241" spans="1:4" x14ac:dyDescent="0.25">
      <c r="A14241"/>
      <c r="B14241"/>
      <c r="C14241"/>
      <c r="D14241"/>
    </row>
    <row r="14242" spans="1:4" x14ac:dyDescent="0.25">
      <c r="A14242"/>
      <c r="B14242"/>
      <c r="C14242"/>
      <c r="D14242"/>
    </row>
    <row r="14243" spans="1:4" x14ac:dyDescent="0.25">
      <c r="A14243"/>
      <c r="B14243"/>
      <c r="C14243"/>
      <c r="D14243"/>
    </row>
    <row r="14244" spans="1:4" x14ac:dyDescent="0.25">
      <c r="A14244"/>
      <c r="B14244"/>
      <c r="C14244"/>
      <c r="D14244"/>
    </row>
    <row r="14245" spans="1:4" x14ac:dyDescent="0.25">
      <c r="A14245"/>
      <c r="B14245"/>
      <c r="C14245"/>
      <c r="D14245"/>
    </row>
    <row r="14246" spans="1:4" x14ac:dyDescent="0.25">
      <c r="A14246"/>
      <c r="B14246"/>
      <c r="C14246"/>
      <c r="D14246"/>
    </row>
    <row r="14247" spans="1:4" x14ac:dyDescent="0.25">
      <c r="A14247"/>
      <c r="B14247"/>
      <c r="C14247"/>
      <c r="D14247"/>
    </row>
    <row r="14248" spans="1:4" x14ac:dyDescent="0.25">
      <c r="A14248"/>
      <c r="B14248"/>
      <c r="C14248"/>
      <c r="D14248"/>
    </row>
    <row r="14249" spans="1:4" x14ac:dyDescent="0.25">
      <c r="A14249"/>
      <c r="B14249"/>
      <c r="C14249"/>
      <c r="D14249"/>
    </row>
    <row r="14250" spans="1:4" x14ac:dyDescent="0.25">
      <c r="A14250"/>
      <c r="B14250"/>
      <c r="C14250"/>
      <c r="D14250"/>
    </row>
    <row r="14251" spans="1:4" x14ac:dyDescent="0.25">
      <c r="A14251"/>
      <c r="B14251"/>
      <c r="C14251"/>
      <c r="D14251"/>
    </row>
    <row r="14252" spans="1:4" x14ac:dyDescent="0.25">
      <c r="A14252"/>
      <c r="B14252"/>
      <c r="C14252"/>
      <c r="D14252"/>
    </row>
    <row r="14253" spans="1:4" x14ac:dyDescent="0.25">
      <c r="A14253"/>
      <c r="B14253"/>
      <c r="C14253"/>
      <c r="D14253"/>
    </row>
    <row r="14254" spans="1:4" x14ac:dyDescent="0.25">
      <c r="A14254"/>
      <c r="B14254"/>
      <c r="C14254"/>
      <c r="D14254"/>
    </row>
    <row r="14255" spans="1:4" x14ac:dyDescent="0.25">
      <c r="A14255"/>
      <c r="B14255"/>
      <c r="C14255"/>
      <c r="D14255"/>
    </row>
    <row r="14256" spans="1:4" x14ac:dyDescent="0.25">
      <c r="A14256"/>
      <c r="B14256"/>
      <c r="C14256"/>
      <c r="D14256"/>
    </row>
    <row r="14257" spans="1:4" x14ac:dyDescent="0.25">
      <c r="A14257"/>
      <c r="B14257"/>
      <c r="C14257"/>
      <c r="D14257"/>
    </row>
    <row r="14258" spans="1:4" x14ac:dyDescent="0.25">
      <c r="A14258"/>
      <c r="B14258"/>
      <c r="C14258"/>
      <c r="D14258"/>
    </row>
    <row r="14259" spans="1:4" x14ac:dyDescent="0.25">
      <c r="A14259"/>
      <c r="B14259"/>
      <c r="C14259"/>
      <c r="D14259"/>
    </row>
    <row r="14260" spans="1:4" x14ac:dyDescent="0.25">
      <c r="A14260"/>
      <c r="B14260"/>
      <c r="C14260"/>
      <c r="D14260"/>
    </row>
    <row r="14261" spans="1:4" x14ac:dyDescent="0.25">
      <c r="A14261"/>
      <c r="B14261"/>
      <c r="C14261"/>
      <c r="D14261"/>
    </row>
    <row r="14262" spans="1:4" x14ac:dyDescent="0.25">
      <c r="A14262"/>
      <c r="B14262"/>
      <c r="C14262"/>
      <c r="D14262"/>
    </row>
    <row r="14263" spans="1:4" x14ac:dyDescent="0.25">
      <c r="A14263"/>
      <c r="B14263"/>
      <c r="C14263"/>
      <c r="D14263"/>
    </row>
    <row r="14264" spans="1:4" x14ac:dyDescent="0.25">
      <c r="A14264"/>
      <c r="B14264"/>
      <c r="C14264"/>
      <c r="D14264"/>
    </row>
    <row r="14265" spans="1:4" x14ac:dyDescent="0.25">
      <c r="A14265"/>
      <c r="B14265"/>
      <c r="C14265"/>
      <c r="D14265"/>
    </row>
    <row r="14266" spans="1:4" x14ac:dyDescent="0.25">
      <c r="A14266"/>
      <c r="B14266"/>
      <c r="C14266"/>
      <c r="D14266"/>
    </row>
    <row r="14267" spans="1:4" x14ac:dyDescent="0.25">
      <c r="A14267"/>
      <c r="B14267"/>
      <c r="C14267"/>
      <c r="D14267"/>
    </row>
    <row r="14268" spans="1:4" x14ac:dyDescent="0.25">
      <c r="A14268"/>
      <c r="B14268"/>
      <c r="C14268"/>
      <c r="D14268"/>
    </row>
    <row r="14269" spans="1:4" x14ac:dyDescent="0.25">
      <c r="A14269"/>
      <c r="B14269"/>
      <c r="C14269"/>
      <c r="D14269"/>
    </row>
    <row r="14270" spans="1:4" x14ac:dyDescent="0.25">
      <c r="A14270"/>
      <c r="B14270"/>
      <c r="C14270"/>
      <c r="D14270"/>
    </row>
    <row r="14271" spans="1:4" x14ac:dyDescent="0.25">
      <c r="A14271"/>
      <c r="B14271"/>
      <c r="C14271"/>
      <c r="D14271"/>
    </row>
    <row r="14272" spans="1:4" x14ac:dyDescent="0.25">
      <c r="A14272"/>
      <c r="B14272"/>
      <c r="C14272"/>
      <c r="D14272"/>
    </row>
    <row r="14273" spans="1:4" x14ac:dyDescent="0.25">
      <c r="A14273"/>
      <c r="B14273"/>
      <c r="C14273"/>
      <c r="D14273"/>
    </row>
    <row r="14274" spans="1:4" x14ac:dyDescent="0.25">
      <c r="A14274"/>
      <c r="B14274"/>
      <c r="C14274"/>
      <c r="D14274"/>
    </row>
    <row r="14275" spans="1:4" x14ac:dyDescent="0.25">
      <c r="A14275"/>
      <c r="B14275"/>
      <c r="C14275"/>
      <c r="D14275"/>
    </row>
    <row r="14276" spans="1:4" x14ac:dyDescent="0.25">
      <c r="A14276"/>
      <c r="B14276"/>
      <c r="C14276"/>
      <c r="D14276"/>
    </row>
    <row r="14277" spans="1:4" x14ac:dyDescent="0.25">
      <c r="A14277"/>
      <c r="B14277"/>
      <c r="C14277"/>
      <c r="D14277"/>
    </row>
    <row r="14278" spans="1:4" x14ac:dyDescent="0.25">
      <c r="A14278"/>
      <c r="B14278"/>
      <c r="C14278"/>
      <c r="D14278"/>
    </row>
    <row r="14279" spans="1:4" x14ac:dyDescent="0.25">
      <c r="A14279"/>
      <c r="B14279"/>
      <c r="C14279"/>
      <c r="D14279"/>
    </row>
    <row r="14280" spans="1:4" x14ac:dyDescent="0.25">
      <c r="A14280"/>
      <c r="B14280"/>
      <c r="C14280"/>
      <c r="D14280"/>
    </row>
    <row r="14281" spans="1:4" x14ac:dyDescent="0.25">
      <c r="A14281"/>
      <c r="B14281"/>
      <c r="C14281"/>
      <c r="D14281"/>
    </row>
    <row r="14282" spans="1:4" x14ac:dyDescent="0.25">
      <c r="A14282"/>
      <c r="B14282"/>
      <c r="C14282"/>
      <c r="D14282"/>
    </row>
    <row r="14283" spans="1:4" x14ac:dyDescent="0.25">
      <c r="A14283"/>
      <c r="B14283"/>
      <c r="C14283"/>
      <c r="D14283"/>
    </row>
    <row r="14284" spans="1:4" x14ac:dyDescent="0.25">
      <c r="A14284"/>
      <c r="B14284"/>
      <c r="C14284"/>
      <c r="D14284"/>
    </row>
    <row r="14285" spans="1:4" x14ac:dyDescent="0.25">
      <c r="A14285"/>
      <c r="B14285"/>
      <c r="C14285"/>
      <c r="D14285"/>
    </row>
    <row r="14286" spans="1:4" x14ac:dyDescent="0.25">
      <c r="A14286"/>
      <c r="B14286"/>
      <c r="C14286"/>
      <c r="D14286"/>
    </row>
    <row r="14287" spans="1:4" x14ac:dyDescent="0.25">
      <c r="A14287"/>
      <c r="B14287"/>
      <c r="C14287"/>
      <c r="D14287"/>
    </row>
    <row r="14288" spans="1:4" x14ac:dyDescent="0.25">
      <c r="A14288"/>
      <c r="B14288"/>
      <c r="C14288"/>
      <c r="D14288"/>
    </row>
    <row r="14289" spans="1:4" x14ac:dyDescent="0.25">
      <c r="A14289"/>
      <c r="B14289"/>
      <c r="C14289"/>
      <c r="D14289"/>
    </row>
    <row r="14290" spans="1:4" x14ac:dyDescent="0.25">
      <c r="A14290"/>
      <c r="B14290"/>
      <c r="C14290"/>
      <c r="D14290"/>
    </row>
    <row r="14291" spans="1:4" x14ac:dyDescent="0.25">
      <c r="A14291"/>
      <c r="B14291"/>
      <c r="C14291"/>
      <c r="D14291"/>
    </row>
    <row r="14292" spans="1:4" x14ac:dyDescent="0.25">
      <c r="A14292"/>
      <c r="B14292"/>
      <c r="C14292"/>
      <c r="D14292"/>
    </row>
    <row r="14293" spans="1:4" x14ac:dyDescent="0.25">
      <c r="A14293"/>
      <c r="B14293"/>
      <c r="C14293"/>
      <c r="D14293"/>
    </row>
    <row r="14294" spans="1:4" x14ac:dyDescent="0.25">
      <c r="A14294"/>
      <c r="B14294"/>
      <c r="C14294"/>
      <c r="D14294"/>
    </row>
    <row r="14295" spans="1:4" x14ac:dyDescent="0.25">
      <c r="A14295"/>
      <c r="B14295"/>
      <c r="C14295"/>
      <c r="D14295"/>
    </row>
    <row r="14296" spans="1:4" x14ac:dyDescent="0.25">
      <c r="A14296"/>
      <c r="B14296"/>
      <c r="C14296"/>
      <c r="D14296"/>
    </row>
    <row r="14297" spans="1:4" x14ac:dyDescent="0.25">
      <c r="A14297"/>
      <c r="B14297"/>
      <c r="C14297"/>
      <c r="D14297"/>
    </row>
    <row r="14298" spans="1:4" x14ac:dyDescent="0.25">
      <c r="A14298"/>
      <c r="B14298"/>
      <c r="C14298"/>
      <c r="D14298"/>
    </row>
    <row r="14299" spans="1:4" x14ac:dyDescent="0.25">
      <c r="A14299"/>
      <c r="B14299"/>
      <c r="C14299"/>
      <c r="D14299"/>
    </row>
    <row r="14300" spans="1:4" x14ac:dyDescent="0.25">
      <c r="A14300"/>
      <c r="B14300"/>
      <c r="C14300"/>
      <c r="D14300"/>
    </row>
    <row r="14301" spans="1:4" x14ac:dyDescent="0.25">
      <c r="A14301"/>
      <c r="B14301"/>
      <c r="C14301"/>
      <c r="D14301"/>
    </row>
    <row r="14302" spans="1:4" x14ac:dyDescent="0.25">
      <c r="A14302"/>
      <c r="B14302"/>
      <c r="C14302"/>
      <c r="D14302"/>
    </row>
    <row r="14303" spans="1:4" x14ac:dyDescent="0.25">
      <c r="A14303"/>
      <c r="B14303"/>
      <c r="C14303"/>
      <c r="D14303"/>
    </row>
    <row r="14304" spans="1:4" x14ac:dyDescent="0.25">
      <c r="A14304"/>
      <c r="B14304"/>
      <c r="C14304"/>
      <c r="D14304"/>
    </row>
    <row r="14305" spans="1:4" x14ac:dyDescent="0.25">
      <c r="A14305"/>
      <c r="B14305"/>
      <c r="C14305"/>
      <c r="D14305"/>
    </row>
    <row r="14306" spans="1:4" x14ac:dyDescent="0.25">
      <c r="A14306"/>
      <c r="B14306"/>
      <c r="C14306"/>
      <c r="D14306"/>
    </row>
    <row r="14307" spans="1:4" x14ac:dyDescent="0.25">
      <c r="A14307"/>
      <c r="B14307"/>
      <c r="C14307"/>
      <c r="D14307"/>
    </row>
    <row r="14308" spans="1:4" x14ac:dyDescent="0.25">
      <c r="A14308"/>
      <c r="B14308"/>
      <c r="C14308"/>
      <c r="D14308"/>
    </row>
    <row r="14309" spans="1:4" x14ac:dyDescent="0.25">
      <c r="A14309"/>
      <c r="B14309"/>
      <c r="C14309"/>
      <c r="D14309"/>
    </row>
    <row r="14310" spans="1:4" x14ac:dyDescent="0.25">
      <c r="A14310"/>
      <c r="B14310"/>
      <c r="C14310"/>
      <c r="D14310"/>
    </row>
    <row r="14311" spans="1:4" x14ac:dyDescent="0.25">
      <c r="A14311"/>
      <c r="B14311"/>
      <c r="C14311"/>
      <c r="D14311"/>
    </row>
    <row r="14312" spans="1:4" x14ac:dyDescent="0.25">
      <c r="A14312"/>
      <c r="B14312"/>
      <c r="C14312"/>
      <c r="D14312"/>
    </row>
    <row r="14313" spans="1:4" x14ac:dyDescent="0.25">
      <c r="A14313"/>
      <c r="B14313"/>
      <c r="C14313"/>
      <c r="D14313"/>
    </row>
    <row r="14314" spans="1:4" x14ac:dyDescent="0.25">
      <c r="A14314"/>
      <c r="B14314"/>
      <c r="C14314"/>
      <c r="D14314"/>
    </row>
    <row r="14315" spans="1:4" x14ac:dyDescent="0.25">
      <c r="A14315"/>
      <c r="B14315"/>
      <c r="C14315"/>
      <c r="D14315"/>
    </row>
    <row r="14316" spans="1:4" x14ac:dyDescent="0.25">
      <c r="A14316"/>
      <c r="B14316"/>
      <c r="C14316"/>
      <c r="D14316"/>
    </row>
    <row r="14317" spans="1:4" x14ac:dyDescent="0.25">
      <c r="A14317"/>
      <c r="B14317"/>
      <c r="C14317"/>
      <c r="D14317"/>
    </row>
    <row r="14318" spans="1:4" x14ac:dyDescent="0.25">
      <c r="A14318"/>
      <c r="B14318"/>
      <c r="C14318"/>
      <c r="D14318"/>
    </row>
    <row r="14319" spans="1:4" x14ac:dyDescent="0.25">
      <c r="A14319"/>
      <c r="B14319"/>
      <c r="C14319"/>
      <c r="D14319"/>
    </row>
    <row r="14320" spans="1:4" x14ac:dyDescent="0.25">
      <c r="A14320"/>
      <c r="B14320"/>
      <c r="C14320"/>
      <c r="D14320"/>
    </row>
    <row r="14321" spans="1:4" x14ac:dyDescent="0.25">
      <c r="A14321"/>
      <c r="B14321"/>
      <c r="C14321"/>
      <c r="D14321"/>
    </row>
    <row r="14322" spans="1:4" x14ac:dyDescent="0.25">
      <c r="A14322"/>
      <c r="B14322"/>
      <c r="C14322"/>
      <c r="D14322"/>
    </row>
    <row r="14323" spans="1:4" x14ac:dyDescent="0.25">
      <c r="A14323"/>
      <c r="B14323"/>
      <c r="C14323"/>
      <c r="D14323"/>
    </row>
    <row r="14324" spans="1:4" x14ac:dyDescent="0.25">
      <c r="A14324"/>
      <c r="B14324"/>
      <c r="C14324"/>
      <c r="D14324"/>
    </row>
    <row r="14325" spans="1:4" x14ac:dyDescent="0.25">
      <c r="A14325"/>
      <c r="B14325"/>
      <c r="C14325"/>
      <c r="D14325"/>
    </row>
    <row r="14326" spans="1:4" x14ac:dyDescent="0.25">
      <c r="A14326"/>
      <c r="B14326"/>
      <c r="C14326"/>
      <c r="D14326"/>
    </row>
    <row r="14327" spans="1:4" x14ac:dyDescent="0.25">
      <c r="A14327"/>
      <c r="B14327"/>
      <c r="C14327"/>
      <c r="D14327"/>
    </row>
    <row r="14328" spans="1:4" x14ac:dyDescent="0.25">
      <c r="A14328"/>
      <c r="B14328"/>
      <c r="C14328"/>
      <c r="D14328"/>
    </row>
    <row r="14329" spans="1:4" x14ac:dyDescent="0.25">
      <c r="A14329"/>
      <c r="B14329"/>
      <c r="C14329"/>
      <c r="D14329"/>
    </row>
    <row r="14330" spans="1:4" x14ac:dyDescent="0.25">
      <c r="A14330"/>
      <c r="B14330"/>
      <c r="C14330"/>
      <c r="D14330"/>
    </row>
    <row r="14331" spans="1:4" x14ac:dyDescent="0.25">
      <c r="A14331"/>
      <c r="B14331"/>
      <c r="C14331"/>
      <c r="D14331"/>
    </row>
    <row r="14332" spans="1:4" x14ac:dyDescent="0.25">
      <c r="A14332"/>
      <c r="B14332"/>
      <c r="C14332"/>
      <c r="D14332"/>
    </row>
    <row r="14333" spans="1:4" x14ac:dyDescent="0.25">
      <c r="A14333"/>
      <c r="B14333"/>
      <c r="C14333"/>
      <c r="D14333"/>
    </row>
    <row r="14334" spans="1:4" x14ac:dyDescent="0.25">
      <c r="A14334"/>
      <c r="B14334"/>
      <c r="C14334"/>
      <c r="D14334"/>
    </row>
    <row r="14335" spans="1:4" x14ac:dyDescent="0.25">
      <c r="A14335"/>
      <c r="B14335"/>
      <c r="C14335"/>
      <c r="D14335"/>
    </row>
    <row r="14336" spans="1:4" x14ac:dyDescent="0.25">
      <c r="A14336"/>
      <c r="B14336"/>
      <c r="C14336"/>
      <c r="D14336"/>
    </row>
    <row r="14337" spans="1:4" x14ac:dyDescent="0.25">
      <c r="A14337"/>
      <c r="B14337"/>
      <c r="C14337"/>
      <c r="D14337"/>
    </row>
    <row r="14338" spans="1:4" x14ac:dyDescent="0.25">
      <c r="A14338"/>
      <c r="B14338"/>
      <c r="C14338"/>
      <c r="D14338"/>
    </row>
    <row r="14339" spans="1:4" x14ac:dyDescent="0.25">
      <c r="A14339"/>
      <c r="B14339"/>
      <c r="C14339"/>
      <c r="D14339"/>
    </row>
    <row r="14340" spans="1:4" x14ac:dyDescent="0.25">
      <c r="A14340"/>
      <c r="B14340"/>
      <c r="C14340"/>
      <c r="D14340"/>
    </row>
    <row r="14341" spans="1:4" x14ac:dyDescent="0.25">
      <c r="A14341"/>
      <c r="B14341"/>
      <c r="C14341"/>
      <c r="D14341"/>
    </row>
    <row r="14342" spans="1:4" x14ac:dyDescent="0.25">
      <c r="A14342"/>
      <c r="B14342"/>
      <c r="C14342"/>
      <c r="D14342"/>
    </row>
    <row r="14343" spans="1:4" x14ac:dyDescent="0.25">
      <c r="A14343"/>
      <c r="B14343"/>
      <c r="C14343"/>
      <c r="D14343"/>
    </row>
    <row r="14344" spans="1:4" x14ac:dyDescent="0.25">
      <c r="A14344"/>
      <c r="B14344"/>
      <c r="C14344"/>
      <c r="D14344"/>
    </row>
    <row r="14345" spans="1:4" x14ac:dyDescent="0.25">
      <c r="A14345"/>
      <c r="B14345"/>
      <c r="C14345"/>
      <c r="D14345"/>
    </row>
    <row r="14346" spans="1:4" x14ac:dyDescent="0.25">
      <c r="A14346"/>
      <c r="B14346"/>
      <c r="C14346"/>
      <c r="D14346"/>
    </row>
    <row r="14347" spans="1:4" x14ac:dyDescent="0.25">
      <c r="A14347"/>
      <c r="B14347"/>
      <c r="C14347"/>
      <c r="D14347"/>
    </row>
    <row r="14348" spans="1:4" x14ac:dyDescent="0.25">
      <c r="A14348"/>
      <c r="B14348"/>
      <c r="C14348"/>
      <c r="D14348"/>
    </row>
    <row r="14349" spans="1:4" x14ac:dyDescent="0.25">
      <c r="A14349"/>
      <c r="B14349"/>
      <c r="C14349"/>
      <c r="D14349"/>
    </row>
    <row r="14350" spans="1:4" x14ac:dyDescent="0.25">
      <c r="A14350"/>
      <c r="B14350"/>
      <c r="C14350"/>
      <c r="D14350"/>
    </row>
    <row r="14351" spans="1:4" x14ac:dyDescent="0.25">
      <c r="A14351"/>
      <c r="B14351"/>
      <c r="C14351"/>
      <c r="D14351"/>
    </row>
    <row r="14352" spans="1:4" x14ac:dyDescent="0.25">
      <c r="A14352"/>
      <c r="B14352"/>
      <c r="C14352"/>
      <c r="D14352"/>
    </row>
    <row r="14353" spans="1:4" x14ac:dyDescent="0.25">
      <c r="A14353"/>
      <c r="B14353"/>
      <c r="C14353"/>
      <c r="D14353"/>
    </row>
    <row r="14354" spans="1:4" x14ac:dyDescent="0.25">
      <c r="A14354"/>
      <c r="B14354"/>
      <c r="C14354"/>
      <c r="D14354"/>
    </row>
    <row r="14355" spans="1:4" x14ac:dyDescent="0.25">
      <c r="A14355"/>
      <c r="B14355"/>
      <c r="C14355"/>
      <c r="D14355"/>
    </row>
    <row r="14356" spans="1:4" x14ac:dyDescent="0.25">
      <c r="A14356"/>
      <c r="B14356"/>
      <c r="C14356"/>
      <c r="D14356"/>
    </row>
    <row r="14357" spans="1:4" x14ac:dyDescent="0.25">
      <c r="A14357"/>
      <c r="B14357"/>
      <c r="C14357"/>
      <c r="D14357"/>
    </row>
    <row r="14358" spans="1:4" x14ac:dyDescent="0.25">
      <c r="A14358"/>
      <c r="B14358"/>
      <c r="C14358"/>
      <c r="D14358"/>
    </row>
    <row r="14359" spans="1:4" x14ac:dyDescent="0.25">
      <c r="A14359"/>
      <c r="B14359"/>
      <c r="C14359"/>
      <c r="D14359"/>
    </row>
    <row r="14360" spans="1:4" x14ac:dyDescent="0.25">
      <c r="A14360"/>
      <c r="B14360"/>
      <c r="C14360"/>
      <c r="D14360"/>
    </row>
    <row r="14361" spans="1:4" x14ac:dyDescent="0.25">
      <c r="A14361"/>
      <c r="B14361"/>
      <c r="C14361"/>
      <c r="D14361"/>
    </row>
    <row r="14362" spans="1:4" x14ac:dyDescent="0.25">
      <c r="A14362"/>
      <c r="B14362"/>
      <c r="C14362"/>
      <c r="D14362"/>
    </row>
    <row r="14363" spans="1:4" x14ac:dyDescent="0.25">
      <c r="A14363"/>
      <c r="B14363"/>
      <c r="C14363"/>
      <c r="D14363"/>
    </row>
    <row r="14364" spans="1:4" x14ac:dyDescent="0.25">
      <c r="A14364"/>
      <c r="B14364"/>
      <c r="C14364"/>
      <c r="D14364"/>
    </row>
    <row r="14365" spans="1:4" x14ac:dyDescent="0.25">
      <c r="A14365"/>
      <c r="B14365"/>
      <c r="C14365"/>
      <c r="D14365"/>
    </row>
    <row r="14366" spans="1:4" x14ac:dyDescent="0.25">
      <c r="A14366"/>
      <c r="B14366"/>
      <c r="C14366"/>
      <c r="D14366"/>
    </row>
    <row r="14367" spans="1:4" x14ac:dyDescent="0.25">
      <c r="A14367"/>
      <c r="B14367"/>
      <c r="C14367"/>
      <c r="D14367"/>
    </row>
    <row r="14368" spans="1:4" x14ac:dyDescent="0.25">
      <c r="A14368"/>
      <c r="B14368"/>
      <c r="C14368"/>
      <c r="D14368"/>
    </row>
    <row r="14369" spans="1:4" x14ac:dyDescent="0.25">
      <c r="A14369"/>
      <c r="B14369"/>
      <c r="C14369"/>
      <c r="D14369"/>
    </row>
    <row r="14370" spans="1:4" x14ac:dyDescent="0.25">
      <c r="A14370"/>
      <c r="B14370"/>
      <c r="C14370"/>
      <c r="D14370"/>
    </row>
    <row r="14371" spans="1:4" x14ac:dyDescent="0.25">
      <c r="A14371"/>
      <c r="B14371"/>
      <c r="C14371"/>
      <c r="D14371"/>
    </row>
    <row r="14372" spans="1:4" x14ac:dyDescent="0.25">
      <c r="A14372"/>
      <c r="B14372"/>
      <c r="C14372"/>
      <c r="D14372"/>
    </row>
    <row r="14373" spans="1:4" x14ac:dyDescent="0.25">
      <c r="A14373"/>
      <c r="B14373"/>
      <c r="C14373"/>
      <c r="D14373"/>
    </row>
    <row r="14374" spans="1:4" x14ac:dyDescent="0.25">
      <c r="A14374"/>
      <c r="B14374"/>
      <c r="C14374"/>
      <c r="D14374"/>
    </row>
    <row r="14375" spans="1:4" x14ac:dyDescent="0.25">
      <c r="A14375"/>
      <c r="B14375"/>
      <c r="C14375"/>
      <c r="D14375"/>
    </row>
    <row r="14376" spans="1:4" x14ac:dyDescent="0.25">
      <c r="A14376"/>
      <c r="B14376"/>
      <c r="C14376"/>
      <c r="D14376"/>
    </row>
    <row r="14377" spans="1:4" x14ac:dyDescent="0.25">
      <c r="A14377"/>
      <c r="B14377"/>
      <c r="C14377"/>
      <c r="D14377"/>
    </row>
    <row r="14378" spans="1:4" x14ac:dyDescent="0.25">
      <c r="A14378"/>
      <c r="B14378"/>
      <c r="C14378"/>
      <c r="D14378"/>
    </row>
    <row r="14379" spans="1:4" x14ac:dyDescent="0.25">
      <c r="A14379"/>
      <c r="B14379"/>
      <c r="C14379"/>
      <c r="D14379"/>
    </row>
    <row r="14380" spans="1:4" x14ac:dyDescent="0.25">
      <c r="A14380"/>
      <c r="B14380"/>
      <c r="C14380"/>
      <c r="D14380"/>
    </row>
    <row r="14381" spans="1:4" x14ac:dyDescent="0.25">
      <c r="A14381"/>
      <c r="B14381"/>
      <c r="C14381"/>
      <c r="D14381"/>
    </row>
    <row r="14382" spans="1:4" x14ac:dyDescent="0.25">
      <c r="A14382"/>
      <c r="B14382"/>
      <c r="C14382"/>
      <c r="D14382"/>
    </row>
    <row r="14383" spans="1:4" x14ac:dyDescent="0.25">
      <c r="A14383"/>
      <c r="B14383"/>
      <c r="C14383"/>
      <c r="D14383"/>
    </row>
    <row r="14384" spans="1:4" x14ac:dyDescent="0.25">
      <c r="A14384"/>
      <c r="B14384"/>
      <c r="C14384"/>
      <c r="D14384"/>
    </row>
    <row r="14385" spans="1:4" x14ac:dyDescent="0.25">
      <c r="A14385"/>
      <c r="B14385"/>
      <c r="C14385"/>
      <c r="D14385"/>
    </row>
    <row r="14386" spans="1:4" x14ac:dyDescent="0.25">
      <c r="A14386"/>
      <c r="B14386"/>
      <c r="C14386"/>
      <c r="D14386"/>
    </row>
    <row r="14387" spans="1:4" x14ac:dyDescent="0.25">
      <c r="A14387"/>
      <c r="B14387"/>
      <c r="C14387"/>
      <c r="D14387"/>
    </row>
    <row r="14388" spans="1:4" x14ac:dyDescent="0.25">
      <c r="A14388"/>
      <c r="B14388"/>
      <c r="C14388"/>
      <c r="D14388"/>
    </row>
    <row r="14389" spans="1:4" x14ac:dyDescent="0.25">
      <c r="A14389"/>
      <c r="B14389"/>
      <c r="C14389"/>
      <c r="D14389"/>
    </row>
    <row r="14390" spans="1:4" x14ac:dyDescent="0.25">
      <c r="A14390"/>
      <c r="B14390"/>
      <c r="C14390"/>
      <c r="D14390"/>
    </row>
    <row r="14391" spans="1:4" x14ac:dyDescent="0.25">
      <c r="A14391"/>
      <c r="B14391"/>
      <c r="C14391"/>
      <c r="D14391"/>
    </row>
    <row r="14392" spans="1:4" x14ac:dyDescent="0.25">
      <c r="A14392"/>
      <c r="B14392"/>
      <c r="C14392"/>
      <c r="D14392"/>
    </row>
    <row r="14393" spans="1:4" x14ac:dyDescent="0.25">
      <c r="A14393"/>
      <c r="B14393"/>
      <c r="C14393"/>
      <c r="D14393"/>
    </row>
    <row r="14394" spans="1:4" x14ac:dyDescent="0.25">
      <c r="A14394"/>
      <c r="B14394"/>
      <c r="C14394"/>
      <c r="D14394"/>
    </row>
    <row r="14395" spans="1:4" x14ac:dyDescent="0.25">
      <c r="A14395"/>
      <c r="B14395"/>
      <c r="C14395"/>
      <c r="D14395"/>
    </row>
    <row r="14396" spans="1:4" x14ac:dyDescent="0.25">
      <c r="A14396"/>
      <c r="B14396"/>
      <c r="C14396"/>
      <c r="D14396"/>
    </row>
    <row r="14397" spans="1:4" x14ac:dyDescent="0.25">
      <c r="A14397"/>
      <c r="B14397"/>
      <c r="C14397"/>
      <c r="D14397"/>
    </row>
    <row r="14398" spans="1:4" x14ac:dyDescent="0.25">
      <c r="A14398"/>
      <c r="B14398"/>
      <c r="C14398"/>
      <c r="D14398"/>
    </row>
    <row r="14399" spans="1:4" x14ac:dyDescent="0.25">
      <c r="A14399"/>
      <c r="B14399"/>
      <c r="C14399"/>
      <c r="D14399"/>
    </row>
    <row r="14400" spans="1:4" x14ac:dyDescent="0.25">
      <c r="A14400"/>
      <c r="B14400"/>
      <c r="C14400"/>
      <c r="D14400"/>
    </row>
    <row r="14401" spans="1:4" x14ac:dyDescent="0.25">
      <c r="A14401"/>
      <c r="B14401"/>
      <c r="C14401"/>
      <c r="D14401"/>
    </row>
    <row r="14402" spans="1:4" x14ac:dyDescent="0.25">
      <c r="A14402"/>
      <c r="B14402"/>
      <c r="C14402"/>
      <c r="D14402"/>
    </row>
    <row r="14403" spans="1:4" x14ac:dyDescent="0.25">
      <c r="A14403"/>
      <c r="B14403"/>
      <c r="C14403"/>
      <c r="D14403"/>
    </row>
    <row r="14404" spans="1:4" x14ac:dyDescent="0.25">
      <c r="A14404"/>
      <c r="B14404"/>
      <c r="C14404"/>
      <c r="D14404"/>
    </row>
    <row r="14405" spans="1:4" x14ac:dyDescent="0.25">
      <c r="A14405"/>
      <c r="B14405"/>
      <c r="C14405"/>
      <c r="D14405"/>
    </row>
    <row r="14406" spans="1:4" x14ac:dyDescent="0.25">
      <c r="A14406"/>
      <c r="B14406"/>
      <c r="C14406"/>
      <c r="D14406"/>
    </row>
    <row r="14407" spans="1:4" x14ac:dyDescent="0.25">
      <c r="A14407"/>
      <c r="B14407"/>
      <c r="C14407"/>
      <c r="D14407"/>
    </row>
    <row r="14408" spans="1:4" x14ac:dyDescent="0.25">
      <c r="A14408"/>
      <c r="B14408"/>
      <c r="C14408"/>
      <c r="D14408"/>
    </row>
    <row r="14409" spans="1:4" x14ac:dyDescent="0.25">
      <c r="A14409"/>
      <c r="B14409"/>
      <c r="C14409"/>
      <c r="D14409"/>
    </row>
    <row r="14410" spans="1:4" x14ac:dyDescent="0.25">
      <c r="A14410"/>
      <c r="B14410"/>
      <c r="C14410"/>
      <c r="D14410"/>
    </row>
    <row r="14411" spans="1:4" x14ac:dyDescent="0.25">
      <c r="A14411"/>
      <c r="B14411"/>
      <c r="C14411"/>
      <c r="D14411"/>
    </row>
    <row r="14412" spans="1:4" x14ac:dyDescent="0.25">
      <c r="A14412"/>
      <c r="B14412"/>
      <c r="C14412"/>
      <c r="D14412"/>
    </row>
    <row r="14413" spans="1:4" x14ac:dyDescent="0.25">
      <c r="A14413"/>
      <c r="B14413"/>
      <c r="C14413"/>
      <c r="D14413"/>
    </row>
    <row r="14414" spans="1:4" x14ac:dyDescent="0.25">
      <c r="A14414"/>
      <c r="B14414"/>
      <c r="C14414"/>
      <c r="D14414"/>
    </row>
    <row r="14415" spans="1:4" x14ac:dyDescent="0.25">
      <c r="A14415"/>
      <c r="B14415"/>
      <c r="C14415"/>
      <c r="D14415"/>
    </row>
    <row r="14416" spans="1:4" x14ac:dyDescent="0.25">
      <c r="A14416"/>
      <c r="B14416"/>
      <c r="C14416"/>
      <c r="D14416"/>
    </row>
    <row r="14417" spans="1:4" x14ac:dyDescent="0.25">
      <c r="A14417"/>
      <c r="B14417"/>
      <c r="C14417"/>
      <c r="D14417"/>
    </row>
    <row r="14418" spans="1:4" x14ac:dyDescent="0.25">
      <c r="A14418"/>
      <c r="B14418"/>
      <c r="C14418"/>
      <c r="D14418"/>
    </row>
    <row r="14419" spans="1:4" x14ac:dyDescent="0.25">
      <c r="A14419"/>
      <c r="B14419"/>
      <c r="C14419"/>
      <c r="D14419"/>
    </row>
    <row r="14420" spans="1:4" x14ac:dyDescent="0.25">
      <c r="A14420"/>
      <c r="B14420"/>
      <c r="C14420"/>
      <c r="D14420"/>
    </row>
    <row r="14421" spans="1:4" x14ac:dyDescent="0.25">
      <c r="A14421"/>
      <c r="B14421"/>
      <c r="C14421"/>
      <c r="D14421"/>
    </row>
    <row r="14422" spans="1:4" x14ac:dyDescent="0.25">
      <c r="A14422"/>
      <c r="B14422"/>
      <c r="C14422"/>
      <c r="D14422"/>
    </row>
    <row r="14423" spans="1:4" x14ac:dyDescent="0.25">
      <c r="A14423"/>
      <c r="B14423"/>
      <c r="C14423"/>
      <c r="D14423"/>
    </row>
    <row r="14424" spans="1:4" x14ac:dyDescent="0.25">
      <c r="A14424"/>
      <c r="B14424"/>
      <c r="C14424"/>
      <c r="D14424"/>
    </row>
    <row r="14425" spans="1:4" x14ac:dyDescent="0.25">
      <c r="A14425"/>
      <c r="B14425"/>
      <c r="C14425"/>
      <c r="D14425"/>
    </row>
    <row r="14426" spans="1:4" x14ac:dyDescent="0.25">
      <c r="A14426"/>
      <c r="B14426"/>
      <c r="C14426"/>
      <c r="D14426"/>
    </row>
    <row r="14427" spans="1:4" x14ac:dyDescent="0.25">
      <c r="A14427"/>
      <c r="B14427"/>
      <c r="C14427"/>
      <c r="D14427"/>
    </row>
    <row r="14428" spans="1:4" x14ac:dyDescent="0.25">
      <c r="A14428"/>
      <c r="B14428"/>
      <c r="C14428"/>
      <c r="D14428"/>
    </row>
    <row r="14429" spans="1:4" x14ac:dyDescent="0.25">
      <c r="A14429"/>
      <c r="B14429"/>
      <c r="C14429"/>
      <c r="D14429"/>
    </row>
    <row r="14430" spans="1:4" x14ac:dyDescent="0.25">
      <c r="A14430"/>
      <c r="B14430"/>
      <c r="C14430"/>
      <c r="D14430"/>
    </row>
    <row r="14431" spans="1:4" x14ac:dyDescent="0.25">
      <c r="A14431"/>
      <c r="B14431"/>
      <c r="C14431"/>
      <c r="D14431"/>
    </row>
    <row r="14432" spans="1:4" x14ac:dyDescent="0.25">
      <c r="A14432"/>
      <c r="B14432"/>
      <c r="C14432"/>
      <c r="D14432"/>
    </row>
    <row r="14433" spans="1:4" x14ac:dyDescent="0.25">
      <c r="A14433"/>
      <c r="B14433"/>
      <c r="C14433"/>
      <c r="D14433"/>
    </row>
    <row r="14434" spans="1:4" x14ac:dyDescent="0.25">
      <c r="A14434"/>
      <c r="B14434"/>
      <c r="C14434"/>
      <c r="D14434"/>
    </row>
    <row r="14435" spans="1:4" x14ac:dyDescent="0.25">
      <c r="A14435"/>
      <c r="B14435"/>
      <c r="C14435"/>
      <c r="D14435"/>
    </row>
    <row r="14436" spans="1:4" x14ac:dyDescent="0.25">
      <c r="A14436"/>
      <c r="B14436"/>
      <c r="C14436"/>
      <c r="D14436"/>
    </row>
    <row r="14437" spans="1:4" x14ac:dyDescent="0.25">
      <c r="A14437"/>
      <c r="B14437"/>
      <c r="C14437"/>
      <c r="D14437"/>
    </row>
    <row r="14438" spans="1:4" x14ac:dyDescent="0.25">
      <c r="A14438"/>
      <c r="B14438"/>
      <c r="C14438"/>
      <c r="D14438"/>
    </row>
    <row r="14439" spans="1:4" x14ac:dyDescent="0.25">
      <c r="A14439"/>
      <c r="B14439"/>
      <c r="C14439"/>
      <c r="D14439"/>
    </row>
    <row r="14440" spans="1:4" x14ac:dyDescent="0.25">
      <c r="A14440"/>
      <c r="B14440"/>
      <c r="C14440"/>
      <c r="D14440"/>
    </row>
    <row r="14441" spans="1:4" x14ac:dyDescent="0.25">
      <c r="A14441"/>
      <c r="B14441"/>
      <c r="C14441"/>
      <c r="D14441"/>
    </row>
    <row r="14442" spans="1:4" x14ac:dyDescent="0.25">
      <c r="A14442"/>
      <c r="B14442"/>
      <c r="C14442"/>
      <c r="D14442"/>
    </row>
    <row r="14443" spans="1:4" x14ac:dyDescent="0.25">
      <c r="A14443"/>
      <c r="B14443"/>
      <c r="C14443"/>
      <c r="D14443"/>
    </row>
    <row r="14444" spans="1:4" x14ac:dyDescent="0.25">
      <c r="A14444"/>
      <c r="B14444"/>
      <c r="C14444"/>
      <c r="D14444"/>
    </row>
    <row r="14445" spans="1:4" x14ac:dyDescent="0.25">
      <c r="A14445"/>
      <c r="B14445"/>
      <c r="C14445"/>
      <c r="D14445"/>
    </row>
    <row r="14446" spans="1:4" x14ac:dyDescent="0.25">
      <c r="A14446"/>
      <c r="B14446"/>
      <c r="C14446"/>
      <c r="D14446"/>
    </row>
    <row r="14447" spans="1:4" x14ac:dyDescent="0.25">
      <c r="A14447"/>
      <c r="B14447"/>
      <c r="C14447"/>
      <c r="D14447"/>
    </row>
    <row r="14448" spans="1:4" x14ac:dyDescent="0.25">
      <c r="A14448"/>
      <c r="B14448"/>
      <c r="C14448"/>
      <c r="D14448"/>
    </row>
    <row r="14449" spans="1:4" x14ac:dyDescent="0.25">
      <c r="A14449"/>
      <c r="B14449"/>
      <c r="C14449"/>
      <c r="D14449"/>
    </row>
    <row r="14450" spans="1:4" x14ac:dyDescent="0.25">
      <c r="A14450"/>
      <c r="B14450"/>
      <c r="C14450"/>
      <c r="D14450"/>
    </row>
    <row r="14451" spans="1:4" x14ac:dyDescent="0.25">
      <c r="A14451"/>
      <c r="B14451"/>
      <c r="C14451"/>
      <c r="D14451"/>
    </row>
    <row r="14452" spans="1:4" x14ac:dyDescent="0.25">
      <c r="A14452"/>
      <c r="B14452"/>
      <c r="C14452"/>
      <c r="D14452"/>
    </row>
    <row r="14453" spans="1:4" x14ac:dyDescent="0.25">
      <c r="A14453"/>
      <c r="B14453"/>
      <c r="C14453"/>
      <c r="D14453"/>
    </row>
    <row r="14454" spans="1:4" x14ac:dyDescent="0.25">
      <c r="A14454"/>
      <c r="B14454"/>
      <c r="C14454"/>
      <c r="D14454"/>
    </row>
    <row r="14455" spans="1:4" x14ac:dyDescent="0.25">
      <c r="A14455"/>
      <c r="B14455"/>
      <c r="C14455"/>
      <c r="D14455"/>
    </row>
    <row r="14456" spans="1:4" x14ac:dyDescent="0.25">
      <c r="A14456"/>
      <c r="B14456"/>
      <c r="C14456"/>
      <c r="D14456"/>
    </row>
    <row r="14457" spans="1:4" x14ac:dyDescent="0.25">
      <c r="A14457"/>
      <c r="B14457"/>
      <c r="C14457"/>
      <c r="D14457"/>
    </row>
    <row r="14458" spans="1:4" x14ac:dyDescent="0.25">
      <c r="A14458"/>
      <c r="B14458"/>
      <c r="C14458"/>
      <c r="D14458"/>
    </row>
    <row r="14459" spans="1:4" x14ac:dyDescent="0.25">
      <c r="A14459"/>
      <c r="B14459"/>
      <c r="C14459"/>
      <c r="D14459"/>
    </row>
    <row r="14460" spans="1:4" x14ac:dyDescent="0.25">
      <c r="A14460"/>
      <c r="B14460"/>
      <c r="C14460"/>
      <c r="D14460"/>
    </row>
    <row r="14461" spans="1:4" x14ac:dyDescent="0.25">
      <c r="A14461"/>
      <c r="B14461"/>
      <c r="C14461"/>
      <c r="D14461"/>
    </row>
    <row r="14462" spans="1:4" x14ac:dyDescent="0.25">
      <c r="A14462"/>
      <c r="B14462"/>
      <c r="C14462"/>
      <c r="D14462"/>
    </row>
    <row r="14463" spans="1:4" x14ac:dyDescent="0.25">
      <c r="A14463"/>
      <c r="B14463"/>
      <c r="C14463"/>
      <c r="D14463"/>
    </row>
    <row r="14464" spans="1:4" x14ac:dyDescent="0.25">
      <c r="A14464"/>
      <c r="B14464"/>
      <c r="C14464"/>
      <c r="D14464"/>
    </row>
    <row r="14465" spans="1:4" x14ac:dyDescent="0.25">
      <c r="A14465"/>
      <c r="B14465"/>
      <c r="C14465"/>
      <c r="D14465"/>
    </row>
    <row r="14466" spans="1:4" x14ac:dyDescent="0.25">
      <c r="A14466"/>
      <c r="B14466"/>
      <c r="C14466"/>
      <c r="D14466"/>
    </row>
    <row r="14467" spans="1:4" x14ac:dyDescent="0.25">
      <c r="A14467"/>
      <c r="B14467"/>
      <c r="C14467"/>
      <c r="D14467"/>
    </row>
    <row r="14468" spans="1:4" x14ac:dyDescent="0.25">
      <c r="A14468"/>
      <c r="B14468"/>
      <c r="C14468"/>
      <c r="D14468"/>
    </row>
    <row r="14469" spans="1:4" x14ac:dyDescent="0.25">
      <c r="A14469"/>
      <c r="B14469"/>
      <c r="C14469"/>
      <c r="D14469"/>
    </row>
    <row r="14470" spans="1:4" x14ac:dyDescent="0.25">
      <c r="A14470"/>
      <c r="B14470"/>
      <c r="C14470"/>
      <c r="D14470"/>
    </row>
    <row r="14471" spans="1:4" x14ac:dyDescent="0.25">
      <c r="A14471"/>
      <c r="B14471"/>
      <c r="C14471"/>
      <c r="D14471"/>
    </row>
    <row r="14472" spans="1:4" x14ac:dyDescent="0.25">
      <c r="A14472"/>
      <c r="B14472"/>
      <c r="C14472"/>
      <c r="D14472"/>
    </row>
    <row r="14473" spans="1:4" x14ac:dyDescent="0.25">
      <c r="A14473"/>
      <c r="B14473"/>
      <c r="C14473"/>
      <c r="D14473"/>
    </row>
    <row r="14474" spans="1:4" x14ac:dyDescent="0.25">
      <c r="A14474"/>
      <c r="B14474"/>
      <c r="C14474"/>
      <c r="D14474"/>
    </row>
    <row r="14475" spans="1:4" x14ac:dyDescent="0.25">
      <c r="A14475"/>
      <c r="B14475"/>
      <c r="C14475"/>
      <c r="D14475"/>
    </row>
    <row r="14476" spans="1:4" x14ac:dyDescent="0.25">
      <c r="A14476"/>
      <c r="B14476"/>
      <c r="C14476"/>
      <c r="D14476"/>
    </row>
    <row r="14477" spans="1:4" x14ac:dyDescent="0.25">
      <c r="A14477"/>
      <c r="B14477"/>
      <c r="C14477"/>
      <c r="D14477"/>
    </row>
    <row r="14478" spans="1:4" x14ac:dyDescent="0.25">
      <c r="A14478"/>
      <c r="B14478"/>
      <c r="C14478"/>
      <c r="D14478"/>
    </row>
    <row r="14479" spans="1:4" x14ac:dyDescent="0.25">
      <c r="A14479"/>
      <c r="B14479"/>
      <c r="C14479"/>
      <c r="D14479"/>
    </row>
    <row r="14480" spans="1:4" x14ac:dyDescent="0.25">
      <c r="A14480"/>
      <c r="B14480"/>
      <c r="C14480"/>
      <c r="D14480"/>
    </row>
    <row r="14481" spans="1:4" x14ac:dyDescent="0.25">
      <c r="A14481"/>
      <c r="B14481"/>
      <c r="C14481"/>
      <c r="D14481"/>
    </row>
    <row r="14482" spans="1:4" x14ac:dyDescent="0.25">
      <c r="A14482"/>
      <c r="B14482"/>
      <c r="C14482"/>
      <c r="D14482"/>
    </row>
    <row r="14483" spans="1:4" x14ac:dyDescent="0.25">
      <c r="A14483"/>
      <c r="B14483"/>
      <c r="C14483"/>
      <c r="D14483"/>
    </row>
    <row r="14484" spans="1:4" x14ac:dyDescent="0.25">
      <c r="A14484"/>
      <c r="B14484"/>
      <c r="C14484"/>
      <c r="D14484"/>
    </row>
    <row r="14485" spans="1:4" x14ac:dyDescent="0.25">
      <c r="A14485"/>
      <c r="B14485"/>
      <c r="C14485"/>
      <c r="D14485"/>
    </row>
    <row r="14486" spans="1:4" x14ac:dyDescent="0.25">
      <c r="A14486"/>
      <c r="B14486"/>
      <c r="C14486"/>
      <c r="D14486"/>
    </row>
    <row r="14487" spans="1:4" x14ac:dyDescent="0.25">
      <c r="A14487"/>
      <c r="B14487"/>
      <c r="C14487"/>
      <c r="D14487"/>
    </row>
    <row r="14488" spans="1:4" x14ac:dyDescent="0.25">
      <c r="A14488"/>
      <c r="B14488"/>
      <c r="C14488"/>
      <c r="D14488"/>
    </row>
    <row r="14489" spans="1:4" x14ac:dyDescent="0.25">
      <c r="A14489"/>
      <c r="B14489"/>
      <c r="C14489"/>
      <c r="D14489"/>
    </row>
    <row r="14490" spans="1:4" x14ac:dyDescent="0.25">
      <c r="A14490"/>
      <c r="B14490"/>
      <c r="C14490"/>
      <c r="D14490"/>
    </row>
    <row r="14491" spans="1:4" x14ac:dyDescent="0.25">
      <c r="A14491"/>
      <c r="B14491"/>
      <c r="C14491"/>
      <c r="D14491"/>
    </row>
    <row r="14492" spans="1:4" x14ac:dyDescent="0.25">
      <c r="A14492"/>
      <c r="B14492"/>
      <c r="C14492"/>
      <c r="D14492"/>
    </row>
    <row r="14493" spans="1:4" x14ac:dyDescent="0.25">
      <c r="A14493"/>
      <c r="B14493"/>
      <c r="C14493"/>
      <c r="D14493"/>
    </row>
    <row r="14494" spans="1:4" x14ac:dyDescent="0.25">
      <c r="A14494"/>
      <c r="B14494"/>
      <c r="C14494"/>
      <c r="D14494"/>
    </row>
    <row r="14495" spans="1:4" x14ac:dyDescent="0.25">
      <c r="A14495"/>
      <c r="B14495"/>
      <c r="C14495"/>
      <c r="D14495"/>
    </row>
    <row r="14496" spans="1:4" x14ac:dyDescent="0.25">
      <c r="A14496"/>
      <c r="B14496"/>
      <c r="C14496"/>
      <c r="D14496"/>
    </row>
    <row r="14497" spans="1:4" x14ac:dyDescent="0.25">
      <c r="A14497"/>
      <c r="B14497"/>
      <c r="C14497"/>
      <c r="D14497"/>
    </row>
    <row r="14498" spans="1:4" x14ac:dyDescent="0.25">
      <c r="A14498"/>
      <c r="B14498"/>
      <c r="C14498"/>
      <c r="D14498"/>
    </row>
    <row r="14499" spans="1:4" x14ac:dyDescent="0.25">
      <c r="A14499"/>
      <c r="B14499"/>
      <c r="C14499"/>
      <c r="D14499"/>
    </row>
    <row r="14500" spans="1:4" x14ac:dyDescent="0.25">
      <c r="A14500"/>
      <c r="B14500"/>
      <c r="C14500"/>
      <c r="D14500"/>
    </row>
    <row r="14501" spans="1:4" x14ac:dyDescent="0.25">
      <c r="A14501"/>
      <c r="B14501"/>
      <c r="C14501"/>
      <c r="D14501"/>
    </row>
    <row r="14502" spans="1:4" x14ac:dyDescent="0.25">
      <c r="A14502"/>
      <c r="B14502"/>
      <c r="C14502"/>
      <c r="D14502"/>
    </row>
    <row r="14503" spans="1:4" x14ac:dyDescent="0.25">
      <c r="A14503"/>
      <c r="B14503"/>
      <c r="C14503"/>
      <c r="D14503"/>
    </row>
    <row r="14504" spans="1:4" x14ac:dyDescent="0.25">
      <c r="A14504"/>
      <c r="B14504"/>
      <c r="C14504"/>
      <c r="D14504"/>
    </row>
    <row r="14505" spans="1:4" x14ac:dyDescent="0.25">
      <c r="A14505"/>
      <c r="B14505"/>
      <c r="C14505"/>
      <c r="D14505"/>
    </row>
    <row r="14506" spans="1:4" x14ac:dyDescent="0.25">
      <c r="A14506"/>
      <c r="B14506"/>
      <c r="C14506"/>
      <c r="D14506"/>
    </row>
    <row r="14507" spans="1:4" x14ac:dyDescent="0.25">
      <c r="A14507"/>
      <c r="B14507"/>
      <c r="C14507"/>
      <c r="D14507"/>
    </row>
    <row r="14508" spans="1:4" x14ac:dyDescent="0.25">
      <c r="A14508"/>
      <c r="B14508"/>
      <c r="C14508"/>
      <c r="D14508"/>
    </row>
    <row r="14509" spans="1:4" x14ac:dyDescent="0.25">
      <c r="A14509"/>
      <c r="B14509"/>
      <c r="C14509"/>
      <c r="D14509"/>
    </row>
    <row r="14510" spans="1:4" x14ac:dyDescent="0.25">
      <c r="A14510"/>
      <c r="B14510"/>
      <c r="C14510"/>
      <c r="D14510"/>
    </row>
    <row r="14511" spans="1:4" x14ac:dyDescent="0.25">
      <c r="A14511"/>
      <c r="B14511"/>
      <c r="C14511"/>
      <c r="D14511"/>
    </row>
    <row r="14512" spans="1:4" x14ac:dyDescent="0.25">
      <c r="A14512"/>
      <c r="B14512"/>
      <c r="C14512"/>
      <c r="D14512"/>
    </row>
    <row r="14513" spans="1:4" x14ac:dyDescent="0.25">
      <c r="A14513"/>
      <c r="B14513"/>
      <c r="C14513"/>
      <c r="D14513"/>
    </row>
    <row r="14514" spans="1:4" x14ac:dyDescent="0.25">
      <c r="A14514"/>
      <c r="B14514"/>
      <c r="C14514"/>
      <c r="D14514"/>
    </row>
    <row r="14515" spans="1:4" x14ac:dyDescent="0.25">
      <c r="A14515"/>
      <c r="B14515"/>
      <c r="C14515"/>
      <c r="D14515"/>
    </row>
    <row r="14516" spans="1:4" x14ac:dyDescent="0.25">
      <c r="A14516"/>
      <c r="B14516"/>
      <c r="C14516"/>
      <c r="D14516"/>
    </row>
    <row r="14517" spans="1:4" x14ac:dyDescent="0.25">
      <c r="A14517"/>
      <c r="B14517"/>
      <c r="C14517"/>
      <c r="D14517"/>
    </row>
    <row r="14518" spans="1:4" x14ac:dyDescent="0.25">
      <c r="A14518"/>
      <c r="B14518"/>
      <c r="C14518"/>
      <c r="D14518"/>
    </row>
    <row r="14519" spans="1:4" x14ac:dyDescent="0.25">
      <c r="A14519"/>
      <c r="B14519"/>
      <c r="C14519"/>
      <c r="D14519"/>
    </row>
    <row r="14520" spans="1:4" x14ac:dyDescent="0.25">
      <c r="A14520"/>
      <c r="B14520"/>
      <c r="C14520"/>
      <c r="D14520"/>
    </row>
    <row r="14521" spans="1:4" x14ac:dyDescent="0.25">
      <c r="A14521"/>
      <c r="B14521"/>
      <c r="C14521"/>
      <c r="D14521"/>
    </row>
    <row r="14522" spans="1:4" x14ac:dyDescent="0.25">
      <c r="A14522"/>
      <c r="B14522"/>
      <c r="C14522"/>
      <c r="D14522"/>
    </row>
    <row r="14523" spans="1:4" x14ac:dyDescent="0.25">
      <c r="A14523"/>
      <c r="B14523"/>
      <c r="C14523"/>
      <c r="D14523"/>
    </row>
    <row r="14524" spans="1:4" x14ac:dyDescent="0.25">
      <c r="A14524"/>
      <c r="B14524"/>
      <c r="C14524"/>
      <c r="D14524"/>
    </row>
    <row r="14525" spans="1:4" x14ac:dyDescent="0.25">
      <c r="A14525"/>
      <c r="B14525"/>
      <c r="C14525"/>
      <c r="D14525"/>
    </row>
    <row r="14526" spans="1:4" x14ac:dyDescent="0.25">
      <c r="A14526"/>
      <c r="B14526"/>
      <c r="C14526"/>
      <c r="D14526"/>
    </row>
    <row r="14527" spans="1:4" x14ac:dyDescent="0.25">
      <c r="A14527"/>
      <c r="B14527"/>
      <c r="C14527"/>
      <c r="D14527"/>
    </row>
    <row r="14528" spans="1:4" x14ac:dyDescent="0.25">
      <c r="A14528"/>
      <c r="B14528"/>
      <c r="C14528"/>
      <c r="D14528"/>
    </row>
    <row r="14529" spans="1:4" x14ac:dyDescent="0.25">
      <c r="A14529"/>
      <c r="B14529"/>
      <c r="C14529"/>
      <c r="D14529"/>
    </row>
    <row r="14530" spans="1:4" x14ac:dyDescent="0.25">
      <c r="A14530"/>
      <c r="B14530"/>
      <c r="C14530"/>
      <c r="D14530"/>
    </row>
    <row r="14531" spans="1:4" x14ac:dyDescent="0.25">
      <c r="A14531"/>
      <c r="B14531"/>
      <c r="C14531"/>
      <c r="D14531"/>
    </row>
    <row r="14532" spans="1:4" x14ac:dyDescent="0.25">
      <c r="A14532"/>
      <c r="B14532"/>
      <c r="C14532"/>
      <c r="D14532"/>
    </row>
    <row r="14533" spans="1:4" x14ac:dyDescent="0.25">
      <c r="A14533"/>
      <c r="B14533"/>
      <c r="C14533"/>
      <c r="D14533"/>
    </row>
    <row r="14534" spans="1:4" x14ac:dyDescent="0.25">
      <c r="A14534"/>
      <c r="B14534"/>
      <c r="C14534"/>
      <c r="D14534"/>
    </row>
    <row r="14535" spans="1:4" x14ac:dyDescent="0.25">
      <c r="A14535"/>
      <c r="B14535"/>
      <c r="C14535"/>
      <c r="D14535"/>
    </row>
    <row r="14536" spans="1:4" x14ac:dyDescent="0.25">
      <c r="A14536"/>
      <c r="B14536"/>
      <c r="C14536"/>
      <c r="D14536"/>
    </row>
    <row r="14537" spans="1:4" x14ac:dyDescent="0.25">
      <c r="A14537"/>
      <c r="B14537"/>
      <c r="C14537"/>
      <c r="D14537"/>
    </row>
    <row r="14538" spans="1:4" x14ac:dyDescent="0.25">
      <c r="A14538"/>
      <c r="B14538"/>
      <c r="C14538"/>
      <c r="D14538"/>
    </row>
    <row r="14539" spans="1:4" x14ac:dyDescent="0.25">
      <c r="A14539"/>
      <c r="B14539"/>
      <c r="C14539"/>
      <c r="D14539"/>
    </row>
    <row r="14540" spans="1:4" x14ac:dyDescent="0.25">
      <c r="A14540"/>
      <c r="B14540"/>
      <c r="C14540"/>
      <c r="D14540"/>
    </row>
    <row r="14541" spans="1:4" x14ac:dyDescent="0.25">
      <c r="A14541"/>
      <c r="B14541"/>
      <c r="C14541"/>
      <c r="D14541"/>
    </row>
    <row r="14542" spans="1:4" x14ac:dyDescent="0.25">
      <c r="A14542"/>
      <c r="B14542"/>
      <c r="C14542"/>
      <c r="D14542"/>
    </row>
    <row r="14543" spans="1:4" x14ac:dyDescent="0.25">
      <c r="A14543"/>
      <c r="B14543"/>
      <c r="C14543"/>
      <c r="D14543"/>
    </row>
    <row r="14544" spans="1:4" x14ac:dyDescent="0.25">
      <c r="A14544"/>
      <c r="B14544"/>
      <c r="C14544"/>
      <c r="D14544"/>
    </row>
    <row r="14545" spans="1:4" x14ac:dyDescent="0.25">
      <c r="A14545"/>
      <c r="B14545"/>
      <c r="C14545"/>
      <c r="D14545"/>
    </row>
    <row r="14546" spans="1:4" x14ac:dyDescent="0.25">
      <c r="A14546"/>
      <c r="B14546"/>
      <c r="C14546"/>
      <c r="D14546"/>
    </row>
    <row r="14547" spans="1:4" x14ac:dyDescent="0.25">
      <c r="A14547"/>
      <c r="B14547"/>
      <c r="C14547"/>
      <c r="D14547"/>
    </row>
    <row r="14548" spans="1:4" x14ac:dyDescent="0.25">
      <c r="A14548"/>
      <c r="B14548"/>
      <c r="C14548"/>
      <c r="D14548"/>
    </row>
    <row r="14549" spans="1:4" x14ac:dyDescent="0.25">
      <c r="A14549"/>
      <c r="B14549"/>
      <c r="C14549"/>
      <c r="D14549"/>
    </row>
    <row r="14550" spans="1:4" x14ac:dyDescent="0.25">
      <c r="A14550"/>
      <c r="B14550"/>
      <c r="C14550"/>
      <c r="D14550"/>
    </row>
    <row r="14551" spans="1:4" x14ac:dyDescent="0.25">
      <c r="A14551"/>
      <c r="B14551"/>
      <c r="C14551"/>
      <c r="D14551"/>
    </row>
    <row r="14552" spans="1:4" x14ac:dyDescent="0.25">
      <c r="A14552"/>
      <c r="B14552"/>
      <c r="C14552"/>
      <c r="D14552"/>
    </row>
    <row r="14553" spans="1:4" x14ac:dyDescent="0.25">
      <c r="A14553"/>
      <c r="B14553"/>
      <c r="C14553"/>
      <c r="D14553"/>
    </row>
    <row r="14554" spans="1:4" x14ac:dyDescent="0.25">
      <c r="A14554"/>
      <c r="B14554"/>
      <c r="C14554"/>
      <c r="D14554"/>
    </row>
    <row r="14555" spans="1:4" x14ac:dyDescent="0.25">
      <c r="A14555"/>
      <c r="B14555"/>
      <c r="C14555"/>
      <c r="D14555"/>
    </row>
    <row r="14556" spans="1:4" x14ac:dyDescent="0.25">
      <c r="A14556"/>
      <c r="B14556"/>
      <c r="C14556"/>
      <c r="D14556"/>
    </row>
    <row r="14557" spans="1:4" x14ac:dyDescent="0.25">
      <c r="A14557"/>
      <c r="B14557"/>
      <c r="C14557"/>
      <c r="D14557"/>
    </row>
    <row r="14558" spans="1:4" x14ac:dyDescent="0.25">
      <c r="A14558"/>
      <c r="B14558"/>
      <c r="C14558"/>
      <c r="D14558"/>
    </row>
    <row r="14559" spans="1:4" x14ac:dyDescent="0.25">
      <c r="A14559"/>
      <c r="B14559"/>
      <c r="C14559"/>
      <c r="D14559"/>
    </row>
    <row r="14560" spans="1:4" x14ac:dyDescent="0.25">
      <c r="A14560"/>
      <c r="B14560"/>
      <c r="C14560"/>
      <c r="D14560"/>
    </row>
    <row r="14561" spans="1:4" x14ac:dyDescent="0.25">
      <c r="A14561"/>
      <c r="B14561"/>
      <c r="C14561"/>
      <c r="D14561"/>
    </row>
    <row r="14562" spans="1:4" x14ac:dyDescent="0.25">
      <c r="A14562"/>
      <c r="B14562"/>
      <c r="C14562"/>
      <c r="D14562"/>
    </row>
    <row r="14563" spans="1:4" x14ac:dyDescent="0.25">
      <c r="A14563"/>
      <c r="B14563"/>
      <c r="C14563"/>
      <c r="D14563"/>
    </row>
    <row r="14564" spans="1:4" x14ac:dyDescent="0.25">
      <c r="A14564"/>
      <c r="B14564"/>
      <c r="C14564"/>
      <c r="D14564"/>
    </row>
    <row r="14565" spans="1:4" x14ac:dyDescent="0.25">
      <c r="A14565"/>
      <c r="B14565"/>
      <c r="C14565"/>
      <c r="D14565"/>
    </row>
    <row r="14566" spans="1:4" x14ac:dyDescent="0.25">
      <c r="A14566"/>
      <c r="B14566"/>
      <c r="C14566"/>
      <c r="D14566"/>
    </row>
    <row r="14567" spans="1:4" x14ac:dyDescent="0.25">
      <c r="A14567"/>
      <c r="B14567"/>
      <c r="C14567"/>
      <c r="D14567"/>
    </row>
    <row r="14568" spans="1:4" x14ac:dyDescent="0.25">
      <c r="A14568"/>
      <c r="B14568"/>
      <c r="C14568"/>
      <c r="D14568"/>
    </row>
    <row r="14569" spans="1:4" x14ac:dyDescent="0.25">
      <c r="A14569"/>
      <c r="B14569"/>
      <c r="C14569"/>
      <c r="D14569"/>
    </row>
    <row r="14570" spans="1:4" x14ac:dyDescent="0.25">
      <c r="A14570"/>
      <c r="B14570"/>
      <c r="C14570"/>
      <c r="D14570"/>
    </row>
    <row r="14571" spans="1:4" x14ac:dyDescent="0.25">
      <c r="A14571"/>
      <c r="B14571"/>
      <c r="C14571"/>
      <c r="D14571"/>
    </row>
    <row r="14572" spans="1:4" x14ac:dyDescent="0.25">
      <c r="A14572"/>
      <c r="B14572"/>
      <c r="C14572"/>
      <c r="D14572"/>
    </row>
    <row r="14573" spans="1:4" x14ac:dyDescent="0.25">
      <c r="A14573"/>
      <c r="B14573"/>
      <c r="C14573"/>
      <c r="D14573"/>
    </row>
    <row r="14574" spans="1:4" x14ac:dyDescent="0.25">
      <c r="A14574"/>
      <c r="B14574"/>
      <c r="C14574"/>
      <c r="D14574"/>
    </row>
    <row r="14575" spans="1:4" x14ac:dyDescent="0.25">
      <c r="A14575"/>
      <c r="B14575"/>
      <c r="C14575"/>
      <c r="D14575"/>
    </row>
    <row r="14576" spans="1:4" x14ac:dyDescent="0.25">
      <c r="A14576"/>
      <c r="B14576"/>
      <c r="C14576"/>
      <c r="D14576"/>
    </row>
    <row r="14577" spans="1:4" x14ac:dyDescent="0.25">
      <c r="A14577"/>
      <c r="B14577"/>
      <c r="C14577"/>
      <c r="D14577"/>
    </row>
    <row r="14578" spans="1:4" x14ac:dyDescent="0.25">
      <c r="A14578"/>
      <c r="B14578"/>
      <c r="C14578"/>
      <c r="D14578"/>
    </row>
    <row r="14579" spans="1:4" x14ac:dyDescent="0.25">
      <c r="A14579"/>
      <c r="B14579"/>
      <c r="C14579"/>
      <c r="D14579"/>
    </row>
    <row r="14580" spans="1:4" x14ac:dyDescent="0.25">
      <c r="A14580"/>
      <c r="B14580"/>
      <c r="C14580"/>
      <c r="D14580"/>
    </row>
    <row r="14581" spans="1:4" x14ac:dyDescent="0.25">
      <c r="A14581"/>
      <c r="B14581"/>
      <c r="C14581"/>
      <c r="D14581"/>
    </row>
    <row r="14582" spans="1:4" x14ac:dyDescent="0.25">
      <c r="A14582"/>
      <c r="B14582"/>
      <c r="C14582"/>
      <c r="D14582"/>
    </row>
    <row r="14583" spans="1:4" x14ac:dyDescent="0.25">
      <c r="A14583"/>
      <c r="B14583"/>
      <c r="C14583"/>
      <c r="D14583"/>
    </row>
    <row r="14584" spans="1:4" x14ac:dyDescent="0.25">
      <c r="A14584"/>
      <c r="B14584"/>
      <c r="C14584"/>
      <c r="D14584"/>
    </row>
    <row r="14585" spans="1:4" x14ac:dyDescent="0.25">
      <c r="A14585"/>
      <c r="B14585"/>
      <c r="C14585"/>
      <c r="D14585"/>
    </row>
    <row r="14586" spans="1:4" x14ac:dyDescent="0.25">
      <c r="A14586"/>
      <c r="B14586"/>
      <c r="C14586"/>
      <c r="D14586"/>
    </row>
    <row r="14587" spans="1:4" x14ac:dyDescent="0.25">
      <c r="A14587"/>
      <c r="B14587"/>
      <c r="C14587"/>
      <c r="D14587"/>
    </row>
    <row r="14588" spans="1:4" x14ac:dyDescent="0.25">
      <c r="A14588"/>
      <c r="B14588"/>
      <c r="C14588"/>
      <c r="D14588"/>
    </row>
    <row r="14589" spans="1:4" x14ac:dyDescent="0.25">
      <c r="A14589"/>
      <c r="B14589"/>
      <c r="C14589"/>
      <c r="D14589"/>
    </row>
    <row r="14590" spans="1:4" x14ac:dyDescent="0.25">
      <c r="A14590"/>
      <c r="B14590"/>
      <c r="C14590"/>
      <c r="D14590"/>
    </row>
    <row r="14591" spans="1:4" x14ac:dyDescent="0.25">
      <c r="A14591"/>
      <c r="B14591"/>
      <c r="C14591"/>
      <c r="D14591"/>
    </row>
    <row r="14592" spans="1:4" x14ac:dyDescent="0.25">
      <c r="A14592"/>
      <c r="B14592"/>
      <c r="C14592"/>
      <c r="D14592"/>
    </row>
    <row r="14593" spans="1:4" x14ac:dyDescent="0.25">
      <c r="A14593"/>
      <c r="B14593"/>
      <c r="C14593"/>
      <c r="D14593"/>
    </row>
    <row r="14594" spans="1:4" x14ac:dyDescent="0.25">
      <c r="A14594"/>
      <c r="B14594"/>
      <c r="C14594"/>
      <c r="D14594"/>
    </row>
    <row r="14595" spans="1:4" x14ac:dyDescent="0.25">
      <c r="A14595"/>
      <c r="B14595"/>
      <c r="C14595"/>
      <c r="D14595"/>
    </row>
    <row r="14596" spans="1:4" x14ac:dyDescent="0.25">
      <c r="A14596"/>
      <c r="B14596"/>
      <c r="C14596"/>
      <c r="D14596"/>
    </row>
    <row r="14597" spans="1:4" x14ac:dyDescent="0.25">
      <c r="A14597"/>
      <c r="B14597"/>
      <c r="C14597"/>
      <c r="D14597"/>
    </row>
    <row r="14598" spans="1:4" x14ac:dyDescent="0.25">
      <c r="A14598"/>
      <c r="B14598"/>
      <c r="C14598"/>
      <c r="D14598"/>
    </row>
    <row r="14599" spans="1:4" x14ac:dyDescent="0.25">
      <c r="A14599"/>
      <c r="B14599"/>
      <c r="C14599"/>
      <c r="D14599"/>
    </row>
    <row r="14600" spans="1:4" x14ac:dyDescent="0.25">
      <c r="A14600"/>
      <c r="B14600"/>
      <c r="C14600"/>
      <c r="D14600"/>
    </row>
    <row r="14601" spans="1:4" x14ac:dyDescent="0.25">
      <c r="A14601"/>
      <c r="B14601"/>
      <c r="C14601"/>
      <c r="D14601"/>
    </row>
    <row r="14602" spans="1:4" x14ac:dyDescent="0.25">
      <c r="A14602"/>
      <c r="B14602"/>
      <c r="C14602"/>
      <c r="D14602"/>
    </row>
    <row r="14603" spans="1:4" x14ac:dyDescent="0.25">
      <c r="A14603"/>
      <c r="B14603"/>
      <c r="C14603"/>
      <c r="D14603"/>
    </row>
    <row r="14604" spans="1:4" x14ac:dyDescent="0.25">
      <c r="A14604"/>
      <c r="B14604"/>
      <c r="C14604"/>
      <c r="D14604"/>
    </row>
    <row r="14605" spans="1:4" x14ac:dyDescent="0.25">
      <c r="A14605"/>
      <c r="B14605"/>
      <c r="C14605"/>
      <c r="D14605"/>
    </row>
    <row r="14606" spans="1:4" x14ac:dyDescent="0.25">
      <c r="A14606"/>
      <c r="B14606"/>
      <c r="C14606"/>
      <c r="D14606"/>
    </row>
    <row r="14607" spans="1:4" x14ac:dyDescent="0.25">
      <c r="A14607"/>
      <c r="B14607"/>
      <c r="C14607"/>
      <c r="D14607"/>
    </row>
    <row r="14608" spans="1:4" x14ac:dyDescent="0.25">
      <c r="A14608"/>
      <c r="B14608"/>
      <c r="C14608"/>
      <c r="D14608"/>
    </row>
    <row r="14609" spans="1:4" x14ac:dyDescent="0.25">
      <c r="A14609"/>
      <c r="B14609"/>
      <c r="C14609"/>
      <c r="D14609"/>
    </row>
    <row r="14610" spans="1:4" x14ac:dyDescent="0.25">
      <c r="A14610"/>
      <c r="B14610"/>
      <c r="C14610"/>
      <c r="D14610"/>
    </row>
    <row r="14611" spans="1:4" x14ac:dyDescent="0.25">
      <c r="A14611"/>
      <c r="B14611"/>
      <c r="C14611"/>
      <c r="D14611"/>
    </row>
    <row r="14612" spans="1:4" x14ac:dyDescent="0.25">
      <c r="A14612"/>
      <c r="B14612"/>
      <c r="C14612"/>
      <c r="D14612"/>
    </row>
    <row r="14613" spans="1:4" x14ac:dyDescent="0.25">
      <c r="A14613"/>
      <c r="B14613"/>
      <c r="C14613"/>
      <c r="D14613"/>
    </row>
    <row r="14614" spans="1:4" x14ac:dyDescent="0.25">
      <c r="A14614"/>
      <c r="B14614"/>
      <c r="C14614"/>
      <c r="D14614"/>
    </row>
    <row r="14615" spans="1:4" x14ac:dyDescent="0.25">
      <c r="A14615"/>
      <c r="B14615"/>
      <c r="C14615"/>
      <c r="D14615"/>
    </row>
    <row r="14616" spans="1:4" x14ac:dyDescent="0.25">
      <c r="A14616"/>
      <c r="B14616"/>
      <c r="C14616"/>
      <c r="D14616"/>
    </row>
    <row r="14617" spans="1:4" x14ac:dyDescent="0.25">
      <c r="A14617"/>
      <c r="B14617"/>
      <c r="C14617"/>
      <c r="D14617"/>
    </row>
    <row r="14618" spans="1:4" x14ac:dyDescent="0.25">
      <c r="A14618"/>
      <c r="B14618"/>
      <c r="C14618"/>
      <c r="D14618"/>
    </row>
    <row r="14619" spans="1:4" x14ac:dyDescent="0.25">
      <c r="A14619"/>
      <c r="B14619"/>
      <c r="C14619"/>
      <c r="D14619"/>
    </row>
    <row r="14620" spans="1:4" x14ac:dyDescent="0.25">
      <c r="A14620"/>
      <c r="B14620"/>
      <c r="C14620"/>
      <c r="D14620"/>
    </row>
    <row r="14621" spans="1:4" x14ac:dyDescent="0.25">
      <c r="A14621"/>
      <c r="B14621"/>
      <c r="C14621"/>
      <c r="D14621"/>
    </row>
    <row r="14622" spans="1:4" x14ac:dyDescent="0.25">
      <c r="A14622"/>
      <c r="B14622"/>
      <c r="C14622"/>
      <c r="D14622"/>
    </row>
    <row r="14623" spans="1:4" x14ac:dyDescent="0.25">
      <c r="A14623"/>
      <c r="B14623"/>
      <c r="C14623"/>
      <c r="D14623"/>
    </row>
    <row r="14624" spans="1:4" x14ac:dyDescent="0.25">
      <c r="A14624"/>
      <c r="B14624"/>
      <c r="C14624"/>
      <c r="D14624"/>
    </row>
    <row r="14625" spans="1:4" x14ac:dyDescent="0.25">
      <c r="A14625"/>
      <c r="B14625"/>
      <c r="C14625"/>
      <c r="D14625"/>
    </row>
    <row r="14626" spans="1:4" x14ac:dyDescent="0.25">
      <c r="A14626"/>
      <c r="B14626"/>
      <c r="C14626"/>
      <c r="D14626"/>
    </row>
    <row r="14627" spans="1:4" x14ac:dyDescent="0.25">
      <c r="A14627"/>
      <c r="B14627"/>
      <c r="C14627"/>
      <c r="D14627"/>
    </row>
    <row r="14628" spans="1:4" x14ac:dyDescent="0.25">
      <c r="A14628"/>
      <c r="B14628"/>
      <c r="C14628"/>
      <c r="D14628"/>
    </row>
    <row r="14629" spans="1:4" x14ac:dyDescent="0.25">
      <c r="A14629"/>
      <c r="B14629"/>
      <c r="C14629"/>
      <c r="D14629"/>
    </row>
    <row r="14630" spans="1:4" x14ac:dyDescent="0.25">
      <c r="A14630"/>
      <c r="B14630"/>
      <c r="C14630"/>
      <c r="D14630"/>
    </row>
    <row r="14631" spans="1:4" x14ac:dyDescent="0.25">
      <c r="A14631"/>
      <c r="B14631"/>
      <c r="C14631"/>
      <c r="D14631"/>
    </row>
    <row r="14632" spans="1:4" x14ac:dyDescent="0.25">
      <c r="A14632"/>
      <c r="B14632"/>
      <c r="C14632"/>
      <c r="D14632"/>
    </row>
    <row r="14633" spans="1:4" x14ac:dyDescent="0.25">
      <c r="A14633"/>
      <c r="B14633"/>
      <c r="C14633"/>
      <c r="D14633"/>
    </row>
    <row r="14634" spans="1:4" x14ac:dyDescent="0.25">
      <c r="A14634"/>
      <c r="B14634"/>
      <c r="C14634"/>
      <c r="D14634"/>
    </row>
    <row r="14635" spans="1:4" x14ac:dyDescent="0.25">
      <c r="A14635"/>
      <c r="B14635"/>
      <c r="C14635"/>
      <c r="D14635"/>
    </row>
    <row r="14636" spans="1:4" x14ac:dyDescent="0.25">
      <c r="A14636"/>
      <c r="B14636"/>
      <c r="C14636"/>
      <c r="D14636"/>
    </row>
    <row r="14637" spans="1:4" x14ac:dyDescent="0.25">
      <c r="A14637"/>
      <c r="B14637"/>
      <c r="C14637"/>
      <c r="D14637"/>
    </row>
    <row r="14638" spans="1:4" x14ac:dyDescent="0.25">
      <c r="A14638"/>
      <c r="B14638"/>
      <c r="C14638"/>
      <c r="D14638"/>
    </row>
    <row r="14639" spans="1:4" x14ac:dyDescent="0.25">
      <c r="A14639"/>
      <c r="B14639"/>
      <c r="C14639"/>
      <c r="D14639"/>
    </row>
    <row r="14640" spans="1:4" x14ac:dyDescent="0.25">
      <c r="A14640"/>
      <c r="B14640"/>
      <c r="C14640"/>
      <c r="D14640"/>
    </row>
    <row r="14641" spans="1:4" x14ac:dyDescent="0.25">
      <c r="A14641"/>
      <c r="B14641"/>
      <c r="C14641"/>
      <c r="D14641"/>
    </row>
    <row r="14642" spans="1:4" x14ac:dyDescent="0.25">
      <c r="A14642"/>
      <c r="B14642"/>
      <c r="C14642"/>
      <c r="D14642"/>
    </row>
    <row r="14643" spans="1:4" x14ac:dyDescent="0.25">
      <c r="A14643"/>
      <c r="B14643"/>
      <c r="C14643"/>
      <c r="D14643"/>
    </row>
    <row r="14644" spans="1:4" x14ac:dyDescent="0.25">
      <c r="A14644"/>
      <c r="B14644"/>
      <c r="C14644"/>
      <c r="D14644"/>
    </row>
    <row r="14645" spans="1:4" x14ac:dyDescent="0.25">
      <c r="A14645"/>
      <c r="B14645"/>
      <c r="C14645"/>
      <c r="D14645"/>
    </row>
    <row r="14646" spans="1:4" x14ac:dyDescent="0.25">
      <c r="A14646"/>
      <c r="B14646"/>
      <c r="C14646"/>
      <c r="D14646"/>
    </row>
    <row r="14647" spans="1:4" x14ac:dyDescent="0.25">
      <c r="A14647"/>
      <c r="B14647"/>
      <c r="C14647"/>
      <c r="D14647"/>
    </row>
    <row r="14648" spans="1:4" x14ac:dyDescent="0.25">
      <c r="A14648"/>
      <c r="B14648"/>
      <c r="C14648"/>
      <c r="D14648"/>
    </row>
    <row r="14649" spans="1:4" x14ac:dyDescent="0.25">
      <c r="A14649"/>
      <c r="B14649"/>
      <c r="C14649"/>
      <c r="D14649"/>
    </row>
    <row r="14650" spans="1:4" x14ac:dyDescent="0.25">
      <c r="A14650"/>
      <c r="B14650"/>
      <c r="C14650"/>
      <c r="D14650"/>
    </row>
    <row r="14651" spans="1:4" x14ac:dyDescent="0.25">
      <c r="A14651"/>
      <c r="B14651"/>
      <c r="C14651"/>
      <c r="D14651"/>
    </row>
    <row r="14652" spans="1:4" x14ac:dyDescent="0.25">
      <c r="A14652"/>
      <c r="B14652"/>
      <c r="C14652"/>
      <c r="D14652"/>
    </row>
    <row r="14653" spans="1:4" x14ac:dyDescent="0.25">
      <c r="A14653"/>
      <c r="B14653"/>
      <c r="C14653"/>
      <c r="D14653"/>
    </row>
    <row r="14654" spans="1:4" x14ac:dyDescent="0.25">
      <c r="A14654"/>
      <c r="B14654"/>
      <c r="C14654"/>
      <c r="D14654"/>
    </row>
    <row r="14655" spans="1:4" x14ac:dyDescent="0.25">
      <c r="A14655"/>
      <c r="B14655"/>
      <c r="C14655"/>
      <c r="D14655"/>
    </row>
    <row r="14656" spans="1:4" x14ac:dyDescent="0.25">
      <c r="A14656"/>
      <c r="B14656"/>
      <c r="C14656"/>
      <c r="D14656"/>
    </row>
    <row r="14657" spans="1:4" x14ac:dyDescent="0.25">
      <c r="A14657"/>
      <c r="B14657"/>
      <c r="C14657"/>
      <c r="D14657"/>
    </row>
    <row r="14658" spans="1:4" x14ac:dyDescent="0.25">
      <c r="A14658"/>
      <c r="B14658"/>
      <c r="C14658"/>
      <c r="D14658"/>
    </row>
    <row r="14659" spans="1:4" x14ac:dyDescent="0.25">
      <c r="A14659"/>
      <c r="B14659"/>
      <c r="C14659"/>
      <c r="D14659"/>
    </row>
    <row r="14660" spans="1:4" x14ac:dyDescent="0.25">
      <c r="A14660"/>
      <c r="B14660"/>
      <c r="C14660"/>
      <c r="D14660"/>
    </row>
    <row r="14661" spans="1:4" x14ac:dyDescent="0.25">
      <c r="A14661"/>
      <c r="B14661"/>
      <c r="C14661"/>
      <c r="D14661"/>
    </row>
    <row r="14662" spans="1:4" x14ac:dyDescent="0.25">
      <c r="A14662"/>
      <c r="B14662"/>
      <c r="C14662"/>
      <c r="D14662"/>
    </row>
    <row r="14663" spans="1:4" x14ac:dyDescent="0.25">
      <c r="A14663"/>
      <c r="B14663"/>
      <c r="C14663"/>
      <c r="D14663"/>
    </row>
    <row r="14664" spans="1:4" x14ac:dyDescent="0.25">
      <c r="A14664"/>
      <c r="B14664"/>
      <c r="C14664"/>
      <c r="D14664"/>
    </row>
    <row r="14665" spans="1:4" x14ac:dyDescent="0.25">
      <c r="A14665"/>
      <c r="B14665"/>
      <c r="C14665"/>
      <c r="D14665"/>
    </row>
    <row r="14666" spans="1:4" x14ac:dyDescent="0.25">
      <c r="A14666"/>
      <c r="B14666"/>
      <c r="C14666"/>
      <c r="D14666"/>
    </row>
    <row r="14667" spans="1:4" x14ac:dyDescent="0.25">
      <c r="A14667"/>
      <c r="B14667"/>
      <c r="C14667"/>
      <c r="D14667"/>
    </row>
    <row r="14668" spans="1:4" x14ac:dyDescent="0.25">
      <c r="A14668"/>
      <c r="B14668"/>
      <c r="C14668"/>
      <c r="D14668"/>
    </row>
    <row r="14669" spans="1:4" x14ac:dyDescent="0.25">
      <c r="A14669"/>
      <c r="B14669"/>
      <c r="C14669"/>
      <c r="D14669"/>
    </row>
    <row r="14670" spans="1:4" x14ac:dyDescent="0.25">
      <c r="A14670"/>
      <c r="B14670"/>
      <c r="C14670"/>
      <c r="D14670"/>
    </row>
    <row r="14671" spans="1:4" x14ac:dyDescent="0.25">
      <c r="A14671"/>
      <c r="B14671"/>
      <c r="C14671"/>
      <c r="D14671"/>
    </row>
    <row r="14672" spans="1:4" x14ac:dyDescent="0.25">
      <c r="A14672"/>
      <c r="B14672"/>
      <c r="C14672"/>
      <c r="D14672"/>
    </row>
    <row r="14673" spans="1:4" x14ac:dyDescent="0.25">
      <c r="A14673"/>
      <c r="B14673"/>
      <c r="C14673"/>
      <c r="D14673"/>
    </row>
    <row r="14674" spans="1:4" x14ac:dyDescent="0.25">
      <c r="A14674"/>
      <c r="B14674"/>
      <c r="C14674"/>
      <c r="D14674"/>
    </row>
    <row r="14675" spans="1:4" x14ac:dyDescent="0.25">
      <c r="A14675"/>
      <c r="B14675"/>
      <c r="C14675"/>
      <c r="D14675"/>
    </row>
    <row r="14676" spans="1:4" x14ac:dyDescent="0.25">
      <c r="A14676"/>
      <c r="B14676"/>
      <c r="C14676"/>
      <c r="D14676"/>
    </row>
    <row r="14677" spans="1:4" x14ac:dyDescent="0.25">
      <c r="A14677"/>
      <c r="B14677"/>
      <c r="C14677"/>
      <c r="D14677"/>
    </row>
    <row r="14678" spans="1:4" x14ac:dyDescent="0.25">
      <c r="A14678"/>
      <c r="B14678"/>
      <c r="C14678"/>
      <c r="D14678"/>
    </row>
    <row r="14679" spans="1:4" x14ac:dyDescent="0.25">
      <c r="A14679"/>
      <c r="B14679"/>
      <c r="C14679"/>
      <c r="D14679"/>
    </row>
    <row r="14680" spans="1:4" x14ac:dyDescent="0.25">
      <c r="A14680"/>
      <c r="B14680"/>
      <c r="C14680"/>
      <c r="D14680"/>
    </row>
    <row r="14681" spans="1:4" x14ac:dyDescent="0.25">
      <c r="A14681"/>
      <c r="B14681"/>
      <c r="C14681"/>
      <c r="D14681"/>
    </row>
    <row r="14682" spans="1:4" x14ac:dyDescent="0.25">
      <c r="A14682"/>
      <c r="B14682"/>
      <c r="C14682"/>
      <c r="D14682"/>
    </row>
    <row r="14683" spans="1:4" x14ac:dyDescent="0.25">
      <c r="A14683"/>
      <c r="B14683"/>
      <c r="C14683"/>
      <c r="D14683"/>
    </row>
    <row r="14684" spans="1:4" x14ac:dyDescent="0.25">
      <c r="A14684"/>
      <c r="B14684"/>
      <c r="C14684"/>
      <c r="D14684"/>
    </row>
    <row r="14685" spans="1:4" x14ac:dyDescent="0.25">
      <c r="A14685"/>
      <c r="B14685"/>
      <c r="C14685"/>
      <c r="D14685"/>
    </row>
    <row r="14686" spans="1:4" x14ac:dyDescent="0.25">
      <c r="A14686"/>
      <c r="B14686"/>
      <c r="C14686"/>
      <c r="D14686"/>
    </row>
    <row r="14687" spans="1:4" x14ac:dyDescent="0.25">
      <c r="A14687"/>
      <c r="B14687"/>
      <c r="C14687"/>
      <c r="D14687"/>
    </row>
    <row r="14688" spans="1:4" x14ac:dyDescent="0.25">
      <c r="A14688"/>
      <c r="B14688"/>
      <c r="C14688"/>
      <c r="D14688"/>
    </row>
    <row r="14689" spans="1:4" x14ac:dyDescent="0.25">
      <c r="A14689"/>
      <c r="B14689"/>
      <c r="C14689"/>
      <c r="D14689"/>
    </row>
    <row r="14690" spans="1:4" x14ac:dyDescent="0.25">
      <c r="A14690"/>
      <c r="B14690"/>
      <c r="C14690"/>
      <c r="D14690"/>
    </row>
    <row r="14691" spans="1:4" x14ac:dyDescent="0.25">
      <c r="A14691"/>
      <c r="B14691"/>
      <c r="C14691"/>
      <c r="D14691"/>
    </row>
    <row r="14692" spans="1:4" x14ac:dyDescent="0.25">
      <c r="A14692"/>
      <c r="B14692"/>
      <c r="C14692"/>
      <c r="D14692"/>
    </row>
    <row r="14693" spans="1:4" x14ac:dyDescent="0.25">
      <c r="A14693"/>
      <c r="B14693"/>
      <c r="C14693"/>
      <c r="D14693"/>
    </row>
    <row r="14694" spans="1:4" x14ac:dyDescent="0.25">
      <c r="A14694"/>
      <c r="B14694"/>
      <c r="C14694"/>
      <c r="D14694"/>
    </row>
    <row r="14695" spans="1:4" x14ac:dyDescent="0.25">
      <c r="A14695"/>
      <c r="B14695"/>
      <c r="C14695"/>
      <c r="D14695"/>
    </row>
    <row r="14696" spans="1:4" x14ac:dyDescent="0.25">
      <c r="A14696"/>
      <c r="B14696"/>
      <c r="C14696"/>
      <c r="D14696"/>
    </row>
    <row r="14697" spans="1:4" x14ac:dyDescent="0.25">
      <c r="A14697"/>
      <c r="B14697"/>
      <c r="C14697"/>
      <c r="D14697"/>
    </row>
    <row r="14698" spans="1:4" x14ac:dyDescent="0.25">
      <c r="A14698"/>
      <c r="B14698"/>
      <c r="C14698"/>
      <c r="D14698"/>
    </row>
    <row r="14699" spans="1:4" x14ac:dyDescent="0.25">
      <c r="A14699"/>
      <c r="B14699"/>
      <c r="C14699"/>
      <c r="D14699"/>
    </row>
    <row r="14700" spans="1:4" x14ac:dyDescent="0.25">
      <c r="A14700"/>
      <c r="B14700"/>
      <c r="C14700"/>
      <c r="D14700"/>
    </row>
    <row r="14701" spans="1:4" x14ac:dyDescent="0.25">
      <c r="A14701"/>
      <c r="B14701"/>
      <c r="C14701"/>
      <c r="D14701"/>
    </row>
    <row r="14702" spans="1:4" x14ac:dyDescent="0.25">
      <c r="A14702"/>
      <c r="B14702"/>
      <c r="C14702"/>
      <c r="D14702"/>
    </row>
    <row r="14703" spans="1:4" x14ac:dyDescent="0.25">
      <c r="A14703"/>
      <c r="B14703"/>
      <c r="C14703"/>
      <c r="D14703"/>
    </row>
    <row r="14704" spans="1:4" x14ac:dyDescent="0.25">
      <c r="A14704"/>
      <c r="B14704"/>
      <c r="C14704"/>
      <c r="D14704"/>
    </row>
    <row r="14705" spans="1:4" x14ac:dyDescent="0.25">
      <c r="A14705"/>
      <c r="B14705"/>
      <c r="C14705"/>
      <c r="D14705"/>
    </row>
    <row r="14706" spans="1:4" x14ac:dyDescent="0.25">
      <c r="A14706"/>
      <c r="B14706"/>
      <c r="C14706"/>
      <c r="D14706"/>
    </row>
    <row r="14707" spans="1:4" x14ac:dyDescent="0.25">
      <c r="A14707"/>
      <c r="B14707"/>
      <c r="C14707"/>
      <c r="D14707"/>
    </row>
    <row r="14708" spans="1:4" x14ac:dyDescent="0.25">
      <c r="A14708"/>
      <c r="B14708"/>
      <c r="C14708"/>
      <c r="D14708"/>
    </row>
    <row r="14709" spans="1:4" x14ac:dyDescent="0.25">
      <c r="A14709"/>
      <c r="B14709"/>
      <c r="C14709"/>
      <c r="D14709"/>
    </row>
    <row r="14710" spans="1:4" x14ac:dyDescent="0.25">
      <c r="A14710"/>
      <c r="B14710"/>
      <c r="C14710"/>
      <c r="D14710"/>
    </row>
    <row r="14711" spans="1:4" x14ac:dyDescent="0.25">
      <c r="A14711"/>
      <c r="B14711"/>
      <c r="C14711"/>
      <c r="D14711"/>
    </row>
    <row r="14712" spans="1:4" x14ac:dyDescent="0.25">
      <c r="A14712"/>
      <c r="B14712"/>
      <c r="C14712"/>
      <c r="D14712"/>
    </row>
    <row r="14713" spans="1:4" x14ac:dyDescent="0.25">
      <c r="A14713"/>
      <c r="B14713"/>
      <c r="C14713"/>
      <c r="D14713"/>
    </row>
    <row r="14714" spans="1:4" x14ac:dyDescent="0.25">
      <c r="A14714"/>
      <c r="B14714"/>
      <c r="C14714"/>
      <c r="D14714"/>
    </row>
    <row r="14715" spans="1:4" x14ac:dyDescent="0.25">
      <c r="A14715"/>
      <c r="B14715"/>
      <c r="C14715"/>
      <c r="D14715"/>
    </row>
    <row r="14716" spans="1:4" x14ac:dyDescent="0.25">
      <c r="A14716"/>
      <c r="B14716"/>
      <c r="C14716"/>
      <c r="D14716"/>
    </row>
    <row r="14717" spans="1:4" x14ac:dyDescent="0.25">
      <c r="A14717"/>
      <c r="B14717"/>
      <c r="C14717"/>
      <c r="D14717"/>
    </row>
    <row r="14718" spans="1:4" x14ac:dyDescent="0.25">
      <c r="A14718"/>
      <c r="B14718"/>
      <c r="C14718"/>
      <c r="D14718"/>
    </row>
    <row r="14719" spans="1:4" x14ac:dyDescent="0.25">
      <c r="A14719"/>
      <c r="B14719"/>
      <c r="C14719"/>
      <c r="D14719"/>
    </row>
    <row r="14720" spans="1:4" x14ac:dyDescent="0.25">
      <c r="A14720"/>
      <c r="B14720"/>
      <c r="C14720"/>
      <c r="D14720"/>
    </row>
    <row r="14721" spans="1:4" x14ac:dyDescent="0.25">
      <c r="A14721"/>
      <c r="B14721"/>
      <c r="C14721"/>
      <c r="D14721"/>
    </row>
    <row r="14722" spans="1:4" x14ac:dyDescent="0.25">
      <c r="A14722"/>
      <c r="B14722"/>
      <c r="C14722"/>
      <c r="D14722"/>
    </row>
    <row r="14723" spans="1:4" x14ac:dyDescent="0.25">
      <c r="A14723"/>
      <c r="B14723"/>
      <c r="C14723"/>
      <c r="D14723"/>
    </row>
    <row r="14724" spans="1:4" x14ac:dyDescent="0.25">
      <c r="A14724"/>
      <c r="B14724"/>
      <c r="C14724"/>
      <c r="D14724"/>
    </row>
    <row r="14725" spans="1:4" x14ac:dyDescent="0.25">
      <c r="A14725"/>
      <c r="B14725"/>
      <c r="C14725"/>
      <c r="D14725"/>
    </row>
    <row r="14726" spans="1:4" x14ac:dyDescent="0.25">
      <c r="A14726"/>
      <c r="B14726"/>
      <c r="C14726"/>
      <c r="D14726"/>
    </row>
    <row r="14727" spans="1:4" x14ac:dyDescent="0.25">
      <c r="A14727"/>
      <c r="B14727"/>
      <c r="C14727"/>
      <c r="D14727"/>
    </row>
    <row r="14728" spans="1:4" x14ac:dyDescent="0.25">
      <c r="A14728"/>
      <c r="B14728"/>
      <c r="C14728"/>
      <c r="D14728"/>
    </row>
    <row r="14729" spans="1:4" x14ac:dyDescent="0.25">
      <c r="A14729"/>
      <c r="B14729"/>
      <c r="C14729"/>
      <c r="D14729"/>
    </row>
    <row r="14730" spans="1:4" x14ac:dyDescent="0.25">
      <c r="A14730"/>
      <c r="B14730"/>
      <c r="C14730"/>
      <c r="D14730"/>
    </row>
    <row r="14731" spans="1:4" x14ac:dyDescent="0.25">
      <c r="A14731"/>
      <c r="B14731"/>
      <c r="C14731"/>
      <c r="D14731"/>
    </row>
    <row r="14732" spans="1:4" x14ac:dyDescent="0.25">
      <c r="A14732"/>
      <c r="B14732"/>
      <c r="C14732"/>
      <c r="D14732"/>
    </row>
    <row r="14733" spans="1:4" x14ac:dyDescent="0.25">
      <c r="A14733"/>
      <c r="B14733"/>
      <c r="C14733"/>
      <c r="D14733"/>
    </row>
    <row r="14734" spans="1:4" x14ac:dyDescent="0.25">
      <c r="A14734"/>
      <c r="B14734"/>
      <c r="C14734"/>
      <c r="D14734"/>
    </row>
    <row r="14735" spans="1:4" x14ac:dyDescent="0.25">
      <c r="A14735"/>
      <c r="B14735"/>
      <c r="C14735"/>
      <c r="D14735"/>
    </row>
    <row r="14736" spans="1:4" x14ac:dyDescent="0.25">
      <c r="A14736"/>
      <c r="B14736"/>
      <c r="C14736"/>
      <c r="D14736"/>
    </row>
    <row r="14737" spans="1:4" x14ac:dyDescent="0.25">
      <c r="A14737"/>
      <c r="B14737"/>
      <c r="C14737"/>
      <c r="D14737"/>
    </row>
    <row r="14738" spans="1:4" x14ac:dyDescent="0.25">
      <c r="A14738"/>
      <c r="B14738"/>
      <c r="C14738"/>
      <c r="D14738"/>
    </row>
    <row r="14739" spans="1:4" x14ac:dyDescent="0.25">
      <c r="A14739"/>
      <c r="B14739"/>
      <c r="C14739"/>
      <c r="D14739"/>
    </row>
    <row r="14740" spans="1:4" x14ac:dyDescent="0.25">
      <c r="A14740"/>
      <c r="B14740"/>
      <c r="C14740"/>
      <c r="D14740"/>
    </row>
    <row r="14741" spans="1:4" x14ac:dyDescent="0.25">
      <c r="A14741"/>
      <c r="B14741"/>
      <c r="C14741"/>
      <c r="D14741"/>
    </row>
    <row r="14742" spans="1:4" x14ac:dyDescent="0.25">
      <c r="A14742"/>
      <c r="B14742"/>
      <c r="C14742"/>
      <c r="D14742"/>
    </row>
    <row r="14743" spans="1:4" x14ac:dyDescent="0.25">
      <c r="A14743"/>
      <c r="B14743"/>
      <c r="C14743"/>
      <c r="D14743"/>
    </row>
    <row r="14744" spans="1:4" x14ac:dyDescent="0.25">
      <c r="A14744"/>
      <c r="B14744"/>
      <c r="C14744"/>
      <c r="D14744"/>
    </row>
    <row r="14745" spans="1:4" x14ac:dyDescent="0.25">
      <c r="A14745"/>
      <c r="B14745"/>
      <c r="C14745"/>
      <c r="D14745"/>
    </row>
    <row r="14746" spans="1:4" x14ac:dyDescent="0.25">
      <c r="A14746"/>
      <c r="B14746"/>
      <c r="C14746"/>
      <c r="D14746"/>
    </row>
    <row r="14747" spans="1:4" x14ac:dyDescent="0.25">
      <c r="A14747"/>
      <c r="B14747"/>
      <c r="C14747"/>
      <c r="D14747"/>
    </row>
    <row r="14748" spans="1:4" x14ac:dyDescent="0.25">
      <c r="A14748"/>
      <c r="B14748"/>
      <c r="C14748"/>
      <c r="D14748"/>
    </row>
    <row r="14749" spans="1:4" x14ac:dyDescent="0.25">
      <c r="A14749"/>
      <c r="B14749"/>
      <c r="C14749"/>
      <c r="D14749"/>
    </row>
    <row r="14750" spans="1:4" x14ac:dyDescent="0.25">
      <c r="A14750"/>
      <c r="B14750"/>
      <c r="C14750"/>
      <c r="D14750"/>
    </row>
    <row r="14751" spans="1:4" x14ac:dyDescent="0.25">
      <c r="A14751"/>
      <c r="B14751"/>
      <c r="C14751"/>
      <c r="D14751"/>
    </row>
    <row r="14752" spans="1:4" x14ac:dyDescent="0.25">
      <c r="A14752"/>
      <c r="B14752"/>
      <c r="C14752"/>
      <c r="D14752"/>
    </row>
    <row r="14753" spans="1:4" x14ac:dyDescent="0.25">
      <c r="A14753"/>
      <c r="B14753"/>
      <c r="C14753"/>
      <c r="D14753"/>
    </row>
    <row r="14754" spans="1:4" x14ac:dyDescent="0.25">
      <c r="A14754"/>
      <c r="B14754"/>
      <c r="C14754"/>
      <c r="D14754"/>
    </row>
    <row r="14755" spans="1:4" x14ac:dyDescent="0.25">
      <c r="A14755"/>
      <c r="B14755"/>
      <c r="C14755"/>
      <c r="D14755"/>
    </row>
    <row r="14756" spans="1:4" x14ac:dyDescent="0.25">
      <c r="A14756"/>
      <c r="B14756"/>
      <c r="C14756"/>
      <c r="D14756"/>
    </row>
    <row r="14757" spans="1:4" x14ac:dyDescent="0.25">
      <c r="A14757"/>
      <c r="B14757"/>
      <c r="C14757"/>
      <c r="D14757"/>
    </row>
    <row r="14758" spans="1:4" x14ac:dyDescent="0.25">
      <c r="A14758"/>
      <c r="B14758"/>
      <c r="C14758"/>
      <c r="D14758"/>
    </row>
    <row r="14759" spans="1:4" x14ac:dyDescent="0.25">
      <c r="A14759"/>
      <c r="B14759"/>
      <c r="C14759"/>
      <c r="D14759"/>
    </row>
    <row r="14760" spans="1:4" x14ac:dyDescent="0.25">
      <c r="A14760"/>
      <c r="B14760"/>
      <c r="C14760"/>
      <c r="D14760"/>
    </row>
    <row r="14761" spans="1:4" x14ac:dyDescent="0.25">
      <c r="A14761"/>
      <c r="B14761"/>
      <c r="C14761"/>
      <c r="D14761"/>
    </row>
    <row r="14762" spans="1:4" x14ac:dyDescent="0.25">
      <c r="A14762"/>
      <c r="B14762"/>
      <c r="C14762"/>
      <c r="D14762"/>
    </row>
    <row r="14763" spans="1:4" x14ac:dyDescent="0.25">
      <c r="A14763"/>
      <c r="B14763"/>
      <c r="C14763"/>
      <c r="D14763"/>
    </row>
    <row r="14764" spans="1:4" x14ac:dyDescent="0.25">
      <c r="A14764"/>
      <c r="B14764"/>
      <c r="C14764"/>
      <c r="D14764"/>
    </row>
    <row r="14765" spans="1:4" x14ac:dyDescent="0.25">
      <c r="A14765"/>
      <c r="B14765"/>
      <c r="C14765"/>
      <c r="D14765"/>
    </row>
    <row r="14766" spans="1:4" x14ac:dyDescent="0.25">
      <c r="A14766"/>
      <c r="B14766"/>
      <c r="C14766"/>
      <c r="D14766"/>
    </row>
    <row r="14767" spans="1:4" x14ac:dyDescent="0.25">
      <c r="A14767"/>
      <c r="B14767"/>
      <c r="C14767"/>
      <c r="D14767"/>
    </row>
    <row r="14768" spans="1:4" x14ac:dyDescent="0.25">
      <c r="A14768"/>
      <c r="B14768"/>
      <c r="C14768"/>
      <c r="D14768"/>
    </row>
    <row r="14769" spans="1:4" x14ac:dyDescent="0.25">
      <c r="A14769"/>
      <c r="B14769"/>
      <c r="C14769"/>
      <c r="D14769"/>
    </row>
    <row r="14770" spans="1:4" x14ac:dyDescent="0.25">
      <c r="A14770"/>
      <c r="B14770"/>
      <c r="C14770"/>
      <c r="D14770"/>
    </row>
    <row r="14771" spans="1:4" x14ac:dyDescent="0.25">
      <c r="A14771"/>
      <c r="B14771"/>
      <c r="C14771"/>
      <c r="D14771"/>
    </row>
    <row r="14772" spans="1:4" x14ac:dyDescent="0.25">
      <c r="A14772"/>
      <c r="B14772"/>
      <c r="C14772"/>
      <c r="D14772"/>
    </row>
    <row r="14773" spans="1:4" x14ac:dyDescent="0.25">
      <c r="A14773"/>
      <c r="B14773"/>
      <c r="C14773"/>
      <c r="D14773"/>
    </row>
    <row r="14774" spans="1:4" x14ac:dyDescent="0.25">
      <c r="A14774"/>
      <c r="B14774"/>
      <c r="C14774"/>
      <c r="D14774"/>
    </row>
    <row r="14775" spans="1:4" x14ac:dyDescent="0.25">
      <c r="A14775"/>
      <c r="B14775"/>
      <c r="C14775"/>
      <c r="D14775"/>
    </row>
    <row r="14776" spans="1:4" x14ac:dyDescent="0.25">
      <c r="A14776"/>
      <c r="B14776"/>
      <c r="C14776"/>
      <c r="D14776"/>
    </row>
    <row r="14777" spans="1:4" x14ac:dyDescent="0.25">
      <c r="A14777"/>
      <c r="B14777"/>
      <c r="C14777"/>
      <c r="D14777"/>
    </row>
    <row r="14778" spans="1:4" x14ac:dyDescent="0.25">
      <c r="A14778"/>
      <c r="B14778"/>
      <c r="C14778"/>
      <c r="D14778"/>
    </row>
    <row r="14779" spans="1:4" x14ac:dyDescent="0.25">
      <c r="A14779"/>
      <c r="B14779"/>
      <c r="C14779"/>
      <c r="D14779"/>
    </row>
    <row r="14780" spans="1:4" x14ac:dyDescent="0.25">
      <c r="A14780"/>
      <c r="B14780"/>
      <c r="C14780"/>
      <c r="D14780"/>
    </row>
    <row r="14781" spans="1:4" x14ac:dyDescent="0.25">
      <c r="A14781"/>
      <c r="B14781"/>
      <c r="C14781"/>
      <c r="D14781"/>
    </row>
    <row r="14782" spans="1:4" x14ac:dyDescent="0.25">
      <c r="A14782"/>
      <c r="B14782"/>
      <c r="C14782"/>
      <c r="D14782"/>
    </row>
    <row r="14783" spans="1:4" x14ac:dyDescent="0.25">
      <c r="A14783"/>
      <c r="B14783"/>
      <c r="C14783"/>
      <c r="D14783"/>
    </row>
    <row r="14784" spans="1:4" x14ac:dyDescent="0.25">
      <c r="A14784"/>
      <c r="B14784"/>
      <c r="C14784"/>
      <c r="D14784"/>
    </row>
    <row r="14785" spans="1:4" x14ac:dyDescent="0.25">
      <c r="A14785"/>
      <c r="B14785"/>
      <c r="C14785"/>
      <c r="D14785"/>
    </row>
    <row r="14786" spans="1:4" x14ac:dyDescent="0.25">
      <c r="A14786"/>
      <c r="B14786"/>
      <c r="C14786"/>
      <c r="D14786"/>
    </row>
    <row r="14787" spans="1:4" x14ac:dyDescent="0.25">
      <c r="A14787"/>
      <c r="B14787"/>
      <c r="C14787"/>
      <c r="D14787"/>
    </row>
    <row r="14788" spans="1:4" x14ac:dyDescent="0.25">
      <c r="A14788"/>
      <c r="B14788"/>
      <c r="C14788"/>
      <c r="D14788"/>
    </row>
    <row r="14789" spans="1:4" x14ac:dyDescent="0.25">
      <c r="A14789"/>
      <c r="B14789"/>
      <c r="C14789"/>
      <c r="D14789"/>
    </row>
    <row r="14790" spans="1:4" x14ac:dyDescent="0.25">
      <c r="A14790"/>
      <c r="B14790"/>
      <c r="C14790"/>
      <c r="D14790"/>
    </row>
    <row r="14791" spans="1:4" x14ac:dyDescent="0.25">
      <c r="A14791"/>
      <c r="B14791"/>
      <c r="C14791"/>
      <c r="D14791"/>
    </row>
    <row r="14792" spans="1:4" x14ac:dyDescent="0.25">
      <c r="A14792"/>
      <c r="B14792"/>
      <c r="C14792"/>
      <c r="D14792"/>
    </row>
    <row r="14793" spans="1:4" x14ac:dyDescent="0.25">
      <c r="A14793"/>
      <c r="B14793"/>
      <c r="C14793"/>
      <c r="D14793"/>
    </row>
    <row r="14794" spans="1:4" x14ac:dyDescent="0.25">
      <c r="A14794"/>
      <c r="B14794"/>
      <c r="C14794"/>
      <c r="D14794"/>
    </row>
    <row r="14795" spans="1:4" x14ac:dyDescent="0.25">
      <c r="A14795"/>
      <c r="B14795"/>
      <c r="C14795"/>
      <c r="D14795"/>
    </row>
    <row r="14796" spans="1:4" x14ac:dyDescent="0.25">
      <c r="A14796"/>
      <c r="B14796"/>
      <c r="C14796"/>
      <c r="D14796"/>
    </row>
    <row r="14797" spans="1:4" x14ac:dyDescent="0.25">
      <c r="A14797"/>
      <c r="B14797"/>
      <c r="C14797"/>
      <c r="D14797"/>
    </row>
    <row r="14798" spans="1:4" x14ac:dyDescent="0.25">
      <c r="A14798"/>
      <c r="B14798"/>
      <c r="C14798"/>
      <c r="D14798"/>
    </row>
    <row r="14799" spans="1:4" x14ac:dyDescent="0.25">
      <c r="A14799"/>
      <c r="B14799"/>
      <c r="C14799"/>
      <c r="D14799"/>
    </row>
    <row r="14800" spans="1:4" x14ac:dyDescent="0.25">
      <c r="A14800"/>
      <c r="B14800"/>
      <c r="C14800"/>
      <c r="D14800"/>
    </row>
    <row r="14801" spans="1:4" x14ac:dyDescent="0.25">
      <c r="A14801"/>
      <c r="B14801"/>
      <c r="C14801"/>
      <c r="D14801"/>
    </row>
    <row r="14802" spans="1:4" x14ac:dyDescent="0.25">
      <c r="A14802"/>
      <c r="B14802"/>
      <c r="C14802"/>
      <c r="D14802"/>
    </row>
    <row r="14803" spans="1:4" x14ac:dyDescent="0.25">
      <c r="A14803"/>
      <c r="B14803"/>
      <c r="C14803"/>
      <c r="D14803"/>
    </row>
    <row r="14804" spans="1:4" x14ac:dyDescent="0.25">
      <c r="A14804"/>
      <c r="B14804"/>
      <c r="C14804"/>
      <c r="D14804"/>
    </row>
    <row r="14805" spans="1:4" x14ac:dyDescent="0.25">
      <c r="A14805"/>
      <c r="B14805"/>
      <c r="C14805"/>
      <c r="D14805"/>
    </row>
    <row r="14806" spans="1:4" x14ac:dyDescent="0.25">
      <c r="A14806"/>
      <c r="B14806"/>
      <c r="C14806"/>
      <c r="D14806"/>
    </row>
    <row r="14807" spans="1:4" x14ac:dyDescent="0.25">
      <c r="A14807"/>
      <c r="B14807"/>
      <c r="C14807"/>
      <c r="D14807"/>
    </row>
    <row r="14808" spans="1:4" x14ac:dyDescent="0.25">
      <c r="A14808"/>
      <c r="B14808"/>
      <c r="C14808"/>
      <c r="D14808"/>
    </row>
    <row r="14809" spans="1:4" x14ac:dyDescent="0.25">
      <c r="A14809"/>
      <c r="B14809"/>
      <c r="C14809"/>
      <c r="D14809"/>
    </row>
    <row r="14810" spans="1:4" x14ac:dyDescent="0.25">
      <c r="A14810"/>
      <c r="B14810"/>
      <c r="C14810"/>
      <c r="D14810"/>
    </row>
    <row r="14811" spans="1:4" x14ac:dyDescent="0.25">
      <c r="A14811"/>
      <c r="B14811"/>
      <c r="C14811"/>
      <c r="D14811"/>
    </row>
    <row r="14812" spans="1:4" x14ac:dyDescent="0.25">
      <c r="A14812"/>
      <c r="B14812"/>
      <c r="C14812"/>
      <c r="D14812"/>
    </row>
    <row r="14813" spans="1:4" x14ac:dyDescent="0.25">
      <c r="A14813"/>
      <c r="B14813"/>
      <c r="C14813"/>
      <c r="D14813"/>
    </row>
    <row r="14814" spans="1:4" x14ac:dyDescent="0.25">
      <c r="A14814"/>
      <c r="B14814"/>
      <c r="C14814"/>
      <c r="D14814"/>
    </row>
    <row r="14815" spans="1:4" x14ac:dyDescent="0.25">
      <c r="A14815"/>
      <c r="B14815"/>
      <c r="C14815"/>
      <c r="D14815"/>
    </row>
    <row r="14816" spans="1:4" x14ac:dyDescent="0.25">
      <c r="A14816"/>
      <c r="B14816"/>
      <c r="C14816"/>
      <c r="D14816"/>
    </row>
    <row r="14817" spans="1:4" x14ac:dyDescent="0.25">
      <c r="A14817"/>
      <c r="B14817"/>
      <c r="C14817"/>
      <c r="D14817"/>
    </row>
    <row r="14818" spans="1:4" x14ac:dyDescent="0.25">
      <c r="A14818"/>
      <c r="B14818"/>
      <c r="C14818"/>
      <c r="D14818"/>
    </row>
    <row r="14819" spans="1:4" x14ac:dyDescent="0.25">
      <c r="A14819"/>
      <c r="B14819"/>
      <c r="C14819"/>
      <c r="D14819"/>
    </row>
    <row r="14820" spans="1:4" x14ac:dyDescent="0.25">
      <c r="A14820"/>
      <c r="B14820"/>
      <c r="C14820"/>
      <c r="D14820"/>
    </row>
    <row r="14821" spans="1:4" x14ac:dyDescent="0.25">
      <c r="A14821"/>
      <c r="B14821"/>
      <c r="C14821"/>
      <c r="D14821"/>
    </row>
    <row r="14822" spans="1:4" x14ac:dyDescent="0.25">
      <c r="A14822"/>
      <c r="B14822"/>
      <c r="C14822"/>
      <c r="D14822"/>
    </row>
    <row r="14823" spans="1:4" x14ac:dyDescent="0.25">
      <c r="A14823"/>
      <c r="B14823"/>
      <c r="C14823"/>
      <c r="D14823"/>
    </row>
    <row r="14824" spans="1:4" x14ac:dyDescent="0.25">
      <c r="A14824"/>
      <c r="B14824"/>
      <c r="C14824"/>
      <c r="D14824"/>
    </row>
    <row r="14825" spans="1:4" x14ac:dyDescent="0.25">
      <c r="A14825"/>
      <c r="B14825"/>
      <c r="C14825"/>
      <c r="D14825"/>
    </row>
    <row r="14826" spans="1:4" x14ac:dyDescent="0.25">
      <c r="A14826"/>
      <c r="B14826"/>
      <c r="C14826"/>
      <c r="D14826"/>
    </row>
    <row r="14827" spans="1:4" x14ac:dyDescent="0.25">
      <c r="A14827"/>
      <c r="B14827"/>
      <c r="C14827"/>
      <c r="D14827"/>
    </row>
    <row r="14828" spans="1:4" x14ac:dyDescent="0.25">
      <c r="A14828"/>
      <c r="B14828"/>
      <c r="C14828"/>
      <c r="D14828"/>
    </row>
    <row r="14829" spans="1:4" x14ac:dyDescent="0.25">
      <c r="A14829"/>
      <c r="B14829"/>
      <c r="C14829"/>
      <c r="D14829"/>
    </row>
    <row r="14830" spans="1:4" x14ac:dyDescent="0.25">
      <c r="A14830"/>
      <c r="B14830"/>
      <c r="C14830"/>
      <c r="D14830"/>
    </row>
    <row r="14831" spans="1:4" x14ac:dyDescent="0.25">
      <c r="A14831"/>
      <c r="B14831"/>
      <c r="C14831"/>
      <c r="D14831"/>
    </row>
    <row r="14832" spans="1:4" x14ac:dyDescent="0.25">
      <c r="A14832"/>
      <c r="B14832"/>
      <c r="C14832"/>
      <c r="D14832"/>
    </row>
    <row r="14833" spans="1:4" x14ac:dyDescent="0.25">
      <c r="A14833"/>
      <c r="B14833"/>
      <c r="C14833"/>
      <c r="D14833"/>
    </row>
    <row r="14834" spans="1:4" x14ac:dyDescent="0.25">
      <c r="A14834"/>
      <c r="B14834"/>
      <c r="C14834"/>
      <c r="D14834"/>
    </row>
    <row r="14835" spans="1:4" x14ac:dyDescent="0.25">
      <c r="A14835"/>
      <c r="B14835"/>
      <c r="C14835"/>
      <c r="D14835"/>
    </row>
    <row r="14836" spans="1:4" x14ac:dyDescent="0.25">
      <c r="A14836"/>
      <c r="B14836"/>
      <c r="C14836"/>
      <c r="D14836"/>
    </row>
    <row r="14837" spans="1:4" x14ac:dyDescent="0.25">
      <c r="A14837"/>
      <c r="B14837"/>
      <c r="C14837"/>
      <c r="D14837"/>
    </row>
    <row r="14838" spans="1:4" x14ac:dyDescent="0.25">
      <c r="A14838"/>
      <c r="B14838"/>
      <c r="C14838"/>
      <c r="D14838"/>
    </row>
    <row r="14839" spans="1:4" x14ac:dyDescent="0.25">
      <c r="A14839"/>
      <c r="B14839"/>
      <c r="C14839"/>
      <c r="D14839"/>
    </row>
    <row r="14840" spans="1:4" x14ac:dyDescent="0.25">
      <c r="A14840"/>
      <c r="B14840"/>
      <c r="C14840"/>
      <c r="D14840"/>
    </row>
    <row r="14841" spans="1:4" x14ac:dyDescent="0.25">
      <c r="A14841"/>
      <c r="B14841"/>
      <c r="C14841"/>
      <c r="D14841"/>
    </row>
    <row r="14842" spans="1:4" x14ac:dyDescent="0.25">
      <c r="A14842"/>
      <c r="B14842"/>
      <c r="C14842"/>
      <c r="D14842"/>
    </row>
    <row r="14843" spans="1:4" x14ac:dyDescent="0.25">
      <c r="A14843"/>
      <c r="B14843"/>
      <c r="C14843"/>
      <c r="D14843"/>
    </row>
    <row r="14844" spans="1:4" x14ac:dyDescent="0.25">
      <c r="A14844"/>
      <c r="B14844"/>
      <c r="C14844"/>
      <c r="D14844"/>
    </row>
    <row r="14845" spans="1:4" x14ac:dyDescent="0.25">
      <c r="A14845"/>
      <c r="B14845"/>
      <c r="C14845"/>
      <c r="D14845"/>
    </row>
    <row r="14846" spans="1:4" x14ac:dyDescent="0.25">
      <c r="A14846"/>
      <c r="B14846"/>
      <c r="C14846"/>
      <c r="D14846"/>
    </row>
    <row r="14847" spans="1:4" x14ac:dyDescent="0.25">
      <c r="A14847"/>
      <c r="B14847"/>
      <c r="C14847"/>
      <c r="D14847"/>
    </row>
    <row r="14848" spans="1:4" x14ac:dyDescent="0.25">
      <c r="A14848"/>
      <c r="B14848"/>
      <c r="C14848"/>
      <c r="D14848"/>
    </row>
    <row r="14849" spans="1:4" x14ac:dyDescent="0.25">
      <c r="A14849"/>
      <c r="B14849"/>
      <c r="C14849"/>
      <c r="D14849"/>
    </row>
    <row r="14850" spans="1:4" x14ac:dyDescent="0.25">
      <c r="A14850"/>
      <c r="B14850"/>
      <c r="C14850"/>
      <c r="D14850"/>
    </row>
    <row r="14851" spans="1:4" x14ac:dyDescent="0.25">
      <c r="A14851"/>
      <c r="B14851"/>
      <c r="C14851"/>
      <c r="D14851"/>
    </row>
    <row r="14852" spans="1:4" x14ac:dyDescent="0.25">
      <c r="A14852"/>
      <c r="B14852"/>
      <c r="C14852"/>
      <c r="D14852"/>
    </row>
    <row r="14853" spans="1:4" x14ac:dyDescent="0.25">
      <c r="A14853"/>
      <c r="B14853"/>
      <c r="C14853"/>
      <c r="D14853"/>
    </row>
    <row r="14854" spans="1:4" x14ac:dyDescent="0.25">
      <c r="A14854"/>
      <c r="B14854"/>
      <c r="C14854"/>
      <c r="D14854"/>
    </row>
    <row r="14855" spans="1:4" x14ac:dyDescent="0.25">
      <c r="A14855"/>
      <c r="B14855"/>
      <c r="C14855"/>
      <c r="D14855"/>
    </row>
    <row r="14856" spans="1:4" x14ac:dyDescent="0.25">
      <c r="A14856"/>
      <c r="B14856"/>
      <c r="C14856"/>
      <c r="D14856"/>
    </row>
    <row r="14857" spans="1:4" x14ac:dyDescent="0.25">
      <c r="A14857"/>
      <c r="B14857"/>
      <c r="C14857"/>
      <c r="D14857"/>
    </row>
    <row r="14858" spans="1:4" x14ac:dyDescent="0.25">
      <c r="A14858"/>
      <c r="B14858"/>
      <c r="C14858"/>
      <c r="D14858"/>
    </row>
    <row r="14859" spans="1:4" x14ac:dyDescent="0.25">
      <c r="A14859"/>
      <c r="B14859"/>
      <c r="C14859"/>
      <c r="D14859"/>
    </row>
    <row r="14860" spans="1:4" x14ac:dyDescent="0.25">
      <c r="A14860"/>
      <c r="B14860"/>
      <c r="C14860"/>
      <c r="D14860"/>
    </row>
    <row r="14861" spans="1:4" x14ac:dyDescent="0.25">
      <c r="A14861"/>
      <c r="B14861"/>
      <c r="C14861"/>
      <c r="D14861"/>
    </row>
    <row r="14862" spans="1:4" x14ac:dyDescent="0.25">
      <c r="A14862"/>
      <c r="B14862"/>
      <c r="C14862"/>
      <c r="D14862"/>
    </row>
    <row r="14863" spans="1:4" x14ac:dyDescent="0.25">
      <c r="A14863"/>
      <c r="B14863"/>
      <c r="C14863"/>
      <c r="D14863"/>
    </row>
    <row r="14864" spans="1:4" x14ac:dyDescent="0.25">
      <c r="A14864"/>
      <c r="B14864"/>
      <c r="C14864"/>
      <c r="D14864"/>
    </row>
    <row r="14865" spans="1:4" x14ac:dyDescent="0.25">
      <c r="A14865"/>
      <c r="B14865"/>
      <c r="C14865"/>
      <c r="D14865"/>
    </row>
    <row r="14866" spans="1:4" x14ac:dyDescent="0.25">
      <c r="A14866"/>
      <c r="B14866"/>
      <c r="C14866"/>
      <c r="D14866"/>
    </row>
    <row r="14867" spans="1:4" x14ac:dyDescent="0.25">
      <c r="A14867"/>
      <c r="B14867"/>
      <c r="C14867"/>
      <c r="D14867"/>
    </row>
    <row r="14868" spans="1:4" x14ac:dyDescent="0.25">
      <c r="A14868"/>
      <c r="B14868"/>
      <c r="C14868"/>
      <c r="D14868"/>
    </row>
    <row r="14869" spans="1:4" x14ac:dyDescent="0.25">
      <c r="A14869"/>
      <c r="B14869"/>
      <c r="C14869"/>
      <c r="D14869"/>
    </row>
    <row r="14870" spans="1:4" x14ac:dyDescent="0.25">
      <c r="A14870"/>
      <c r="B14870"/>
      <c r="C14870"/>
      <c r="D14870"/>
    </row>
    <row r="14871" spans="1:4" x14ac:dyDescent="0.25">
      <c r="A14871"/>
      <c r="B14871"/>
      <c r="C14871"/>
      <c r="D14871"/>
    </row>
    <row r="14872" spans="1:4" x14ac:dyDescent="0.25">
      <c r="A14872"/>
      <c r="B14872"/>
      <c r="C14872"/>
      <c r="D14872"/>
    </row>
    <row r="14873" spans="1:4" x14ac:dyDescent="0.25">
      <c r="A14873"/>
      <c r="B14873"/>
      <c r="C14873"/>
      <c r="D14873"/>
    </row>
    <row r="14874" spans="1:4" x14ac:dyDescent="0.25">
      <c r="A14874"/>
      <c r="B14874"/>
      <c r="C14874"/>
      <c r="D14874"/>
    </row>
    <row r="14875" spans="1:4" x14ac:dyDescent="0.25">
      <c r="A14875"/>
      <c r="B14875"/>
      <c r="C14875"/>
      <c r="D14875"/>
    </row>
    <row r="14876" spans="1:4" x14ac:dyDescent="0.25">
      <c r="A14876"/>
      <c r="B14876"/>
      <c r="C14876"/>
      <c r="D14876"/>
    </row>
    <row r="14877" spans="1:4" x14ac:dyDescent="0.25">
      <c r="A14877"/>
      <c r="B14877"/>
      <c r="C14877"/>
      <c r="D14877"/>
    </row>
    <row r="14878" spans="1:4" x14ac:dyDescent="0.25">
      <c r="A14878"/>
      <c r="B14878"/>
      <c r="C14878"/>
      <c r="D14878"/>
    </row>
    <row r="14879" spans="1:4" x14ac:dyDescent="0.25">
      <c r="A14879"/>
      <c r="B14879"/>
      <c r="C14879"/>
      <c r="D14879"/>
    </row>
    <row r="14880" spans="1:4" x14ac:dyDescent="0.25">
      <c r="A14880"/>
      <c r="B14880"/>
      <c r="C14880"/>
      <c r="D14880"/>
    </row>
    <row r="14881" spans="1:4" x14ac:dyDescent="0.25">
      <c r="A14881"/>
      <c r="B14881"/>
      <c r="C14881"/>
      <c r="D14881"/>
    </row>
    <row r="14882" spans="1:4" x14ac:dyDescent="0.25">
      <c r="A14882"/>
      <c r="B14882"/>
      <c r="C14882"/>
      <c r="D14882"/>
    </row>
    <row r="14883" spans="1:4" x14ac:dyDescent="0.25">
      <c r="A14883"/>
      <c r="B14883"/>
      <c r="C14883"/>
      <c r="D14883"/>
    </row>
    <row r="14884" spans="1:4" x14ac:dyDescent="0.25">
      <c r="A14884"/>
      <c r="B14884"/>
      <c r="C14884"/>
      <c r="D14884"/>
    </row>
    <row r="14885" spans="1:4" x14ac:dyDescent="0.25">
      <c r="A14885"/>
      <c r="B14885"/>
      <c r="C14885"/>
      <c r="D14885"/>
    </row>
    <row r="14886" spans="1:4" x14ac:dyDescent="0.25">
      <c r="A14886"/>
      <c r="B14886"/>
      <c r="C14886"/>
      <c r="D14886"/>
    </row>
    <row r="14887" spans="1:4" x14ac:dyDescent="0.25">
      <c r="A14887"/>
      <c r="B14887"/>
      <c r="C14887"/>
      <c r="D14887"/>
    </row>
    <row r="14888" spans="1:4" x14ac:dyDescent="0.25">
      <c r="A14888"/>
      <c r="B14888"/>
      <c r="C14888"/>
      <c r="D14888"/>
    </row>
    <row r="14889" spans="1:4" x14ac:dyDescent="0.25">
      <c r="A14889"/>
      <c r="B14889"/>
      <c r="C14889"/>
      <c r="D14889"/>
    </row>
    <row r="14890" spans="1:4" x14ac:dyDescent="0.25">
      <c r="A14890"/>
      <c r="B14890"/>
      <c r="C14890"/>
      <c r="D14890"/>
    </row>
    <row r="14891" spans="1:4" x14ac:dyDescent="0.25">
      <c r="A14891"/>
      <c r="B14891"/>
      <c r="C14891"/>
      <c r="D14891"/>
    </row>
    <row r="14892" spans="1:4" x14ac:dyDescent="0.25">
      <c r="A14892"/>
      <c r="B14892"/>
      <c r="C14892"/>
      <c r="D14892"/>
    </row>
    <row r="14893" spans="1:4" x14ac:dyDescent="0.25">
      <c r="A14893"/>
      <c r="B14893"/>
      <c r="C14893"/>
      <c r="D14893"/>
    </row>
    <row r="14894" spans="1:4" x14ac:dyDescent="0.25">
      <c r="A14894"/>
      <c r="B14894"/>
      <c r="C14894"/>
      <c r="D14894"/>
    </row>
    <row r="14895" spans="1:4" x14ac:dyDescent="0.25">
      <c r="A14895"/>
      <c r="B14895"/>
      <c r="C14895"/>
      <c r="D14895"/>
    </row>
    <row r="14896" spans="1:4" x14ac:dyDescent="0.25">
      <c r="A14896"/>
      <c r="B14896"/>
      <c r="C14896"/>
      <c r="D14896"/>
    </row>
    <row r="14897" spans="1:4" x14ac:dyDescent="0.25">
      <c r="A14897"/>
      <c r="B14897"/>
      <c r="C14897"/>
      <c r="D14897"/>
    </row>
    <row r="14898" spans="1:4" x14ac:dyDescent="0.25">
      <c r="A14898"/>
      <c r="B14898"/>
      <c r="C14898"/>
      <c r="D14898"/>
    </row>
    <row r="14899" spans="1:4" x14ac:dyDescent="0.25">
      <c r="A14899"/>
      <c r="B14899"/>
      <c r="C14899"/>
      <c r="D14899"/>
    </row>
    <row r="14900" spans="1:4" x14ac:dyDescent="0.25">
      <c r="A14900"/>
      <c r="B14900"/>
      <c r="C14900"/>
      <c r="D14900"/>
    </row>
    <row r="14901" spans="1:4" x14ac:dyDescent="0.25">
      <c r="A14901"/>
      <c r="B14901"/>
      <c r="C14901"/>
      <c r="D14901"/>
    </row>
    <row r="14902" spans="1:4" x14ac:dyDescent="0.25">
      <c r="A14902"/>
      <c r="B14902"/>
      <c r="C14902"/>
      <c r="D14902"/>
    </row>
    <row r="14903" spans="1:4" x14ac:dyDescent="0.25">
      <c r="A14903"/>
      <c r="B14903"/>
      <c r="C14903"/>
      <c r="D14903"/>
    </row>
    <row r="14904" spans="1:4" x14ac:dyDescent="0.25">
      <c r="A14904"/>
      <c r="B14904"/>
      <c r="C14904"/>
      <c r="D14904"/>
    </row>
    <row r="14905" spans="1:4" x14ac:dyDescent="0.25">
      <c r="A14905"/>
      <c r="B14905"/>
      <c r="C14905"/>
      <c r="D14905"/>
    </row>
    <row r="14906" spans="1:4" x14ac:dyDescent="0.25">
      <c r="A14906"/>
      <c r="B14906"/>
      <c r="C14906"/>
      <c r="D14906"/>
    </row>
    <row r="14907" spans="1:4" x14ac:dyDescent="0.25">
      <c r="A14907"/>
      <c r="B14907"/>
      <c r="C14907"/>
      <c r="D14907"/>
    </row>
    <row r="14908" spans="1:4" x14ac:dyDescent="0.25">
      <c r="A14908"/>
      <c r="B14908"/>
      <c r="C14908"/>
      <c r="D14908"/>
    </row>
    <row r="14909" spans="1:4" x14ac:dyDescent="0.25">
      <c r="A14909"/>
      <c r="B14909"/>
      <c r="C14909"/>
      <c r="D14909"/>
    </row>
    <row r="14910" spans="1:4" x14ac:dyDescent="0.25">
      <c r="A14910"/>
      <c r="B14910"/>
      <c r="C14910"/>
      <c r="D14910"/>
    </row>
    <row r="14911" spans="1:4" x14ac:dyDescent="0.25">
      <c r="A14911"/>
      <c r="B14911"/>
      <c r="C14911"/>
      <c r="D14911"/>
    </row>
    <row r="14912" spans="1:4" x14ac:dyDescent="0.25">
      <c r="A14912"/>
      <c r="B14912"/>
      <c r="C14912"/>
      <c r="D14912"/>
    </row>
    <row r="14913" spans="1:4" x14ac:dyDescent="0.25">
      <c r="A14913"/>
      <c r="B14913"/>
      <c r="C14913"/>
      <c r="D14913"/>
    </row>
    <row r="14914" spans="1:4" x14ac:dyDescent="0.25">
      <c r="A14914"/>
      <c r="B14914"/>
      <c r="C14914"/>
      <c r="D14914"/>
    </row>
    <row r="14915" spans="1:4" x14ac:dyDescent="0.25">
      <c r="A14915"/>
      <c r="B14915"/>
      <c r="C14915"/>
      <c r="D14915"/>
    </row>
    <row r="14916" spans="1:4" x14ac:dyDescent="0.25">
      <c r="A14916"/>
      <c r="B14916"/>
      <c r="C14916"/>
      <c r="D14916"/>
    </row>
    <row r="14917" spans="1:4" x14ac:dyDescent="0.25">
      <c r="A14917"/>
      <c r="B14917"/>
      <c r="C14917"/>
      <c r="D14917"/>
    </row>
    <row r="14918" spans="1:4" x14ac:dyDescent="0.25">
      <c r="A14918"/>
      <c r="B14918"/>
      <c r="C14918"/>
      <c r="D14918"/>
    </row>
    <row r="14919" spans="1:4" x14ac:dyDescent="0.25">
      <c r="A14919"/>
      <c r="B14919"/>
      <c r="C14919"/>
      <c r="D14919"/>
    </row>
    <row r="14920" spans="1:4" x14ac:dyDescent="0.25">
      <c r="A14920"/>
      <c r="B14920"/>
      <c r="C14920"/>
      <c r="D14920"/>
    </row>
    <row r="14921" spans="1:4" x14ac:dyDescent="0.25">
      <c r="A14921"/>
      <c r="B14921"/>
      <c r="C14921"/>
      <c r="D14921"/>
    </row>
    <row r="14922" spans="1:4" x14ac:dyDescent="0.25">
      <c r="A14922"/>
      <c r="B14922"/>
      <c r="C14922"/>
      <c r="D14922"/>
    </row>
    <row r="14923" spans="1:4" x14ac:dyDescent="0.25">
      <c r="A14923"/>
      <c r="B14923"/>
      <c r="C14923"/>
      <c r="D14923"/>
    </row>
    <row r="14924" spans="1:4" x14ac:dyDescent="0.25">
      <c r="A14924"/>
      <c r="B14924"/>
      <c r="C14924"/>
      <c r="D14924"/>
    </row>
    <row r="14925" spans="1:4" x14ac:dyDescent="0.25">
      <c r="A14925"/>
      <c r="B14925"/>
      <c r="C14925"/>
      <c r="D14925"/>
    </row>
    <row r="14926" spans="1:4" x14ac:dyDescent="0.25">
      <c r="A14926"/>
      <c r="B14926"/>
      <c r="C14926"/>
      <c r="D14926"/>
    </row>
    <row r="14927" spans="1:4" x14ac:dyDescent="0.25">
      <c r="A14927"/>
      <c r="B14927"/>
      <c r="C14927"/>
      <c r="D14927"/>
    </row>
    <row r="14928" spans="1:4" x14ac:dyDescent="0.25">
      <c r="A14928"/>
      <c r="B14928"/>
      <c r="C14928"/>
      <c r="D14928"/>
    </row>
    <row r="14929" spans="1:4" x14ac:dyDescent="0.25">
      <c r="A14929"/>
      <c r="B14929"/>
      <c r="C14929"/>
      <c r="D14929"/>
    </row>
    <row r="14930" spans="1:4" x14ac:dyDescent="0.25">
      <c r="A14930"/>
      <c r="B14930"/>
      <c r="C14930"/>
      <c r="D14930"/>
    </row>
    <row r="14931" spans="1:4" x14ac:dyDescent="0.25">
      <c r="A14931"/>
      <c r="B14931"/>
      <c r="C14931"/>
      <c r="D14931"/>
    </row>
    <row r="14932" spans="1:4" x14ac:dyDescent="0.25">
      <c r="A14932"/>
      <c r="B14932"/>
      <c r="C14932"/>
      <c r="D14932"/>
    </row>
    <row r="14933" spans="1:4" x14ac:dyDescent="0.25">
      <c r="A14933"/>
      <c r="B14933"/>
      <c r="C14933"/>
      <c r="D14933"/>
    </row>
    <row r="14934" spans="1:4" x14ac:dyDescent="0.25">
      <c r="A14934"/>
      <c r="B14934"/>
      <c r="C14934"/>
      <c r="D14934"/>
    </row>
    <row r="14935" spans="1:4" x14ac:dyDescent="0.25">
      <c r="A14935"/>
      <c r="B14935"/>
      <c r="C14935"/>
      <c r="D14935"/>
    </row>
    <row r="14936" spans="1:4" x14ac:dyDescent="0.25">
      <c r="A14936"/>
      <c r="B14936"/>
      <c r="C14936"/>
      <c r="D14936"/>
    </row>
    <row r="14937" spans="1:4" x14ac:dyDescent="0.25">
      <c r="A14937"/>
      <c r="B14937"/>
      <c r="C14937"/>
      <c r="D14937"/>
    </row>
    <row r="14938" spans="1:4" x14ac:dyDescent="0.25">
      <c r="A14938"/>
      <c r="B14938"/>
      <c r="C14938"/>
      <c r="D14938"/>
    </row>
    <row r="14939" spans="1:4" x14ac:dyDescent="0.25">
      <c r="A14939"/>
      <c r="B14939"/>
      <c r="C14939"/>
      <c r="D14939"/>
    </row>
    <row r="14940" spans="1:4" x14ac:dyDescent="0.25">
      <c r="A14940"/>
      <c r="B14940"/>
      <c r="C14940"/>
      <c r="D14940"/>
    </row>
    <row r="14941" spans="1:4" x14ac:dyDescent="0.25">
      <c r="A14941"/>
      <c r="B14941"/>
      <c r="C14941"/>
      <c r="D14941"/>
    </row>
    <row r="14942" spans="1:4" x14ac:dyDescent="0.25">
      <c r="A14942"/>
      <c r="B14942"/>
      <c r="C14942"/>
      <c r="D14942"/>
    </row>
    <row r="14943" spans="1:4" x14ac:dyDescent="0.25">
      <c r="A14943"/>
      <c r="B14943"/>
      <c r="C14943"/>
      <c r="D14943"/>
    </row>
    <row r="14944" spans="1:4" x14ac:dyDescent="0.25">
      <c r="A14944"/>
      <c r="B14944"/>
      <c r="C14944"/>
      <c r="D14944"/>
    </row>
    <row r="14945" spans="1:4" x14ac:dyDescent="0.25">
      <c r="A14945"/>
      <c r="B14945"/>
      <c r="C14945"/>
      <c r="D14945"/>
    </row>
    <row r="14946" spans="1:4" x14ac:dyDescent="0.25">
      <c r="A14946"/>
      <c r="B14946"/>
      <c r="C14946"/>
      <c r="D14946"/>
    </row>
    <row r="14947" spans="1:4" x14ac:dyDescent="0.25">
      <c r="A14947"/>
      <c r="B14947"/>
      <c r="C14947"/>
      <c r="D14947"/>
    </row>
    <row r="14948" spans="1:4" x14ac:dyDescent="0.25">
      <c r="A14948"/>
      <c r="B14948"/>
      <c r="C14948"/>
      <c r="D14948"/>
    </row>
    <row r="14949" spans="1:4" x14ac:dyDescent="0.25">
      <c r="A14949"/>
      <c r="B14949"/>
      <c r="C14949"/>
      <c r="D14949"/>
    </row>
    <row r="14950" spans="1:4" x14ac:dyDescent="0.25">
      <c r="A14950"/>
      <c r="B14950"/>
      <c r="C14950"/>
      <c r="D14950"/>
    </row>
    <row r="14951" spans="1:4" x14ac:dyDescent="0.25">
      <c r="A14951"/>
      <c r="B14951"/>
      <c r="C14951"/>
      <c r="D14951"/>
    </row>
    <row r="14952" spans="1:4" x14ac:dyDescent="0.25">
      <c r="A14952"/>
      <c r="B14952"/>
      <c r="C14952"/>
      <c r="D14952"/>
    </row>
    <row r="14953" spans="1:4" x14ac:dyDescent="0.25">
      <c r="A14953"/>
      <c r="B14953"/>
      <c r="C14953"/>
      <c r="D14953"/>
    </row>
    <row r="14954" spans="1:4" x14ac:dyDescent="0.25">
      <c r="A14954"/>
      <c r="B14954"/>
      <c r="C14954"/>
      <c r="D14954"/>
    </row>
    <row r="14955" spans="1:4" x14ac:dyDescent="0.25">
      <c r="A14955"/>
      <c r="B14955"/>
      <c r="C14955"/>
      <c r="D14955"/>
    </row>
    <row r="14956" spans="1:4" x14ac:dyDescent="0.25">
      <c r="A14956"/>
      <c r="B14956"/>
      <c r="C14956"/>
      <c r="D14956"/>
    </row>
    <row r="14957" spans="1:4" x14ac:dyDescent="0.25">
      <c r="A14957"/>
      <c r="B14957"/>
      <c r="C14957"/>
      <c r="D14957"/>
    </row>
    <row r="14958" spans="1:4" x14ac:dyDescent="0.25">
      <c r="A14958"/>
      <c r="B14958"/>
      <c r="C14958"/>
      <c r="D14958"/>
    </row>
    <row r="14959" spans="1:4" x14ac:dyDescent="0.25">
      <c r="A14959"/>
      <c r="B14959"/>
      <c r="C14959"/>
      <c r="D14959"/>
    </row>
    <row r="14960" spans="1:4" x14ac:dyDescent="0.25">
      <c r="A14960"/>
      <c r="B14960"/>
      <c r="C14960"/>
      <c r="D14960"/>
    </row>
    <row r="14961" spans="1:4" x14ac:dyDescent="0.25">
      <c r="A14961"/>
      <c r="B14961"/>
      <c r="C14961"/>
      <c r="D14961"/>
    </row>
    <row r="14962" spans="1:4" x14ac:dyDescent="0.25">
      <c r="A14962"/>
      <c r="B14962"/>
      <c r="C14962"/>
      <c r="D14962"/>
    </row>
    <row r="14963" spans="1:4" x14ac:dyDescent="0.25">
      <c r="A14963"/>
      <c r="B14963"/>
      <c r="C14963"/>
      <c r="D14963"/>
    </row>
    <row r="14964" spans="1:4" x14ac:dyDescent="0.25">
      <c r="A14964"/>
      <c r="B14964"/>
      <c r="C14964"/>
      <c r="D14964"/>
    </row>
    <row r="14965" spans="1:4" x14ac:dyDescent="0.25">
      <c r="A14965"/>
      <c r="B14965"/>
      <c r="C14965"/>
      <c r="D14965"/>
    </row>
    <row r="14966" spans="1:4" x14ac:dyDescent="0.25">
      <c r="A14966"/>
      <c r="B14966"/>
      <c r="C14966"/>
      <c r="D14966"/>
    </row>
    <row r="14967" spans="1:4" x14ac:dyDescent="0.25">
      <c r="A14967"/>
      <c r="B14967"/>
      <c r="C14967"/>
      <c r="D14967"/>
    </row>
    <row r="14968" spans="1:4" x14ac:dyDescent="0.25">
      <c r="A14968"/>
      <c r="B14968"/>
      <c r="C14968"/>
      <c r="D14968"/>
    </row>
    <row r="14969" spans="1:4" x14ac:dyDescent="0.25">
      <c r="A14969"/>
      <c r="B14969"/>
      <c r="C14969"/>
      <c r="D14969"/>
    </row>
    <row r="14970" spans="1:4" x14ac:dyDescent="0.25">
      <c r="A14970"/>
      <c r="B14970"/>
      <c r="C14970"/>
      <c r="D14970"/>
    </row>
    <row r="14971" spans="1:4" x14ac:dyDescent="0.25">
      <c r="A14971"/>
      <c r="B14971"/>
      <c r="C14971"/>
      <c r="D14971"/>
    </row>
    <row r="14972" spans="1:4" x14ac:dyDescent="0.25">
      <c r="A14972"/>
      <c r="B14972"/>
      <c r="C14972"/>
      <c r="D14972"/>
    </row>
    <row r="14973" spans="1:4" x14ac:dyDescent="0.25">
      <c r="A14973"/>
      <c r="B14973"/>
      <c r="C14973"/>
      <c r="D14973"/>
    </row>
    <row r="14974" spans="1:4" x14ac:dyDescent="0.25">
      <c r="A14974"/>
      <c r="B14974"/>
      <c r="C14974"/>
      <c r="D14974"/>
    </row>
    <row r="14975" spans="1:4" x14ac:dyDescent="0.25">
      <c r="A14975"/>
      <c r="B14975"/>
      <c r="C14975"/>
      <c r="D14975"/>
    </row>
    <row r="14976" spans="1:4" x14ac:dyDescent="0.25">
      <c r="A14976"/>
      <c r="B14976"/>
      <c r="C14976"/>
      <c r="D14976"/>
    </row>
    <row r="14977" spans="1:4" x14ac:dyDescent="0.25">
      <c r="A14977"/>
      <c r="B14977"/>
      <c r="C14977"/>
      <c r="D14977"/>
    </row>
    <row r="14978" spans="1:4" x14ac:dyDescent="0.25">
      <c r="A14978"/>
      <c r="B14978"/>
      <c r="C14978"/>
      <c r="D14978"/>
    </row>
    <row r="14979" spans="1:4" x14ac:dyDescent="0.25">
      <c r="A14979"/>
      <c r="B14979"/>
      <c r="C14979"/>
      <c r="D14979"/>
    </row>
    <row r="14980" spans="1:4" x14ac:dyDescent="0.25">
      <c r="A14980"/>
      <c r="B14980"/>
      <c r="C14980"/>
      <c r="D14980"/>
    </row>
    <row r="14981" spans="1:4" x14ac:dyDescent="0.25">
      <c r="A14981"/>
      <c r="B14981"/>
      <c r="C14981"/>
      <c r="D14981"/>
    </row>
    <row r="14982" spans="1:4" x14ac:dyDescent="0.25">
      <c r="A14982"/>
      <c r="B14982"/>
      <c r="C14982"/>
      <c r="D14982"/>
    </row>
    <row r="14983" spans="1:4" x14ac:dyDescent="0.25">
      <c r="A14983"/>
      <c r="B14983"/>
      <c r="C14983"/>
      <c r="D14983"/>
    </row>
    <row r="14984" spans="1:4" x14ac:dyDescent="0.25">
      <c r="A14984"/>
      <c r="B14984"/>
      <c r="C14984"/>
      <c r="D14984"/>
    </row>
    <row r="14985" spans="1:4" x14ac:dyDescent="0.25">
      <c r="A14985"/>
      <c r="B14985"/>
      <c r="C14985"/>
      <c r="D14985"/>
    </row>
    <row r="14986" spans="1:4" x14ac:dyDescent="0.25">
      <c r="A14986"/>
      <c r="B14986"/>
      <c r="C14986"/>
      <c r="D14986"/>
    </row>
    <row r="14987" spans="1:4" x14ac:dyDescent="0.25">
      <c r="A14987"/>
      <c r="B14987"/>
      <c r="C14987"/>
      <c r="D14987"/>
    </row>
    <row r="14988" spans="1:4" x14ac:dyDescent="0.25">
      <c r="A14988"/>
      <c r="B14988"/>
      <c r="C14988"/>
      <c r="D14988"/>
    </row>
    <row r="14989" spans="1:4" x14ac:dyDescent="0.25">
      <c r="A14989"/>
      <c r="B14989"/>
      <c r="C14989"/>
      <c r="D14989"/>
    </row>
    <row r="14990" spans="1:4" x14ac:dyDescent="0.25">
      <c r="A14990"/>
      <c r="B14990"/>
      <c r="C14990"/>
      <c r="D14990"/>
    </row>
    <row r="14991" spans="1:4" x14ac:dyDescent="0.25">
      <c r="A14991"/>
      <c r="B14991"/>
      <c r="C14991"/>
      <c r="D14991"/>
    </row>
    <row r="14992" spans="1:4" x14ac:dyDescent="0.25">
      <c r="A14992"/>
      <c r="B14992"/>
      <c r="C14992"/>
      <c r="D14992"/>
    </row>
    <row r="14993" spans="1:4" x14ac:dyDescent="0.25">
      <c r="A14993"/>
      <c r="B14993"/>
      <c r="C14993"/>
      <c r="D14993"/>
    </row>
    <row r="14994" spans="1:4" x14ac:dyDescent="0.25">
      <c r="A14994"/>
      <c r="B14994"/>
      <c r="C14994"/>
      <c r="D14994"/>
    </row>
    <row r="14995" spans="1:4" x14ac:dyDescent="0.25">
      <c r="A14995"/>
      <c r="B14995"/>
      <c r="C14995"/>
      <c r="D14995"/>
    </row>
    <row r="14996" spans="1:4" x14ac:dyDescent="0.25">
      <c r="A14996"/>
      <c r="B14996"/>
      <c r="C14996"/>
      <c r="D14996"/>
    </row>
    <row r="14997" spans="1:4" x14ac:dyDescent="0.25">
      <c r="A14997"/>
      <c r="B14997"/>
      <c r="C14997"/>
      <c r="D14997"/>
    </row>
    <row r="14998" spans="1:4" x14ac:dyDescent="0.25">
      <c r="A14998"/>
      <c r="B14998"/>
      <c r="C14998"/>
      <c r="D14998"/>
    </row>
    <row r="14999" spans="1:4" x14ac:dyDescent="0.25">
      <c r="A14999"/>
      <c r="B14999"/>
      <c r="C14999"/>
      <c r="D14999"/>
    </row>
    <row r="15000" spans="1:4" x14ac:dyDescent="0.25">
      <c r="A15000"/>
      <c r="B15000"/>
      <c r="C15000"/>
      <c r="D15000"/>
    </row>
    <row r="15001" spans="1:4" x14ac:dyDescent="0.25">
      <c r="A15001"/>
      <c r="B15001"/>
      <c r="C15001"/>
      <c r="D15001"/>
    </row>
    <row r="15002" spans="1:4" x14ac:dyDescent="0.25">
      <c r="A15002"/>
      <c r="B15002"/>
      <c r="C15002"/>
      <c r="D15002"/>
    </row>
    <row r="15003" spans="1:4" x14ac:dyDescent="0.25">
      <c r="A15003"/>
      <c r="B15003"/>
      <c r="C15003"/>
      <c r="D15003"/>
    </row>
    <row r="15004" spans="1:4" x14ac:dyDescent="0.25">
      <c r="A15004"/>
      <c r="B15004"/>
      <c r="C15004"/>
      <c r="D15004"/>
    </row>
    <row r="15005" spans="1:4" x14ac:dyDescent="0.25">
      <c r="A15005"/>
      <c r="B15005"/>
      <c r="C15005"/>
      <c r="D15005"/>
    </row>
    <row r="15006" spans="1:4" x14ac:dyDescent="0.25">
      <c r="A15006"/>
      <c r="B15006"/>
      <c r="C15006"/>
      <c r="D15006"/>
    </row>
    <row r="15007" spans="1:4" x14ac:dyDescent="0.25">
      <c r="A15007"/>
      <c r="B15007"/>
      <c r="C15007"/>
      <c r="D15007"/>
    </row>
    <row r="15008" spans="1:4" x14ac:dyDescent="0.25">
      <c r="A15008"/>
      <c r="B15008"/>
      <c r="C15008"/>
      <c r="D15008"/>
    </row>
    <row r="15009" spans="1:4" x14ac:dyDescent="0.25">
      <c r="A15009"/>
      <c r="B15009"/>
      <c r="C15009"/>
      <c r="D15009"/>
    </row>
    <row r="15010" spans="1:4" x14ac:dyDescent="0.25">
      <c r="A15010"/>
      <c r="B15010"/>
      <c r="C15010"/>
      <c r="D15010"/>
    </row>
    <row r="15011" spans="1:4" x14ac:dyDescent="0.25">
      <c r="A15011"/>
      <c r="B15011"/>
      <c r="C15011"/>
      <c r="D15011"/>
    </row>
    <row r="15012" spans="1:4" x14ac:dyDescent="0.25">
      <c r="A15012"/>
      <c r="B15012"/>
      <c r="C15012"/>
      <c r="D15012"/>
    </row>
    <row r="15013" spans="1:4" x14ac:dyDescent="0.25">
      <c r="A15013"/>
      <c r="B15013"/>
      <c r="C15013"/>
      <c r="D15013"/>
    </row>
    <row r="15014" spans="1:4" x14ac:dyDescent="0.25">
      <c r="A15014"/>
      <c r="B15014"/>
      <c r="C15014"/>
      <c r="D15014"/>
    </row>
    <row r="15015" spans="1:4" x14ac:dyDescent="0.25">
      <c r="A15015"/>
      <c r="B15015"/>
      <c r="C15015"/>
      <c r="D15015"/>
    </row>
    <row r="15016" spans="1:4" x14ac:dyDescent="0.25">
      <c r="A15016"/>
      <c r="B15016"/>
      <c r="C15016"/>
      <c r="D15016"/>
    </row>
    <row r="15017" spans="1:4" x14ac:dyDescent="0.25">
      <c r="A15017"/>
      <c r="B15017"/>
      <c r="C15017"/>
      <c r="D15017"/>
    </row>
    <row r="15018" spans="1:4" x14ac:dyDescent="0.25">
      <c r="A15018"/>
      <c r="B15018"/>
      <c r="C15018"/>
      <c r="D15018"/>
    </row>
    <row r="15019" spans="1:4" x14ac:dyDescent="0.25">
      <c r="A15019"/>
      <c r="B15019"/>
      <c r="C15019"/>
      <c r="D15019"/>
    </row>
    <row r="15020" spans="1:4" x14ac:dyDescent="0.25">
      <c r="A15020"/>
      <c r="B15020"/>
      <c r="C15020"/>
      <c r="D15020"/>
    </row>
    <row r="15021" spans="1:4" x14ac:dyDescent="0.25">
      <c r="A15021"/>
      <c r="B15021"/>
      <c r="C15021"/>
      <c r="D15021"/>
    </row>
    <row r="15022" spans="1:4" x14ac:dyDescent="0.25">
      <c r="A15022"/>
      <c r="B15022"/>
      <c r="C15022"/>
      <c r="D15022"/>
    </row>
    <row r="15023" spans="1:4" x14ac:dyDescent="0.25">
      <c r="A15023"/>
      <c r="B15023"/>
      <c r="C15023"/>
      <c r="D15023"/>
    </row>
    <row r="15024" spans="1:4" x14ac:dyDescent="0.25">
      <c r="A15024"/>
      <c r="B15024"/>
      <c r="C15024"/>
      <c r="D15024"/>
    </row>
    <row r="15025" spans="1:4" x14ac:dyDescent="0.25">
      <c r="A15025"/>
      <c r="B15025"/>
      <c r="C15025"/>
      <c r="D15025"/>
    </row>
    <row r="15026" spans="1:4" x14ac:dyDescent="0.25">
      <c r="A15026"/>
      <c r="B15026"/>
      <c r="C15026"/>
      <c r="D15026"/>
    </row>
    <row r="15027" spans="1:4" x14ac:dyDescent="0.25">
      <c r="A15027"/>
      <c r="B15027"/>
      <c r="C15027"/>
      <c r="D15027"/>
    </row>
    <row r="15028" spans="1:4" x14ac:dyDescent="0.25">
      <c r="A15028"/>
      <c r="B15028"/>
      <c r="C15028"/>
      <c r="D15028"/>
    </row>
    <row r="15029" spans="1:4" x14ac:dyDescent="0.25">
      <c r="A15029"/>
      <c r="B15029"/>
      <c r="C15029"/>
      <c r="D15029"/>
    </row>
    <row r="15030" spans="1:4" x14ac:dyDescent="0.25">
      <c r="A15030"/>
      <c r="B15030"/>
      <c r="C15030"/>
      <c r="D15030"/>
    </row>
    <row r="15031" spans="1:4" x14ac:dyDescent="0.25">
      <c r="A15031"/>
      <c r="B15031"/>
      <c r="C15031"/>
      <c r="D15031"/>
    </row>
    <row r="15032" spans="1:4" x14ac:dyDescent="0.25">
      <c r="A15032"/>
      <c r="B15032"/>
      <c r="C15032"/>
      <c r="D15032"/>
    </row>
    <row r="15033" spans="1:4" x14ac:dyDescent="0.25">
      <c r="A15033"/>
      <c r="B15033"/>
      <c r="C15033"/>
      <c r="D15033"/>
    </row>
    <row r="15034" spans="1:4" x14ac:dyDescent="0.25">
      <c r="A15034"/>
      <c r="B15034"/>
      <c r="C15034"/>
      <c r="D15034"/>
    </row>
    <row r="15035" spans="1:4" x14ac:dyDescent="0.25">
      <c r="A15035"/>
      <c r="B15035"/>
      <c r="C15035"/>
      <c r="D15035"/>
    </row>
    <row r="15036" spans="1:4" x14ac:dyDescent="0.25">
      <c r="A15036"/>
      <c r="B15036"/>
      <c r="C15036"/>
      <c r="D15036"/>
    </row>
    <row r="15037" spans="1:4" x14ac:dyDescent="0.25">
      <c r="A15037"/>
      <c r="B15037"/>
      <c r="C15037"/>
      <c r="D15037"/>
    </row>
    <row r="15038" spans="1:4" x14ac:dyDescent="0.25">
      <c r="A15038"/>
      <c r="B15038"/>
      <c r="C15038"/>
      <c r="D15038"/>
    </row>
    <row r="15039" spans="1:4" x14ac:dyDescent="0.25">
      <c r="A15039"/>
      <c r="B15039"/>
      <c r="C15039"/>
      <c r="D15039"/>
    </row>
    <row r="15040" spans="1:4" x14ac:dyDescent="0.25">
      <c r="A15040"/>
      <c r="B15040"/>
      <c r="C15040"/>
      <c r="D15040"/>
    </row>
    <row r="15041" spans="1:4" x14ac:dyDescent="0.25">
      <c r="A15041"/>
      <c r="B15041"/>
      <c r="C15041"/>
      <c r="D15041"/>
    </row>
    <row r="15042" spans="1:4" x14ac:dyDescent="0.25">
      <c r="A15042"/>
      <c r="B15042"/>
      <c r="C15042"/>
      <c r="D15042"/>
    </row>
    <row r="15043" spans="1:4" x14ac:dyDescent="0.25">
      <c r="A15043"/>
      <c r="B15043"/>
      <c r="C15043"/>
      <c r="D15043"/>
    </row>
    <row r="15044" spans="1:4" x14ac:dyDescent="0.25">
      <c r="A15044"/>
      <c r="B15044"/>
      <c r="C15044"/>
      <c r="D15044"/>
    </row>
    <row r="15045" spans="1:4" x14ac:dyDescent="0.25">
      <c r="A15045"/>
      <c r="B15045"/>
      <c r="C15045"/>
      <c r="D15045"/>
    </row>
    <row r="15046" spans="1:4" x14ac:dyDescent="0.25">
      <c r="A15046"/>
      <c r="B15046"/>
      <c r="C15046"/>
      <c r="D15046"/>
    </row>
    <row r="15047" spans="1:4" x14ac:dyDescent="0.25">
      <c r="A15047"/>
      <c r="B15047"/>
      <c r="C15047"/>
      <c r="D15047"/>
    </row>
    <row r="15048" spans="1:4" x14ac:dyDescent="0.25">
      <c r="A15048"/>
      <c r="B15048"/>
      <c r="C15048"/>
      <c r="D15048"/>
    </row>
    <row r="15049" spans="1:4" x14ac:dyDescent="0.25">
      <c r="A15049"/>
      <c r="B15049"/>
      <c r="C15049"/>
      <c r="D15049"/>
    </row>
    <row r="15050" spans="1:4" x14ac:dyDescent="0.25">
      <c r="A15050"/>
      <c r="B15050"/>
      <c r="C15050"/>
      <c r="D15050"/>
    </row>
    <row r="15051" spans="1:4" x14ac:dyDescent="0.25">
      <c r="A15051"/>
      <c r="B15051"/>
      <c r="C15051"/>
      <c r="D15051"/>
    </row>
    <row r="15052" spans="1:4" x14ac:dyDescent="0.25">
      <c r="A15052"/>
      <c r="B15052"/>
      <c r="C15052"/>
      <c r="D15052"/>
    </row>
    <row r="15053" spans="1:4" x14ac:dyDescent="0.25">
      <c r="A15053"/>
      <c r="B15053"/>
      <c r="C15053"/>
      <c r="D15053"/>
    </row>
    <row r="15054" spans="1:4" x14ac:dyDescent="0.25">
      <c r="A15054"/>
      <c r="B15054"/>
      <c r="C15054"/>
      <c r="D15054"/>
    </row>
    <row r="15055" spans="1:4" x14ac:dyDescent="0.25">
      <c r="A15055"/>
      <c r="B15055"/>
      <c r="C15055"/>
      <c r="D15055"/>
    </row>
    <row r="15056" spans="1:4" x14ac:dyDescent="0.25">
      <c r="A15056"/>
      <c r="B15056"/>
      <c r="C15056"/>
      <c r="D15056"/>
    </row>
    <row r="15057" spans="1:4" x14ac:dyDescent="0.25">
      <c r="A15057"/>
      <c r="B15057"/>
      <c r="C15057"/>
      <c r="D15057"/>
    </row>
    <row r="15058" spans="1:4" x14ac:dyDescent="0.25">
      <c r="A15058"/>
      <c r="B15058"/>
      <c r="C15058"/>
      <c r="D15058"/>
    </row>
    <row r="15059" spans="1:4" x14ac:dyDescent="0.25">
      <c r="A15059"/>
      <c r="B15059"/>
      <c r="C15059"/>
      <c r="D15059"/>
    </row>
    <row r="15060" spans="1:4" x14ac:dyDescent="0.25">
      <c r="A15060"/>
      <c r="B15060"/>
      <c r="C15060"/>
      <c r="D15060"/>
    </row>
    <row r="15061" spans="1:4" x14ac:dyDescent="0.25">
      <c r="A15061"/>
      <c r="B15061"/>
      <c r="C15061"/>
      <c r="D15061"/>
    </row>
    <row r="15062" spans="1:4" x14ac:dyDescent="0.25">
      <c r="A15062"/>
      <c r="B15062"/>
      <c r="C15062"/>
      <c r="D15062"/>
    </row>
    <row r="15063" spans="1:4" x14ac:dyDescent="0.25">
      <c r="A15063"/>
      <c r="B15063"/>
      <c r="C15063"/>
      <c r="D15063"/>
    </row>
    <row r="15064" spans="1:4" x14ac:dyDescent="0.25">
      <c r="A15064"/>
      <c r="B15064"/>
      <c r="C15064"/>
      <c r="D15064"/>
    </row>
    <row r="15065" spans="1:4" x14ac:dyDescent="0.25">
      <c r="A15065"/>
      <c r="B15065"/>
      <c r="C15065"/>
      <c r="D15065"/>
    </row>
    <row r="15066" spans="1:4" x14ac:dyDescent="0.25">
      <c r="A15066"/>
      <c r="B15066"/>
      <c r="C15066"/>
      <c r="D15066"/>
    </row>
    <row r="15067" spans="1:4" x14ac:dyDescent="0.25">
      <c r="A15067"/>
      <c r="B15067"/>
      <c r="C15067"/>
      <c r="D15067"/>
    </row>
    <row r="15068" spans="1:4" x14ac:dyDescent="0.25">
      <c r="A15068"/>
      <c r="B15068"/>
      <c r="C15068"/>
      <c r="D15068"/>
    </row>
    <row r="15069" spans="1:4" x14ac:dyDescent="0.25">
      <c r="A15069"/>
      <c r="B15069"/>
      <c r="C15069"/>
      <c r="D15069"/>
    </row>
    <row r="15070" spans="1:4" x14ac:dyDescent="0.25">
      <c r="A15070"/>
      <c r="B15070"/>
      <c r="C15070"/>
      <c r="D15070"/>
    </row>
    <row r="15071" spans="1:4" x14ac:dyDescent="0.25">
      <c r="A15071"/>
      <c r="B15071"/>
      <c r="C15071"/>
      <c r="D15071"/>
    </row>
    <row r="15072" spans="1:4" x14ac:dyDescent="0.25">
      <c r="A15072"/>
      <c r="B15072"/>
      <c r="C15072"/>
      <c r="D15072"/>
    </row>
    <row r="15073" spans="1:4" x14ac:dyDescent="0.25">
      <c r="A15073"/>
      <c r="B15073"/>
      <c r="C15073"/>
      <c r="D15073"/>
    </row>
    <row r="15074" spans="1:4" x14ac:dyDescent="0.25">
      <c r="A15074"/>
      <c r="B15074"/>
      <c r="C15074"/>
      <c r="D15074"/>
    </row>
    <row r="15075" spans="1:4" x14ac:dyDescent="0.25">
      <c r="A15075"/>
      <c r="B15075"/>
      <c r="C15075"/>
      <c r="D15075"/>
    </row>
    <row r="15076" spans="1:4" x14ac:dyDescent="0.25">
      <c r="A15076"/>
      <c r="B15076"/>
      <c r="C15076"/>
      <c r="D15076"/>
    </row>
    <row r="15077" spans="1:4" x14ac:dyDescent="0.25">
      <c r="A15077"/>
      <c r="B15077"/>
      <c r="C15077"/>
      <c r="D15077"/>
    </row>
    <row r="15078" spans="1:4" x14ac:dyDescent="0.25">
      <c r="A15078"/>
      <c r="B15078"/>
      <c r="C15078"/>
      <c r="D15078"/>
    </row>
    <row r="15079" spans="1:4" x14ac:dyDescent="0.25">
      <c r="A15079"/>
      <c r="B15079"/>
      <c r="C15079"/>
      <c r="D15079"/>
    </row>
    <row r="15080" spans="1:4" x14ac:dyDescent="0.25">
      <c r="A15080"/>
      <c r="B15080"/>
      <c r="C15080"/>
      <c r="D15080"/>
    </row>
    <row r="15081" spans="1:4" x14ac:dyDescent="0.25">
      <c r="A15081"/>
      <c r="B15081"/>
      <c r="C15081"/>
      <c r="D15081"/>
    </row>
    <row r="15082" spans="1:4" x14ac:dyDescent="0.25">
      <c r="A15082"/>
      <c r="B15082"/>
      <c r="C15082"/>
      <c r="D15082"/>
    </row>
    <row r="15083" spans="1:4" x14ac:dyDescent="0.25">
      <c r="A15083"/>
      <c r="B15083"/>
      <c r="C15083"/>
      <c r="D15083"/>
    </row>
    <row r="15084" spans="1:4" x14ac:dyDescent="0.25">
      <c r="A15084"/>
      <c r="B15084"/>
      <c r="C15084"/>
      <c r="D15084"/>
    </row>
    <row r="15085" spans="1:4" x14ac:dyDescent="0.25">
      <c r="A15085"/>
      <c r="B15085"/>
      <c r="C15085"/>
      <c r="D15085"/>
    </row>
    <row r="15086" spans="1:4" x14ac:dyDescent="0.25">
      <c r="A15086"/>
      <c r="B15086"/>
      <c r="C15086"/>
      <c r="D15086"/>
    </row>
    <row r="15087" spans="1:4" x14ac:dyDescent="0.25">
      <c r="A15087"/>
      <c r="B15087"/>
      <c r="C15087"/>
      <c r="D15087"/>
    </row>
    <row r="15088" spans="1:4" x14ac:dyDescent="0.25">
      <c r="A15088"/>
      <c r="B15088"/>
      <c r="C15088"/>
      <c r="D15088"/>
    </row>
    <row r="15089" spans="1:4" x14ac:dyDescent="0.25">
      <c r="A15089"/>
      <c r="B15089"/>
      <c r="C15089"/>
      <c r="D15089"/>
    </row>
    <row r="15090" spans="1:4" x14ac:dyDescent="0.25">
      <c r="A15090"/>
      <c r="B15090"/>
      <c r="C15090"/>
      <c r="D15090"/>
    </row>
    <row r="15091" spans="1:4" x14ac:dyDescent="0.25">
      <c r="A15091"/>
      <c r="B15091"/>
      <c r="C15091"/>
      <c r="D15091"/>
    </row>
    <row r="15092" spans="1:4" x14ac:dyDescent="0.25">
      <c r="A15092"/>
      <c r="B15092"/>
      <c r="C15092"/>
      <c r="D15092"/>
    </row>
    <row r="15093" spans="1:4" x14ac:dyDescent="0.25">
      <c r="A15093"/>
      <c r="B15093"/>
      <c r="C15093"/>
      <c r="D15093"/>
    </row>
    <row r="15094" spans="1:4" x14ac:dyDescent="0.25">
      <c r="A15094"/>
      <c r="B15094"/>
      <c r="C15094"/>
      <c r="D15094"/>
    </row>
    <row r="15095" spans="1:4" x14ac:dyDescent="0.25">
      <c r="A15095"/>
      <c r="B15095"/>
      <c r="C15095"/>
      <c r="D15095"/>
    </row>
    <row r="15096" spans="1:4" x14ac:dyDescent="0.25">
      <c r="A15096"/>
      <c r="B15096"/>
      <c r="C15096"/>
      <c r="D15096"/>
    </row>
    <row r="15097" spans="1:4" x14ac:dyDescent="0.25">
      <c r="A15097"/>
      <c r="B15097"/>
      <c r="C15097"/>
      <c r="D15097"/>
    </row>
    <row r="15098" spans="1:4" x14ac:dyDescent="0.25">
      <c r="A15098"/>
      <c r="B15098"/>
      <c r="C15098"/>
      <c r="D15098"/>
    </row>
    <row r="15099" spans="1:4" x14ac:dyDescent="0.25">
      <c r="A15099"/>
      <c r="B15099"/>
      <c r="C15099"/>
      <c r="D15099"/>
    </row>
    <row r="15100" spans="1:4" x14ac:dyDescent="0.25">
      <c r="A15100"/>
      <c r="B15100"/>
      <c r="C15100"/>
      <c r="D15100"/>
    </row>
    <row r="15101" spans="1:4" x14ac:dyDescent="0.25">
      <c r="A15101"/>
      <c r="B15101"/>
      <c r="C15101"/>
      <c r="D15101"/>
    </row>
    <row r="15102" spans="1:4" x14ac:dyDescent="0.25">
      <c r="A15102"/>
      <c r="B15102"/>
      <c r="C15102"/>
      <c r="D15102"/>
    </row>
    <row r="15103" spans="1:4" x14ac:dyDescent="0.25">
      <c r="A15103"/>
      <c r="B15103"/>
      <c r="C15103"/>
      <c r="D15103"/>
    </row>
    <row r="15104" spans="1:4" x14ac:dyDescent="0.25">
      <c r="A15104"/>
      <c r="B15104"/>
      <c r="C15104"/>
      <c r="D15104"/>
    </row>
    <row r="15105" spans="1:4" x14ac:dyDescent="0.25">
      <c r="A15105"/>
      <c r="B15105"/>
      <c r="C15105"/>
      <c r="D15105"/>
    </row>
    <row r="15106" spans="1:4" x14ac:dyDescent="0.25">
      <c r="A15106"/>
      <c r="B15106"/>
      <c r="C15106"/>
      <c r="D15106"/>
    </row>
    <row r="15107" spans="1:4" x14ac:dyDescent="0.25">
      <c r="A15107"/>
      <c r="B15107"/>
      <c r="C15107"/>
      <c r="D15107"/>
    </row>
    <row r="15108" spans="1:4" x14ac:dyDescent="0.25">
      <c r="A15108"/>
      <c r="B15108"/>
      <c r="C15108"/>
      <c r="D15108"/>
    </row>
    <row r="15109" spans="1:4" x14ac:dyDescent="0.25">
      <c r="A15109"/>
      <c r="B15109"/>
      <c r="C15109"/>
      <c r="D15109"/>
    </row>
    <row r="15110" spans="1:4" x14ac:dyDescent="0.25">
      <c r="A15110"/>
      <c r="B15110"/>
      <c r="C15110"/>
      <c r="D15110"/>
    </row>
    <row r="15111" spans="1:4" x14ac:dyDescent="0.25">
      <c r="A15111"/>
      <c r="B15111"/>
      <c r="C15111"/>
      <c r="D15111"/>
    </row>
    <row r="15112" spans="1:4" x14ac:dyDescent="0.25">
      <c r="A15112"/>
      <c r="B15112"/>
      <c r="C15112"/>
      <c r="D15112"/>
    </row>
    <row r="15113" spans="1:4" x14ac:dyDescent="0.25">
      <c r="A15113"/>
      <c r="B15113"/>
      <c r="C15113"/>
      <c r="D15113"/>
    </row>
    <row r="15114" spans="1:4" x14ac:dyDescent="0.25">
      <c r="A15114"/>
      <c r="B15114"/>
      <c r="C15114"/>
      <c r="D15114"/>
    </row>
    <row r="15115" spans="1:4" x14ac:dyDescent="0.25">
      <c r="A15115"/>
      <c r="B15115"/>
      <c r="C15115"/>
      <c r="D15115"/>
    </row>
    <row r="15116" spans="1:4" x14ac:dyDescent="0.25">
      <c r="A15116"/>
      <c r="B15116"/>
      <c r="C15116"/>
      <c r="D15116"/>
    </row>
    <row r="15117" spans="1:4" x14ac:dyDescent="0.25">
      <c r="A15117"/>
      <c r="B15117"/>
      <c r="C15117"/>
      <c r="D15117"/>
    </row>
    <row r="15118" spans="1:4" x14ac:dyDescent="0.25">
      <c r="A15118"/>
      <c r="B15118"/>
      <c r="C15118"/>
      <c r="D15118"/>
    </row>
    <row r="15119" spans="1:4" x14ac:dyDescent="0.25">
      <c r="A15119"/>
      <c r="B15119"/>
      <c r="C15119"/>
      <c r="D15119"/>
    </row>
    <row r="15120" spans="1:4" x14ac:dyDescent="0.25">
      <c r="A15120"/>
      <c r="B15120"/>
      <c r="C15120"/>
      <c r="D15120"/>
    </row>
    <row r="15121" spans="1:4" x14ac:dyDescent="0.25">
      <c r="A15121"/>
      <c r="B15121"/>
      <c r="C15121"/>
      <c r="D15121"/>
    </row>
    <row r="15122" spans="1:4" x14ac:dyDescent="0.25">
      <c r="A15122"/>
      <c r="B15122"/>
      <c r="C15122"/>
      <c r="D15122"/>
    </row>
    <row r="15123" spans="1:4" x14ac:dyDescent="0.25">
      <c r="A15123"/>
      <c r="B15123"/>
      <c r="C15123"/>
      <c r="D15123"/>
    </row>
    <row r="15124" spans="1:4" x14ac:dyDescent="0.25">
      <c r="A15124"/>
      <c r="B15124"/>
      <c r="C15124"/>
      <c r="D15124"/>
    </row>
    <row r="15125" spans="1:4" x14ac:dyDescent="0.25">
      <c r="A15125"/>
      <c r="B15125"/>
      <c r="C15125"/>
      <c r="D15125"/>
    </row>
    <row r="15126" spans="1:4" x14ac:dyDescent="0.25">
      <c r="A15126"/>
      <c r="B15126"/>
      <c r="C15126"/>
      <c r="D15126"/>
    </row>
    <row r="15127" spans="1:4" x14ac:dyDescent="0.25">
      <c r="A15127"/>
      <c r="B15127"/>
      <c r="C15127"/>
      <c r="D15127"/>
    </row>
    <row r="15128" spans="1:4" x14ac:dyDescent="0.25">
      <c r="A15128"/>
      <c r="B15128"/>
      <c r="C15128"/>
      <c r="D15128"/>
    </row>
    <row r="15129" spans="1:4" x14ac:dyDescent="0.25">
      <c r="A15129"/>
      <c r="B15129"/>
      <c r="C15129"/>
      <c r="D15129"/>
    </row>
    <row r="15130" spans="1:4" x14ac:dyDescent="0.25">
      <c r="A15130"/>
      <c r="B15130"/>
      <c r="C15130"/>
      <c r="D15130"/>
    </row>
    <row r="15131" spans="1:4" x14ac:dyDescent="0.25">
      <c r="A15131"/>
      <c r="B15131"/>
      <c r="C15131"/>
      <c r="D15131"/>
    </row>
    <row r="15132" spans="1:4" x14ac:dyDescent="0.25">
      <c r="A15132"/>
      <c r="B15132"/>
      <c r="C15132"/>
      <c r="D15132"/>
    </row>
    <row r="15133" spans="1:4" x14ac:dyDescent="0.25">
      <c r="A15133"/>
      <c r="B15133"/>
      <c r="C15133"/>
      <c r="D15133"/>
    </row>
    <row r="15134" spans="1:4" x14ac:dyDescent="0.25">
      <c r="A15134"/>
      <c r="B15134"/>
      <c r="C15134"/>
      <c r="D15134"/>
    </row>
    <row r="15135" spans="1:4" x14ac:dyDescent="0.25">
      <c r="A15135"/>
      <c r="B15135"/>
      <c r="C15135"/>
      <c r="D15135"/>
    </row>
    <row r="15136" spans="1:4" x14ac:dyDescent="0.25">
      <c r="A15136"/>
      <c r="B15136"/>
      <c r="C15136"/>
      <c r="D15136"/>
    </row>
    <row r="15137" spans="1:4" x14ac:dyDescent="0.25">
      <c r="A15137"/>
      <c r="B15137"/>
      <c r="C15137"/>
      <c r="D15137"/>
    </row>
    <row r="15138" spans="1:4" x14ac:dyDescent="0.25">
      <c r="A15138"/>
      <c r="B15138"/>
      <c r="C15138"/>
      <c r="D15138"/>
    </row>
    <row r="15139" spans="1:4" x14ac:dyDescent="0.25">
      <c r="A15139"/>
      <c r="B15139"/>
      <c r="C15139"/>
      <c r="D15139"/>
    </row>
    <row r="15140" spans="1:4" x14ac:dyDescent="0.25">
      <c r="A15140"/>
      <c r="B15140"/>
      <c r="C15140"/>
      <c r="D15140"/>
    </row>
    <row r="15141" spans="1:4" x14ac:dyDescent="0.25">
      <c r="A15141"/>
      <c r="B15141"/>
      <c r="C15141"/>
      <c r="D15141"/>
    </row>
    <row r="15142" spans="1:4" x14ac:dyDescent="0.25">
      <c r="A15142"/>
      <c r="B15142"/>
      <c r="C15142"/>
      <c r="D15142"/>
    </row>
    <row r="15143" spans="1:4" x14ac:dyDescent="0.25">
      <c r="A15143"/>
      <c r="B15143"/>
      <c r="C15143"/>
      <c r="D15143"/>
    </row>
    <row r="15144" spans="1:4" x14ac:dyDescent="0.25">
      <c r="A15144"/>
      <c r="B15144"/>
      <c r="C15144"/>
      <c r="D15144"/>
    </row>
    <row r="15145" spans="1:4" x14ac:dyDescent="0.25">
      <c r="A15145"/>
      <c r="B15145"/>
      <c r="C15145"/>
      <c r="D15145"/>
    </row>
    <row r="15146" spans="1:4" x14ac:dyDescent="0.25">
      <c r="A15146"/>
      <c r="B15146"/>
      <c r="C15146"/>
      <c r="D15146"/>
    </row>
    <row r="15147" spans="1:4" x14ac:dyDescent="0.25">
      <c r="A15147"/>
      <c r="B15147"/>
      <c r="C15147"/>
      <c r="D15147"/>
    </row>
    <row r="15148" spans="1:4" x14ac:dyDescent="0.25">
      <c r="A15148"/>
      <c r="B15148"/>
      <c r="C15148"/>
      <c r="D15148"/>
    </row>
    <row r="15149" spans="1:4" x14ac:dyDescent="0.25">
      <c r="A15149"/>
      <c r="B15149"/>
      <c r="C15149"/>
      <c r="D15149"/>
    </row>
    <row r="15150" spans="1:4" x14ac:dyDescent="0.25">
      <c r="A15150"/>
      <c r="B15150"/>
      <c r="C15150"/>
      <c r="D15150"/>
    </row>
    <row r="15151" spans="1:4" x14ac:dyDescent="0.25">
      <c r="A15151"/>
      <c r="B15151"/>
      <c r="C15151"/>
      <c r="D15151"/>
    </row>
    <row r="15152" spans="1:4" x14ac:dyDescent="0.25">
      <c r="A15152"/>
      <c r="B15152"/>
      <c r="C15152"/>
      <c r="D15152"/>
    </row>
    <row r="15153" spans="1:4" x14ac:dyDescent="0.25">
      <c r="A15153"/>
      <c r="B15153"/>
      <c r="C15153"/>
      <c r="D15153"/>
    </row>
    <row r="15154" spans="1:4" x14ac:dyDescent="0.25">
      <c r="A15154"/>
      <c r="B15154"/>
      <c r="C15154"/>
      <c r="D15154"/>
    </row>
    <row r="15155" spans="1:4" x14ac:dyDescent="0.25">
      <c r="A15155"/>
      <c r="B15155"/>
      <c r="C15155"/>
      <c r="D15155"/>
    </row>
    <row r="15156" spans="1:4" x14ac:dyDescent="0.25">
      <c r="A15156"/>
      <c r="B15156"/>
      <c r="C15156"/>
      <c r="D15156"/>
    </row>
    <row r="15157" spans="1:4" x14ac:dyDescent="0.25">
      <c r="A15157"/>
      <c r="B15157"/>
      <c r="C15157"/>
      <c r="D15157"/>
    </row>
    <row r="15158" spans="1:4" x14ac:dyDescent="0.25">
      <c r="A15158"/>
      <c r="B15158"/>
      <c r="C15158"/>
      <c r="D15158"/>
    </row>
    <row r="15159" spans="1:4" x14ac:dyDescent="0.25">
      <c r="A15159"/>
      <c r="B15159"/>
      <c r="C15159"/>
      <c r="D15159"/>
    </row>
    <row r="15160" spans="1:4" x14ac:dyDescent="0.25">
      <c r="A15160"/>
      <c r="B15160"/>
      <c r="C15160"/>
      <c r="D15160"/>
    </row>
    <row r="15161" spans="1:4" x14ac:dyDescent="0.25">
      <c r="A15161"/>
      <c r="B15161"/>
      <c r="C15161"/>
      <c r="D15161"/>
    </row>
    <row r="15162" spans="1:4" x14ac:dyDescent="0.25">
      <c r="A15162"/>
      <c r="B15162"/>
      <c r="C15162"/>
      <c r="D15162"/>
    </row>
    <row r="15163" spans="1:4" x14ac:dyDescent="0.25">
      <c r="A15163"/>
      <c r="B15163"/>
      <c r="C15163"/>
      <c r="D15163"/>
    </row>
    <row r="15164" spans="1:4" x14ac:dyDescent="0.25">
      <c r="A15164"/>
      <c r="B15164"/>
      <c r="C15164"/>
      <c r="D15164"/>
    </row>
    <row r="15165" spans="1:4" x14ac:dyDescent="0.25">
      <c r="A15165"/>
      <c r="B15165"/>
      <c r="C15165"/>
      <c r="D15165"/>
    </row>
    <row r="15166" spans="1:4" x14ac:dyDescent="0.25">
      <c r="A15166"/>
      <c r="B15166"/>
      <c r="C15166"/>
      <c r="D15166"/>
    </row>
    <row r="15167" spans="1:4" x14ac:dyDescent="0.25">
      <c r="A15167"/>
      <c r="B15167"/>
      <c r="C15167"/>
      <c r="D15167"/>
    </row>
    <row r="15168" spans="1:4" x14ac:dyDescent="0.25">
      <c r="A15168"/>
      <c r="B15168"/>
      <c r="C15168"/>
      <c r="D15168"/>
    </row>
    <row r="15169" spans="1:4" x14ac:dyDescent="0.25">
      <c r="A15169"/>
      <c r="B15169"/>
      <c r="C15169"/>
      <c r="D15169"/>
    </row>
    <row r="15170" spans="1:4" x14ac:dyDescent="0.25">
      <c r="A15170"/>
      <c r="B15170"/>
      <c r="C15170"/>
      <c r="D15170"/>
    </row>
    <row r="15171" spans="1:4" x14ac:dyDescent="0.25">
      <c r="A15171"/>
      <c r="B15171"/>
      <c r="C15171"/>
      <c r="D15171"/>
    </row>
    <row r="15172" spans="1:4" x14ac:dyDescent="0.25">
      <c r="A15172"/>
      <c r="B15172"/>
      <c r="C15172"/>
      <c r="D15172"/>
    </row>
    <row r="15173" spans="1:4" x14ac:dyDescent="0.25">
      <c r="A15173"/>
      <c r="B15173"/>
      <c r="C15173"/>
      <c r="D15173"/>
    </row>
    <row r="15174" spans="1:4" x14ac:dyDescent="0.25">
      <c r="A15174"/>
      <c r="B15174"/>
      <c r="C15174"/>
      <c r="D15174"/>
    </row>
    <row r="15175" spans="1:4" x14ac:dyDescent="0.25">
      <c r="A15175"/>
      <c r="B15175"/>
      <c r="C15175"/>
      <c r="D15175"/>
    </row>
    <row r="15176" spans="1:4" x14ac:dyDescent="0.25">
      <c r="A15176"/>
      <c r="B15176"/>
      <c r="C15176"/>
      <c r="D15176"/>
    </row>
    <row r="15177" spans="1:4" x14ac:dyDescent="0.25">
      <c r="A15177"/>
      <c r="B15177"/>
      <c r="C15177"/>
      <c r="D15177"/>
    </row>
    <row r="15178" spans="1:4" x14ac:dyDescent="0.25">
      <c r="A15178"/>
      <c r="B15178"/>
      <c r="C15178"/>
      <c r="D15178"/>
    </row>
    <row r="15179" spans="1:4" x14ac:dyDescent="0.25">
      <c r="A15179"/>
      <c r="B15179"/>
      <c r="C15179"/>
      <c r="D15179"/>
    </row>
    <row r="15180" spans="1:4" x14ac:dyDescent="0.25">
      <c r="A15180"/>
      <c r="B15180"/>
      <c r="C15180"/>
      <c r="D15180"/>
    </row>
    <row r="15181" spans="1:4" x14ac:dyDescent="0.25">
      <c r="A15181"/>
      <c r="B15181"/>
      <c r="C15181"/>
      <c r="D15181"/>
    </row>
    <row r="15182" spans="1:4" x14ac:dyDescent="0.25">
      <c r="A15182"/>
      <c r="B15182"/>
      <c r="C15182"/>
      <c r="D15182"/>
    </row>
    <row r="15183" spans="1:4" x14ac:dyDescent="0.25">
      <c r="A15183"/>
      <c r="B15183"/>
      <c r="C15183"/>
      <c r="D15183"/>
    </row>
    <row r="15184" spans="1:4" x14ac:dyDescent="0.25">
      <c r="A15184"/>
      <c r="B15184"/>
      <c r="C15184"/>
      <c r="D15184"/>
    </row>
    <row r="15185" spans="1:4" x14ac:dyDescent="0.25">
      <c r="A15185"/>
      <c r="B15185"/>
      <c r="C15185"/>
      <c r="D15185"/>
    </row>
    <row r="15186" spans="1:4" x14ac:dyDescent="0.25">
      <c r="A15186"/>
      <c r="B15186"/>
      <c r="C15186"/>
      <c r="D15186"/>
    </row>
    <row r="15187" spans="1:4" x14ac:dyDescent="0.25">
      <c r="A15187"/>
      <c r="B15187"/>
      <c r="C15187"/>
      <c r="D15187"/>
    </row>
    <row r="15188" spans="1:4" x14ac:dyDescent="0.25">
      <c r="A15188"/>
      <c r="B15188"/>
      <c r="C15188"/>
      <c r="D15188"/>
    </row>
    <row r="15189" spans="1:4" x14ac:dyDescent="0.25">
      <c r="A15189"/>
      <c r="B15189"/>
      <c r="C15189"/>
      <c r="D15189"/>
    </row>
    <row r="15190" spans="1:4" x14ac:dyDescent="0.25">
      <c r="A15190"/>
      <c r="B15190"/>
      <c r="C15190"/>
      <c r="D15190"/>
    </row>
    <row r="15191" spans="1:4" x14ac:dyDescent="0.25">
      <c r="A15191"/>
      <c r="B15191"/>
      <c r="C15191"/>
      <c r="D15191"/>
    </row>
    <row r="15192" spans="1:4" x14ac:dyDescent="0.25">
      <c r="A15192"/>
      <c r="B15192"/>
      <c r="C15192"/>
      <c r="D15192"/>
    </row>
    <row r="15193" spans="1:4" x14ac:dyDescent="0.25">
      <c r="A15193"/>
      <c r="B15193"/>
      <c r="C15193"/>
      <c r="D15193"/>
    </row>
    <row r="15194" spans="1:4" x14ac:dyDescent="0.25">
      <c r="A15194"/>
      <c r="B15194"/>
      <c r="C15194"/>
      <c r="D15194"/>
    </row>
    <row r="15195" spans="1:4" x14ac:dyDescent="0.25">
      <c r="A15195"/>
      <c r="B15195"/>
      <c r="C15195"/>
      <c r="D15195"/>
    </row>
    <row r="15196" spans="1:4" x14ac:dyDescent="0.25">
      <c r="A15196"/>
      <c r="B15196"/>
      <c r="C15196"/>
      <c r="D15196"/>
    </row>
    <row r="15197" spans="1:4" x14ac:dyDescent="0.25">
      <c r="A15197"/>
      <c r="B15197"/>
      <c r="C15197"/>
      <c r="D15197"/>
    </row>
    <row r="15198" spans="1:4" x14ac:dyDescent="0.25">
      <c r="A15198"/>
      <c r="B15198"/>
      <c r="C15198"/>
      <c r="D15198"/>
    </row>
    <row r="15199" spans="1:4" x14ac:dyDescent="0.25">
      <c r="A15199"/>
      <c r="B15199"/>
      <c r="C15199"/>
      <c r="D15199"/>
    </row>
    <row r="15200" spans="1:4" x14ac:dyDescent="0.25">
      <c r="A15200"/>
      <c r="B15200"/>
      <c r="C15200"/>
      <c r="D15200"/>
    </row>
    <row r="15201" spans="1:4" x14ac:dyDescent="0.25">
      <c r="A15201"/>
      <c r="B15201"/>
      <c r="C15201"/>
      <c r="D15201"/>
    </row>
    <row r="15202" spans="1:4" x14ac:dyDescent="0.25">
      <c r="A15202"/>
      <c r="B15202"/>
      <c r="C15202"/>
      <c r="D15202"/>
    </row>
    <row r="15203" spans="1:4" x14ac:dyDescent="0.25">
      <c r="A15203"/>
      <c r="B15203"/>
      <c r="C15203"/>
      <c r="D15203"/>
    </row>
    <row r="15204" spans="1:4" x14ac:dyDescent="0.25">
      <c r="A15204"/>
      <c r="B15204"/>
      <c r="C15204"/>
      <c r="D15204"/>
    </row>
    <row r="15205" spans="1:4" x14ac:dyDescent="0.25">
      <c r="A15205"/>
      <c r="B15205"/>
      <c r="C15205"/>
      <c r="D15205"/>
    </row>
    <row r="15206" spans="1:4" x14ac:dyDescent="0.25">
      <c r="A15206"/>
      <c r="B15206"/>
      <c r="C15206"/>
      <c r="D15206"/>
    </row>
    <row r="15207" spans="1:4" x14ac:dyDescent="0.25">
      <c r="A15207"/>
      <c r="B15207"/>
      <c r="C15207"/>
      <c r="D15207"/>
    </row>
    <row r="15208" spans="1:4" x14ac:dyDescent="0.25">
      <c r="A15208"/>
      <c r="B15208"/>
      <c r="C15208"/>
      <c r="D15208"/>
    </row>
    <row r="15209" spans="1:4" x14ac:dyDescent="0.25">
      <c r="A15209"/>
      <c r="B15209"/>
      <c r="C15209"/>
      <c r="D15209"/>
    </row>
    <row r="15210" spans="1:4" x14ac:dyDescent="0.25">
      <c r="A15210"/>
      <c r="B15210"/>
      <c r="C15210"/>
      <c r="D15210"/>
    </row>
    <row r="15211" spans="1:4" x14ac:dyDescent="0.25">
      <c r="A15211"/>
      <c r="B15211"/>
      <c r="C15211"/>
      <c r="D15211"/>
    </row>
    <row r="15212" spans="1:4" x14ac:dyDescent="0.25">
      <c r="A15212"/>
      <c r="B15212"/>
      <c r="C15212"/>
      <c r="D15212"/>
    </row>
    <row r="15213" spans="1:4" x14ac:dyDescent="0.25">
      <c r="A15213"/>
      <c r="B15213"/>
      <c r="C15213"/>
      <c r="D15213"/>
    </row>
    <row r="15214" spans="1:4" x14ac:dyDescent="0.25">
      <c r="A15214"/>
      <c r="B15214"/>
      <c r="C15214"/>
      <c r="D15214"/>
    </row>
    <row r="15215" spans="1:4" x14ac:dyDescent="0.25">
      <c r="A15215"/>
      <c r="B15215"/>
      <c r="C15215"/>
      <c r="D15215"/>
    </row>
    <row r="15216" spans="1:4" x14ac:dyDescent="0.25">
      <c r="A15216"/>
      <c r="B15216"/>
      <c r="C15216"/>
      <c r="D15216"/>
    </row>
    <row r="15217" spans="1:4" x14ac:dyDescent="0.25">
      <c r="A15217"/>
      <c r="B15217"/>
      <c r="C15217"/>
      <c r="D15217"/>
    </row>
    <row r="15218" spans="1:4" x14ac:dyDescent="0.25">
      <c r="A15218"/>
      <c r="B15218"/>
      <c r="C15218"/>
      <c r="D15218"/>
    </row>
    <row r="15219" spans="1:4" x14ac:dyDescent="0.25">
      <c r="A15219"/>
      <c r="B15219"/>
      <c r="C15219"/>
      <c r="D15219"/>
    </row>
    <row r="15220" spans="1:4" x14ac:dyDescent="0.25">
      <c r="A15220"/>
      <c r="B15220"/>
      <c r="C15220"/>
      <c r="D15220"/>
    </row>
    <row r="15221" spans="1:4" x14ac:dyDescent="0.25">
      <c r="A15221"/>
      <c r="B15221"/>
      <c r="C15221"/>
      <c r="D15221"/>
    </row>
    <row r="15222" spans="1:4" x14ac:dyDescent="0.25">
      <c r="A15222"/>
      <c r="B15222"/>
      <c r="C15222"/>
      <c r="D15222"/>
    </row>
    <row r="15223" spans="1:4" x14ac:dyDescent="0.25">
      <c r="A15223"/>
      <c r="B15223"/>
      <c r="C15223"/>
      <c r="D15223"/>
    </row>
    <row r="15224" spans="1:4" x14ac:dyDescent="0.25">
      <c r="A15224"/>
      <c r="B15224"/>
      <c r="C15224"/>
      <c r="D15224"/>
    </row>
    <row r="15225" spans="1:4" x14ac:dyDescent="0.25">
      <c r="A15225"/>
      <c r="B15225"/>
      <c r="C15225"/>
      <c r="D15225"/>
    </row>
    <row r="15226" spans="1:4" x14ac:dyDescent="0.25">
      <c r="A15226"/>
      <c r="B15226"/>
      <c r="C15226"/>
      <c r="D15226"/>
    </row>
    <row r="15227" spans="1:4" x14ac:dyDescent="0.25">
      <c r="A15227"/>
      <c r="B15227"/>
      <c r="C15227"/>
      <c r="D15227"/>
    </row>
    <row r="15228" spans="1:4" x14ac:dyDescent="0.25">
      <c r="A15228"/>
      <c r="B15228"/>
      <c r="C15228"/>
      <c r="D15228"/>
    </row>
    <row r="15229" spans="1:4" x14ac:dyDescent="0.25">
      <c r="A15229"/>
      <c r="B15229"/>
      <c r="C15229"/>
      <c r="D15229"/>
    </row>
    <row r="15230" spans="1:4" x14ac:dyDescent="0.25">
      <c r="A15230"/>
      <c r="B15230"/>
      <c r="C15230"/>
      <c r="D15230"/>
    </row>
    <row r="15231" spans="1:4" x14ac:dyDescent="0.25">
      <c r="A15231"/>
      <c r="B15231"/>
      <c r="C15231"/>
      <c r="D15231"/>
    </row>
    <row r="15232" spans="1:4" x14ac:dyDescent="0.25">
      <c r="A15232"/>
      <c r="B15232"/>
      <c r="C15232"/>
      <c r="D15232"/>
    </row>
    <row r="15233" spans="1:4" x14ac:dyDescent="0.25">
      <c r="A15233"/>
      <c r="B15233"/>
      <c r="C15233"/>
      <c r="D15233"/>
    </row>
    <row r="15234" spans="1:4" x14ac:dyDescent="0.25">
      <c r="A15234"/>
      <c r="B15234"/>
      <c r="C15234"/>
      <c r="D15234"/>
    </row>
    <row r="15235" spans="1:4" x14ac:dyDescent="0.25">
      <c r="A15235"/>
      <c r="B15235"/>
      <c r="C15235"/>
      <c r="D15235"/>
    </row>
    <row r="15236" spans="1:4" x14ac:dyDescent="0.25">
      <c r="A15236"/>
      <c r="B15236"/>
      <c r="C15236"/>
      <c r="D15236"/>
    </row>
    <row r="15237" spans="1:4" x14ac:dyDescent="0.25">
      <c r="A15237"/>
      <c r="B15237"/>
      <c r="C15237"/>
      <c r="D15237"/>
    </row>
    <row r="15238" spans="1:4" x14ac:dyDescent="0.25">
      <c r="A15238"/>
      <c r="B15238"/>
      <c r="C15238"/>
      <c r="D15238"/>
    </row>
    <row r="15239" spans="1:4" x14ac:dyDescent="0.25">
      <c r="A15239"/>
      <c r="B15239"/>
      <c r="C15239"/>
      <c r="D15239"/>
    </row>
    <row r="15240" spans="1:4" x14ac:dyDescent="0.25">
      <c r="A15240"/>
      <c r="B15240"/>
      <c r="C15240"/>
      <c r="D15240"/>
    </row>
    <row r="15241" spans="1:4" x14ac:dyDescent="0.25">
      <c r="A15241"/>
      <c r="B15241"/>
      <c r="C15241"/>
      <c r="D15241"/>
    </row>
    <row r="15242" spans="1:4" x14ac:dyDescent="0.25">
      <c r="A15242"/>
      <c r="B15242"/>
      <c r="C15242"/>
      <c r="D15242"/>
    </row>
    <row r="15243" spans="1:4" x14ac:dyDescent="0.25">
      <c r="A15243"/>
      <c r="B15243"/>
      <c r="C15243"/>
      <c r="D15243"/>
    </row>
    <row r="15244" spans="1:4" x14ac:dyDescent="0.25">
      <c r="A15244"/>
      <c r="B15244"/>
      <c r="C15244"/>
      <c r="D15244"/>
    </row>
    <row r="15245" spans="1:4" x14ac:dyDescent="0.25">
      <c r="A15245"/>
      <c r="B15245"/>
      <c r="C15245"/>
      <c r="D15245"/>
    </row>
    <row r="15246" spans="1:4" x14ac:dyDescent="0.25">
      <c r="A15246"/>
      <c r="B15246"/>
      <c r="C15246"/>
      <c r="D15246"/>
    </row>
    <row r="15247" spans="1:4" x14ac:dyDescent="0.25">
      <c r="A15247"/>
      <c r="B15247"/>
      <c r="C15247"/>
      <c r="D15247"/>
    </row>
    <row r="15248" spans="1:4" x14ac:dyDescent="0.25">
      <c r="A15248"/>
      <c r="B15248"/>
      <c r="C15248"/>
      <c r="D15248"/>
    </row>
    <row r="15249" spans="1:4" x14ac:dyDescent="0.25">
      <c r="A15249"/>
      <c r="B15249"/>
      <c r="C15249"/>
      <c r="D15249"/>
    </row>
    <row r="15250" spans="1:4" x14ac:dyDescent="0.25">
      <c r="A15250"/>
      <c r="B15250"/>
      <c r="C15250"/>
      <c r="D15250"/>
    </row>
    <row r="15251" spans="1:4" x14ac:dyDescent="0.25">
      <c r="A15251"/>
      <c r="B15251"/>
      <c r="C15251"/>
      <c r="D15251"/>
    </row>
    <row r="15252" spans="1:4" x14ac:dyDescent="0.25">
      <c r="A15252"/>
      <c r="B15252"/>
      <c r="C15252"/>
      <c r="D15252"/>
    </row>
    <row r="15253" spans="1:4" x14ac:dyDescent="0.25">
      <c r="A15253"/>
      <c r="B15253"/>
      <c r="C15253"/>
      <c r="D15253"/>
    </row>
    <row r="15254" spans="1:4" x14ac:dyDescent="0.25">
      <c r="A15254"/>
      <c r="B15254"/>
      <c r="C15254"/>
      <c r="D15254"/>
    </row>
    <row r="15255" spans="1:4" x14ac:dyDescent="0.25">
      <c r="A15255"/>
      <c r="B15255"/>
      <c r="C15255"/>
      <c r="D15255"/>
    </row>
    <row r="15256" spans="1:4" x14ac:dyDescent="0.25">
      <c r="A15256"/>
      <c r="B15256"/>
      <c r="C15256"/>
      <c r="D15256"/>
    </row>
    <row r="15257" spans="1:4" x14ac:dyDescent="0.25">
      <c r="A15257"/>
      <c r="B15257"/>
      <c r="C15257"/>
      <c r="D15257"/>
    </row>
    <row r="15258" spans="1:4" x14ac:dyDescent="0.25">
      <c r="A15258"/>
      <c r="B15258"/>
      <c r="C15258"/>
      <c r="D15258"/>
    </row>
    <row r="15259" spans="1:4" x14ac:dyDescent="0.25">
      <c r="A15259"/>
      <c r="B15259"/>
      <c r="C15259"/>
      <c r="D15259"/>
    </row>
    <row r="15260" spans="1:4" x14ac:dyDescent="0.25">
      <c r="A15260"/>
      <c r="B15260"/>
      <c r="C15260"/>
      <c r="D15260"/>
    </row>
    <row r="15261" spans="1:4" x14ac:dyDescent="0.25">
      <c r="A15261"/>
      <c r="B15261"/>
      <c r="C15261"/>
      <c r="D15261"/>
    </row>
    <row r="15262" spans="1:4" x14ac:dyDescent="0.25">
      <c r="A15262"/>
      <c r="B15262"/>
      <c r="C15262"/>
      <c r="D15262"/>
    </row>
    <row r="15263" spans="1:4" x14ac:dyDescent="0.25">
      <c r="A15263"/>
      <c r="B15263"/>
      <c r="C15263"/>
      <c r="D15263"/>
    </row>
    <row r="15264" spans="1:4" x14ac:dyDescent="0.25">
      <c r="A15264"/>
      <c r="B15264"/>
      <c r="C15264"/>
      <c r="D15264"/>
    </row>
    <row r="15265" spans="1:4" x14ac:dyDescent="0.25">
      <c r="A15265"/>
      <c r="B15265"/>
      <c r="C15265"/>
      <c r="D15265"/>
    </row>
    <row r="15266" spans="1:4" x14ac:dyDescent="0.25">
      <c r="A15266"/>
      <c r="B15266"/>
      <c r="C15266"/>
      <c r="D15266"/>
    </row>
    <row r="15267" spans="1:4" x14ac:dyDescent="0.25">
      <c r="A15267"/>
      <c r="B15267"/>
      <c r="C15267"/>
      <c r="D15267"/>
    </row>
    <row r="15268" spans="1:4" x14ac:dyDescent="0.25">
      <c r="A15268"/>
      <c r="B15268"/>
      <c r="C15268"/>
      <c r="D15268"/>
    </row>
    <row r="15269" spans="1:4" x14ac:dyDescent="0.25">
      <c r="A15269"/>
      <c r="B15269"/>
      <c r="C15269"/>
      <c r="D15269"/>
    </row>
    <row r="15270" spans="1:4" x14ac:dyDescent="0.25">
      <c r="A15270"/>
      <c r="B15270"/>
      <c r="C15270"/>
      <c r="D15270"/>
    </row>
    <row r="15271" spans="1:4" x14ac:dyDescent="0.25">
      <c r="A15271"/>
      <c r="B15271"/>
      <c r="C15271"/>
      <c r="D15271"/>
    </row>
    <row r="15272" spans="1:4" x14ac:dyDescent="0.25">
      <c r="A15272"/>
      <c r="B15272"/>
      <c r="C15272"/>
      <c r="D15272"/>
    </row>
    <row r="15273" spans="1:4" x14ac:dyDescent="0.25">
      <c r="A15273"/>
      <c r="B15273"/>
      <c r="C15273"/>
      <c r="D15273"/>
    </row>
    <row r="15274" spans="1:4" x14ac:dyDescent="0.25">
      <c r="A15274"/>
      <c r="B15274"/>
      <c r="C15274"/>
      <c r="D15274"/>
    </row>
    <row r="15275" spans="1:4" x14ac:dyDescent="0.25">
      <c r="A15275"/>
      <c r="B15275"/>
      <c r="C15275"/>
      <c r="D15275"/>
    </row>
    <row r="15276" spans="1:4" x14ac:dyDescent="0.25">
      <c r="A15276"/>
      <c r="B15276"/>
      <c r="C15276"/>
      <c r="D15276"/>
    </row>
    <row r="15277" spans="1:4" x14ac:dyDescent="0.25">
      <c r="A15277"/>
      <c r="B15277"/>
      <c r="C15277"/>
      <c r="D15277"/>
    </row>
    <row r="15278" spans="1:4" x14ac:dyDescent="0.25">
      <c r="A15278"/>
      <c r="B15278"/>
      <c r="C15278"/>
      <c r="D15278"/>
    </row>
    <row r="15279" spans="1:4" x14ac:dyDescent="0.25">
      <c r="A15279"/>
      <c r="B15279"/>
      <c r="C15279"/>
      <c r="D15279"/>
    </row>
    <row r="15280" spans="1:4" x14ac:dyDescent="0.25">
      <c r="A15280"/>
      <c r="B15280"/>
      <c r="C15280"/>
      <c r="D15280"/>
    </row>
    <row r="15281" spans="1:4" x14ac:dyDescent="0.25">
      <c r="A15281"/>
      <c r="B15281"/>
      <c r="C15281"/>
      <c r="D15281"/>
    </row>
    <row r="15282" spans="1:4" x14ac:dyDescent="0.25">
      <c r="A15282"/>
      <c r="B15282"/>
      <c r="C15282"/>
      <c r="D15282"/>
    </row>
    <row r="15283" spans="1:4" x14ac:dyDescent="0.25">
      <c r="A15283"/>
      <c r="B15283"/>
      <c r="C15283"/>
      <c r="D15283"/>
    </row>
    <row r="15284" spans="1:4" x14ac:dyDescent="0.25">
      <c r="A15284"/>
      <c r="B15284"/>
      <c r="C15284"/>
      <c r="D15284"/>
    </row>
    <row r="15285" spans="1:4" x14ac:dyDescent="0.25">
      <c r="A15285"/>
      <c r="B15285"/>
      <c r="C15285"/>
      <c r="D15285"/>
    </row>
    <row r="15286" spans="1:4" x14ac:dyDescent="0.25">
      <c r="A15286"/>
      <c r="B15286"/>
      <c r="C15286"/>
      <c r="D15286"/>
    </row>
    <row r="15287" spans="1:4" x14ac:dyDescent="0.25">
      <c r="A15287"/>
      <c r="B15287"/>
      <c r="C15287"/>
      <c r="D15287"/>
    </row>
    <row r="15288" spans="1:4" x14ac:dyDescent="0.25">
      <c r="A15288"/>
      <c r="B15288"/>
      <c r="C15288"/>
      <c r="D15288"/>
    </row>
    <row r="15289" spans="1:4" x14ac:dyDescent="0.25">
      <c r="A15289"/>
      <c r="B15289"/>
      <c r="C15289"/>
      <c r="D15289"/>
    </row>
    <row r="15290" spans="1:4" x14ac:dyDescent="0.25">
      <c r="A15290"/>
      <c r="B15290"/>
      <c r="C15290"/>
      <c r="D15290"/>
    </row>
    <row r="15291" spans="1:4" x14ac:dyDescent="0.25">
      <c r="A15291"/>
      <c r="B15291"/>
      <c r="C15291"/>
      <c r="D15291"/>
    </row>
    <row r="15292" spans="1:4" x14ac:dyDescent="0.25">
      <c r="A15292"/>
      <c r="B15292"/>
      <c r="C15292"/>
      <c r="D15292"/>
    </row>
    <row r="15293" spans="1:4" x14ac:dyDescent="0.25">
      <c r="A15293"/>
      <c r="B15293"/>
      <c r="C15293"/>
      <c r="D15293"/>
    </row>
    <row r="15294" spans="1:4" x14ac:dyDescent="0.25">
      <c r="A15294"/>
      <c r="B15294"/>
      <c r="C15294"/>
      <c r="D15294"/>
    </row>
    <row r="15295" spans="1:4" x14ac:dyDescent="0.25">
      <c r="A15295"/>
      <c r="B15295"/>
      <c r="C15295"/>
      <c r="D15295"/>
    </row>
    <row r="15296" spans="1:4" x14ac:dyDescent="0.25">
      <c r="A15296"/>
      <c r="B15296"/>
      <c r="C15296"/>
      <c r="D15296"/>
    </row>
    <row r="15297" spans="1:4" x14ac:dyDescent="0.25">
      <c r="A15297"/>
      <c r="B15297"/>
      <c r="C15297"/>
      <c r="D15297"/>
    </row>
    <row r="15298" spans="1:4" x14ac:dyDescent="0.25">
      <c r="A15298"/>
      <c r="B15298"/>
      <c r="C15298"/>
      <c r="D15298"/>
    </row>
    <row r="15299" spans="1:4" x14ac:dyDescent="0.25">
      <c r="A15299"/>
      <c r="B15299"/>
      <c r="C15299"/>
      <c r="D15299"/>
    </row>
    <row r="15300" spans="1:4" x14ac:dyDescent="0.25">
      <c r="A15300"/>
      <c r="B15300"/>
      <c r="C15300"/>
      <c r="D15300"/>
    </row>
    <row r="15301" spans="1:4" x14ac:dyDescent="0.25">
      <c r="A15301"/>
      <c r="B15301"/>
      <c r="C15301"/>
      <c r="D15301"/>
    </row>
    <row r="15302" spans="1:4" x14ac:dyDescent="0.25">
      <c r="A15302"/>
      <c r="B15302"/>
      <c r="C15302"/>
      <c r="D15302"/>
    </row>
    <row r="15303" spans="1:4" x14ac:dyDescent="0.25">
      <c r="A15303"/>
      <c r="B15303"/>
      <c r="C15303"/>
      <c r="D15303"/>
    </row>
    <row r="15304" spans="1:4" x14ac:dyDescent="0.25">
      <c r="A15304"/>
      <c r="B15304"/>
      <c r="C15304"/>
      <c r="D15304"/>
    </row>
    <row r="15305" spans="1:4" x14ac:dyDescent="0.25">
      <c r="A15305"/>
      <c r="B15305"/>
      <c r="C15305"/>
      <c r="D15305"/>
    </row>
    <row r="15306" spans="1:4" x14ac:dyDescent="0.25">
      <c r="A15306"/>
      <c r="B15306"/>
      <c r="C15306"/>
      <c r="D15306"/>
    </row>
    <row r="15307" spans="1:4" x14ac:dyDescent="0.25">
      <c r="A15307"/>
      <c r="B15307"/>
      <c r="C15307"/>
      <c r="D15307"/>
    </row>
    <row r="15308" spans="1:4" x14ac:dyDescent="0.25">
      <c r="A15308"/>
      <c r="B15308"/>
      <c r="C15308"/>
      <c r="D15308"/>
    </row>
    <row r="15309" spans="1:4" x14ac:dyDescent="0.25">
      <c r="A15309"/>
      <c r="B15309"/>
      <c r="C15309"/>
      <c r="D15309"/>
    </row>
    <row r="15310" spans="1:4" x14ac:dyDescent="0.25">
      <c r="A15310"/>
      <c r="B15310"/>
      <c r="C15310"/>
      <c r="D15310"/>
    </row>
    <row r="15311" spans="1:4" x14ac:dyDescent="0.25">
      <c r="A15311"/>
      <c r="B15311"/>
      <c r="C15311"/>
      <c r="D15311"/>
    </row>
    <row r="15312" spans="1:4" x14ac:dyDescent="0.25">
      <c r="A15312"/>
      <c r="B15312"/>
      <c r="C15312"/>
      <c r="D15312"/>
    </row>
    <row r="15313" spans="1:4" x14ac:dyDescent="0.25">
      <c r="A15313"/>
      <c r="B15313"/>
      <c r="C15313"/>
      <c r="D15313"/>
    </row>
    <row r="15314" spans="1:4" x14ac:dyDescent="0.25">
      <c r="A15314"/>
      <c r="B15314"/>
      <c r="C15314"/>
      <c r="D15314"/>
    </row>
    <row r="15315" spans="1:4" x14ac:dyDescent="0.25">
      <c r="A15315"/>
      <c r="B15315"/>
      <c r="C15315"/>
      <c r="D15315"/>
    </row>
    <row r="15316" spans="1:4" x14ac:dyDescent="0.25">
      <c r="A15316"/>
      <c r="B15316"/>
      <c r="C15316"/>
      <c r="D15316"/>
    </row>
    <row r="15317" spans="1:4" x14ac:dyDescent="0.25">
      <c r="A15317"/>
      <c r="B15317"/>
      <c r="C15317"/>
      <c r="D15317"/>
    </row>
    <row r="15318" spans="1:4" x14ac:dyDescent="0.25">
      <c r="A15318"/>
      <c r="B15318"/>
      <c r="C15318"/>
      <c r="D15318"/>
    </row>
    <row r="15319" spans="1:4" x14ac:dyDescent="0.25">
      <c r="A15319"/>
      <c r="B15319"/>
      <c r="C15319"/>
      <c r="D15319"/>
    </row>
    <row r="15320" spans="1:4" x14ac:dyDescent="0.25">
      <c r="A15320"/>
      <c r="B15320"/>
      <c r="C15320"/>
      <c r="D15320"/>
    </row>
    <row r="15321" spans="1:4" x14ac:dyDescent="0.25">
      <c r="A15321"/>
      <c r="B15321"/>
      <c r="C15321"/>
      <c r="D15321"/>
    </row>
    <row r="15322" spans="1:4" x14ac:dyDescent="0.25">
      <c r="A15322"/>
      <c r="B15322"/>
      <c r="C15322"/>
      <c r="D15322"/>
    </row>
    <row r="15323" spans="1:4" x14ac:dyDescent="0.25">
      <c r="A15323"/>
      <c r="B15323"/>
      <c r="C15323"/>
      <c r="D15323"/>
    </row>
    <row r="15324" spans="1:4" x14ac:dyDescent="0.25">
      <c r="A15324"/>
      <c r="B15324"/>
      <c r="C15324"/>
      <c r="D15324"/>
    </row>
    <row r="15325" spans="1:4" x14ac:dyDescent="0.25">
      <c r="A15325"/>
      <c r="B15325"/>
      <c r="C15325"/>
      <c r="D15325"/>
    </row>
    <row r="15326" spans="1:4" x14ac:dyDescent="0.25">
      <c r="A15326"/>
      <c r="B15326"/>
      <c r="C15326"/>
      <c r="D15326"/>
    </row>
    <row r="15327" spans="1:4" x14ac:dyDescent="0.25">
      <c r="A15327"/>
      <c r="B15327"/>
      <c r="C15327"/>
      <c r="D15327"/>
    </row>
    <row r="15328" spans="1:4" x14ac:dyDescent="0.25">
      <c r="A15328"/>
      <c r="B15328"/>
      <c r="C15328"/>
      <c r="D15328"/>
    </row>
    <row r="15329" spans="1:4" x14ac:dyDescent="0.25">
      <c r="A15329"/>
      <c r="B15329"/>
      <c r="C15329"/>
      <c r="D15329"/>
    </row>
    <row r="15330" spans="1:4" x14ac:dyDescent="0.25">
      <c r="A15330"/>
      <c r="B15330"/>
      <c r="C15330"/>
      <c r="D15330"/>
    </row>
    <row r="15331" spans="1:4" x14ac:dyDescent="0.25">
      <c r="A15331"/>
      <c r="B15331"/>
      <c r="C15331"/>
      <c r="D15331"/>
    </row>
    <row r="15332" spans="1:4" x14ac:dyDescent="0.25">
      <c r="A15332"/>
      <c r="B15332"/>
      <c r="C15332"/>
      <c r="D15332"/>
    </row>
    <row r="15333" spans="1:4" x14ac:dyDescent="0.25">
      <c r="A15333"/>
      <c r="B15333"/>
      <c r="C15333"/>
      <c r="D15333"/>
    </row>
    <row r="15334" spans="1:4" x14ac:dyDescent="0.25">
      <c r="A15334"/>
      <c r="B15334"/>
      <c r="C15334"/>
      <c r="D15334"/>
    </row>
    <row r="15335" spans="1:4" x14ac:dyDescent="0.25">
      <c r="A15335"/>
      <c r="B15335"/>
      <c r="C15335"/>
      <c r="D15335"/>
    </row>
    <row r="15336" spans="1:4" x14ac:dyDescent="0.25">
      <c r="A15336"/>
      <c r="B15336"/>
      <c r="C15336"/>
      <c r="D15336"/>
    </row>
    <row r="15337" spans="1:4" x14ac:dyDescent="0.25">
      <c r="A15337"/>
      <c r="B15337"/>
      <c r="C15337"/>
      <c r="D15337"/>
    </row>
    <row r="15338" spans="1:4" x14ac:dyDescent="0.25">
      <c r="A15338"/>
      <c r="B15338"/>
      <c r="C15338"/>
      <c r="D15338"/>
    </row>
    <row r="15339" spans="1:4" x14ac:dyDescent="0.25">
      <c r="A15339"/>
      <c r="B15339"/>
      <c r="C15339"/>
      <c r="D15339"/>
    </row>
    <row r="15340" spans="1:4" x14ac:dyDescent="0.25">
      <c r="A15340"/>
      <c r="B15340"/>
      <c r="C15340"/>
      <c r="D15340"/>
    </row>
    <row r="15341" spans="1:4" x14ac:dyDescent="0.25">
      <c r="A15341"/>
      <c r="B15341"/>
      <c r="C15341"/>
      <c r="D15341"/>
    </row>
    <row r="15342" spans="1:4" x14ac:dyDescent="0.25">
      <c r="A15342"/>
      <c r="B15342"/>
      <c r="C15342"/>
      <c r="D15342"/>
    </row>
    <row r="15343" spans="1:4" x14ac:dyDescent="0.25">
      <c r="A15343"/>
      <c r="B15343"/>
      <c r="C15343"/>
      <c r="D15343"/>
    </row>
    <row r="15344" spans="1:4" x14ac:dyDescent="0.25">
      <c r="A15344"/>
      <c r="B15344"/>
      <c r="C15344"/>
      <c r="D15344"/>
    </row>
    <row r="15345" spans="1:4" x14ac:dyDescent="0.25">
      <c r="A15345"/>
      <c r="B15345"/>
      <c r="C15345"/>
      <c r="D15345"/>
    </row>
    <row r="15346" spans="1:4" x14ac:dyDescent="0.25">
      <c r="A15346"/>
      <c r="B15346"/>
      <c r="C15346"/>
      <c r="D15346"/>
    </row>
    <row r="15347" spans="1:4" x14ac:dyDescent="0.25">
      <c r="A15347"/>
      <c r="B15347"/>
      <c r="C15347"/>
      <c r="D15347"/>
    </row>
    <row r="15348" spans="1:4" x14ac:dyDescent="0.25">
      <c r="A15348"/>
      <c r="B15348"/>
      <c r="C15348"/>
      <c r="D15348"/>
    </row>
    <row r="15349" spans="1:4" x14ac:dyDescent="0.25">
      <c r="A15349"/>
      <c r="B15349"/>
      <c r="C15349"/>
      <c r="D15349"/>
    </row>
    <row r="15350" spans="1:4" x14ac:dyDescent="0.25">
      <c r="A15350"/>
      <c r="B15350"/>
      <c r="C15350"/>
      <c r="D15350"/>
    </row>
    <row r="15351" spans="1:4" x14ac:dyDescent="0.25">
      <c r="A15351"/>
      <c r="B15351"/>
      <c r="C15351"/>
      <c r="D15351"/>
    </row>
    <row r="15352" spans="1:4" x14ac:dyDescent="0.25">
      <c r="A15352"/>
      <c r="B15352"/>
      <c r="C15352"/>
      <c r="D15352"/>
    </row>
    <row r="15353" spans="1:4" x14ac:dyDescent="0.25">
      <c r="A15353"/>
      <c r="B15353"/>
      <c r="C15353"/>
      <c r="D15353"/>
    </row>
    <row r="15354" spans="1:4" x14ac:dyDescent="0.25">
      <c r="A15354"/>
      <c r="B15354"/>
      <c r="C15354"/>
      <c r="D15354"/>
    </row>
    <row r="15355" spans="1:4" x14ac:dyDescent="0.25">
      <c r="A15355"/>
      <c r="B15355"/>
      <c r="C15355"/>
      <c r="D15355"/>
    </row>
    <row r="15356" spans="1:4" x14ac:dyDescent="0.25">
      <c r="A15356"/>
      <c r="B15356"/>
      <c r="C15356"/>
      <c r="D15356"/>
    </row>
    <row r="15357" spans="1:4" x14ac:dyDescent="0.25">
      <c r="A15357"/>
      <c r="B15357"/>
      <c r="C15357"/>
      <c r="D15357"/>
    </row>
    <row r="15358" spans="1:4" x14ac:dyDescent="0.25">
      <c r="A15358"/>
      <c r="B15358"/>
      <c r="C15358"/>
      <c r="D15358"/>
    </row>
    <row r="15359" spans="1:4" x14ac:dyDescent="0.25">
      <c r="A15359"/>
      <c r="B15359"/>
      <c r="C15359"/>
      <c r="D15359"/>
    </row>
    <row r="15360" spans="1:4" x14ac:dyDescent="0.25">
      <c r="A15360"/>
      <c r="B15360"/>
      <c r="C15360"/>
      <c r="D15360"/>
    </row>
    <row r="15361" spans="1:4" x14ac:dyDescent="0.25">
      <c r="A15361"/>
      <c r="B15361"/>
      <c r="C15361"/>
      <c r="D15361"/>
    </row>
    <row r="15362" spans="1:4" x14ac:dyDescent="0.25">
      <c r="A15362"/>
      <c r="B15362"/>
      <c r="C15362"/>
      <c r="D15362"/>
    </row>
    <row r="15363" spans="1:4" x14ac:dyDescent="0.25">
      <c r="A15363"/>
      <c r="B15363"/>
      <c r="C15363"/>
      <c r="D15363"/>
    </row>
    <row r="15364" spans="1:4" x14ac:dyDescent="0.25">
      <c r="A15364"/>
      <c r="B15364"/>
      <c r="C15364"/>
      <c r="D15364"/>
    </row>
    <row r="15365" spans="1:4" x14ac:dyDescent="0.25">
      <c r="A15365"/>
      <c r="B15365"/>
      <c r="C15365"/>
      <c r="D15365"/>
    </row>
    <row r="15366" spans="1:4" x14ac:dyDescent="0.25">
      <c r="A15366"/>
      <c r="B15366"/>
      <c r="C15366"/>
      <c r="D15366"/>
    </row>
    <row r="15367" spans="1:4" x14ac:dyDescent="0.25">
      <c r="A15367"/>
      <c r="B15367"/>
      <c r="C15367"/>
      <c r="D15367"/>
    </row>
    <row r="15368" spans="1:4" x14ac:dyDescent="0.25">
      <c r="A15368"/>
      <c r="B15368"/>
      <c r="C15368"/>
      <c r="D15368"/>
    </row>
    <row r="15369" spans="1:4" x14ac:dyDescent="0.25">
      <c r="A15369"/>
      <c r="B15369"/>
      <c r="C15369"/>
      <c r="D15369"/>
    </row>
    <row r="15370" spans="1:4" x14ac:dyDescent="0.25">
      <c r="A15370"/>
      <c r="B15370"/>
      <c r="C15370"/>
      <c r="D15370"/>
    </row>
    <row r="15371" spans="1:4" x14ac:dyDescent="0.25">
      <c r="A15371"/>
      <c r="B15371"/>
      <c r="C15371"/>
      <c r="D15371"/>
    </row>
    <row r="15372" spans="1:4" x14ac:dyDescent="0.25">
      <c r="A15372"/>
      <c r="B15372"/>
      <c r="C15372"/>
      <c r="D15372"/>
    </row>
    <row r="15373" spans="1:4" x14ac:dyDescent="0.25">
      <c r="A15373"/>
      <c r="B15373"/>
      <c r="C15373"/>
      <c r="D15373"/>
    </row>
    <row r="15374" spans="1:4" x14ac:dyDescent="0.25">
      <c r="A15374"/>
      <c r="B15374"/>
      <c r="C15374"/>
      <c r="D15374"/>
    </row>
    <row r="15375" spans="1:4" x14ac:dyDescent="0.25">
      <c r="A15375"/>
      <c r="B15375"/>
      <c r="C15375"/>
      <c r="D15375"/>
    </row>
    <row r="15376" spans="1:4" x14ac:dyDescent="0.25">
      <c r="A15376"/>
      <c r="B15376"/>
      <c r="C15376"/>
      <c r="D15376"/>
    </row>
    <row r="15377" spans="1:4" x14ac:dyDescent="0.25">
      <c r="A15377"/>
      <c r="B15377"/>
      <c r="C15377"/>
      <c r="D15377"/>
    </row>
    <row r="15378" spans="1:4" x14ac:dyDescent="0.25">
      <c r="A15378"/>
      <c r="B15378"/>
      <c r="C15378"/>
      <c r="D15378"/>
    </row>
    <row r="15379" spans="1:4" x14ac:dyDescent="0.25">
      <c r="A15379"/>
      <c r="B15379"/>
      <c r="C15379"/>
      <c r="D15379"/>
    </row>
    <row r="15380" spans="1:4" x14ac:dyDescent="0.25">
      <c r="A15380"/>
      <c r="B15380"/>
      <c r="C15380"/>
      <c r="D15380"/>
    </row>
    <row r="15381" spans="1:4" x14ac:dyDescent="0.25">
      <c r="A15381"/>
      <c r="B15381"/>
      <c r="C15381"/>
      <c r="D15381"/>
    </row>
    <row r="15382" spans="1:4" x14ac:dyDescent="0.25">
      <c r="A15382"/>
      <c r="B15382"/>
      <c r="C15382"/>
      <c r="D15382"/>
    </row>
    <row r="15383" spans="1:4" x14ac:dyDescent="0.25">
      <c r="A15383"/>
      <c r="B15383"/>
      <c r="C15383"/>
      <c r="D15383"/>
    </row>
    <row r="15384" spans="1:4" x14ac:dyDescent="0.25">
      <c r="A15384"/>
      <c r="B15384"/>
      <c r="C15384"/>
      <c r="D15384"/>
    </row>
    <row r="15385" spans="1:4" x14ac:dyDescent="0.25">
      <c r="A15385"/>
      <c r="B15385"/>
      <c r="C15385"/>
      <c r="D15385"/>
    </row>
    <row r="15386" spans="1:4" x14ac:dyDescent="0.25">
      <c r="A15386"/>
      <c r="B15386"/>
      <c r="C15386"/>
      <c r="D15386"/>
    </row>
    <row r="15387" spans="1:4" x14ac:dyDescent="0.25">
      <c r="A15387"/>
      <c r="B15387"/>
      <c r="C15387"/>
      <c r="D15387"/>
    </row>
    <row r="15388" spans="1:4" x14ac:dyDescent="0.25">
      <c r="A15388"/>
      <c r="B15388"/>
      <c r="C15388"/>
      <c r="D15388"/>
    </row>
    <row r="15389" spans="1:4" x14ac:dyDescent="0.25">
      <c r="A15389"/>
      <c r="B15389"/>
      <c r="C15389"/>
      <c r="D15389"/>
    </row>
    <row r="15390" spans="1:4" x14ac:dyDescent="0.25">
      <c r="A15390"/>
      <c r="B15390"/>
      <c r="C15390"/>
      <c r="D15390"/>
    </row>
    <row r="15391" spans="1:4" x14ac:dyDescent="0.25">
      <c r="A15391"/>
      <c r="B15391"/>
      <c r="C15391"/>
      <c r="D15391"/>
    </row>
    <row r="15392" spans="1:4" x14ac:dyDescent="0.25">
      <c r="A15392"/>
      <c r="B15392"/>
      <c r="C15392"/>
      <c r="D15392"/>
    </row>
    <row r="15393" spans="1:4" x14ac:dyDescent="0.25">
      <c r="A15393"/>
      <c r="B15393"/>
      <c r="C15393"/>
      <c r="D15393"/>
    </row>
    <row r="15394" spans="1:4" x14ac:dyDescent="0.25">
      <c r="A15394"/>
      <c r="B15394"/>
      <c r="C15394"/>
      <c r="D15394"/>
    </row>
    <row r="15395" spans="1:4" x14ac:dyDescent="0.25">
      <c r="A15395"/>
      <c r="B15395"/>
      <c r="C15395"/>
      <c r="D15395"/>
    </row>
    <row r="15396" spans="1:4" x14ac:dyDescent="0.25">
      <c r="A15396"/>
      <c r="B15396"/>
      <c r="C15396"/>
      <c r="D15396"/>
    </row>
    <row r="15397" spans="1:4" x14ac:dyDescent="0.25">
      <c r="A15397"/>
      <c r="B15397"/>
      <c r="C15397"/>
      <c r="D15397"/>
    </row>
    <row r="15398" spans="1:4" x14ac:dyDescent="0.25">
      <c r="A15398"/>
      <c r="B15398"/>
      <c r="C15398"/>
      <c r="D15398"/>
    </row>
    <row r="15399" spans="1:4" x14ac:dyDescent="0.25">
      <c r="A15399"/>
      <c r="B15399"/>
      <c r="C15399"/>
      <c r="D15399"/>
    </row>
    <row r="15400" spans="1:4" x14ac:dyDescent="0.25">
      <c r="A15400"/>
      <c r="B15400"/>
      <c r="C15400"/>
      <c r="D15400"/>
    </row>
    <row r="15401" spans="1:4" x14ac:dyDescent="0.25">
      <c r="A15401"/>
      <c r="B15401"/>
      <c r="C15401"/>
      <c r="D15401"/>
    </row>
    <row r="15402" spans="1:4" x14ac:dyDescent="0.25">
      <c r="A15402"/>
      <c r="B15402"/>
      <c r="C15402"/>
      <c r="D15402"/>
    </row>
    <row r="15403" spans="1:4" x14ac:dyDescent="0.25">
      <c r="A15403"/>
      <c r="B15403"/>
      <c r="C15403"/>
      <c r="D15403"/>
    </row>
    <row r="15404" spans="1:4" x14ac:dyDescent="0.25">
      <c r="A15404"/>
      <c r="B15404"/>
      <c r="C15404"/>
      <c r="D15404"/>
    </row>
    <row r="15405" spans="1:4" x14ac:dyDescent="0.25">
      <c r="A15405"/>
      <c r="B15405"/>
      <c r="C15405"/>
      <c r="D15405"/>
    </row>
    <row r="15406" spans="1:4" x14ac:dyDescent="0.25">
      <c r="A15406"/>
      <c r="B15406"/>
      <c r="C15406"/>
      <c r="D15406"/>
    </row>
    <row r="15407" spans="1:4" x14ac:dyDescent="0.25">
      <c r="A15407"/>
      <c r="B15407"/>
      <c r="C15407"/>
      <c r="D15407"/>
    </row>
    <row r="15408" spans="1:4" x14ac:dyDescent="0.25">
      <c r="A15408"/>
      <c r="B15408"/>
      <c r="C15408"/>
      <c r="D15408"/>
    </row>
    <row r="15409" spans="1:4" x14ac:dyDescent="0.25">
      <c r="A15409"/>
      <c r="B15409"/>
      <c r="C15409"/>
      <c r="D15409"/>
    </row>
    <row r="15410" spans="1:4" x14ac:dyDescent="0.25">
      <c r="A15410"/>
      <c r="B15410"/>
      <c r="C15410"/>
      <c r="D15410"/>
    </row>
    <row r="15411" spans="1:4" x14ac:dyDescent="0.25">
      <c r="A15411"/>
      <c r="B15411"/>
      <c r="C15411"/>
      <c r="D15411"/>
    </row>
    <row r="15412" spans="1:4" x14ac:dyDescent="0.25">
      <c r="A15412"/>
      <c r="B15412"/>
      <c r="C15412"/>
      <c r="D15412"/>
    </row>
    <row r="15413" spans="1:4" x14ac:dyDescent="0.25">
      <c r="A15413"/>
      <c r="B15413"/>
      <c r="C15413"/>
      <c r="D15413"/>
    </row>
    <row r="15414" spans="1:4" x14ac:dyDescent="0.25">
      <c r="A15414"/>
      <c r="B15414"/>
      <c r="C15414"/>
      <c r="D15414"/>
    </row>
    <row r="15415" spans="1:4" x14ac:dyDescent="0.25">
      <c r="A15415"/>
      <c r="B15415"/>
      <c r="C15415"/>
      <c r="D15415"/>
    </row>
    <row r="15416" spans="1:4" x14ac:dyDescent="0.25">
      <c r="A15416"/>
      <c r="B15416"/>
      <c r="C15416"/>
      <c r="D15416"/>
    </row>
    <row r="15417" spans="1:4" x14ac:dyDescent="0.25">
      <c r="A15417"/>
      <c r="B15417"/>
      <c r="C15417"/>
      <c r="D15417"/>
    </row>
    <row r="15418" spans="1:4" x14ac:dyDescent="0.25">
      <c r="A15418"/>
      <c r="B15418"/>
      <c r="C15418"/>
      <c r="D15418"/>
    </row>
    <row r="15419" spans="1:4" x14ac:dyDescent="0.25">
      <c r="A15419"/>
      <c r="B15419"/>
      <c r="C15419"/>
      <c r="D15419"/>
    </row>
    <row r="15420" spans="1:4" x14ac:dyDescent="0.25">
      <c r="A15420"/>
      <c r="B15420"/>
      <c r="C15420"/>
      <c r="D15420"/>
    </row>
    <row r="15421" spans="1:4" x14ac:dyDescent="0.25">
      <c r="A15421"/>
      <c r="B15421"/>
      <c r="C15421"/>
      <c r="D15421"/>
    </row>
    <row r="15422" spans="1:4" x14ac:dyDescent="0.25">
      <c r="A15422"/>
      <c r="B15422"/>
      <c r="C15422"/>
      <c r="D15422"/>
    </row>
    <row r="15423" spans="1:4" x14ac:dyDescent="0.25">
      <c r="A15423"/>
      <c r="B15423"/>
      <c r="C15423"/>
      <c r="D15423"/>
    </row>
    <row r="15424" spans="1:4" x14ac:dyDescent="0.25">
      <c r="A15424"/>
      <c r="B15424"/>
      <c r="C15424"/>
      <c r="D15424"/>
    </row>
    <row r="15425" spans="1:4" x14ac:dyDescent="0.25">
      <c r="A15425"/>
      <c r="B15425"/>
      <c r="C15425"/>
      <c r="D15425"/>
    </row>
    <row r="15426" spans="1:4" x14ac:dyDescent="0.25">
      <c r="A15426"/>
      <c r="B15426"/>
      <c r="C15426"/>
      <c r="D15426"/>
    </row>
    <row r="15427" spans="1:4" x14ac:dyDescent="0.25">
      <c r="A15427"/>
      <c r="B15427"/>
      <c r="C15427"/>
      <c r="D15427"/>
    </row>
    <row r="15428" spans="1:4" x14ac:dyDescent="0.25">
      <c r="A15428"/>
      <c r="B15428"/>
      <c r="C15428"/>
      <c r="D15428"/>
    </row>
    <row r="15429" spans="1:4" x14ac:dyDescent="0.25">
      <c r="A15429"/>
      <c r="B15429"/>
      <c r="C15429"/>
      <c r="D15429"/>
    </row>
    <row r="15430" spans="1:4" x14ac:dyDescent="0.25">
      <c r="A15430"/>
      <c r="B15430"/>
      <c r="C15430"/>
      <c r="D15430"/>
    </row>
    <row r="15431" spans="1:4" x14ac:dyDescent="0.25">
      <c r="A15431"/>
      <c r="B15431"/>
      <c r="C15431"/>
      <c r="D15431"/>
    </row>
    <row r="15432" spans="1:4" x14ac:dyDescent="0.25">
      <c r="A15432"/>
      <c r="B15432"/>
      <c r="C15432"/>
      <c r="D15432"/>
    </row>
    <row r="15433" spans="1:4" x14ac:dyDescent="0.25">
      <c r="A15433"/>
      <c r="B15433"/>
      <c r="C15433"/>
      <c r="D15433"/>
    </row>
    <row r="15434" spans="1:4" x14ac:dyDescent="0.25">
      <c r="A15434"/>
      <c r="B15434"/>
      <c r="C15434"/>
      <c r="D15434"/>
    </row>
    <row r="15435" spans="1:4" x14ac:dyDescent="0.25">
      <c r="A15435"/>
      <c r="B15435"/>
      <c r="C15435"/>
      <c r="D15435"/>
    </row>
    <row r="15436" spans="1:4" x14ac:dyDescent="0.25">
      <c r="A15436"/>
      <c r="B15436"/>
      <c r="C15436"/>
      <c r="D15436"/>
    </row>
    <row r="15437" spans="1:4" x14ac:dyDescent="0.25">
      <c r="A15437"/>
      <c r="B15437"/>
      <c r="C15437"/>
      <c r="D15437"/>
    </row>
    <row r="15438" spans="1:4" x14ac:dyDescent="0.25">
      <c r="A15438"/>
      <c r="B15438"/>
      <c r="C15438"/>
      <c r="D15438"/>
    </row>
    <row r="15439" spans="1:4" x14ac:dyDescent="0.25">
      <c r="A15439"/>
      <c r="B15439"/>
      <c r="C15439"/>
      <c r="D15439"/>
    </row>
    <row r="15440" spans="1:4" x14ac:dyDescent="0.25">
      <c r="A15440"/>
      <c r="B15440"/>
      <c r="C15440"/>
      <c r="D15440"/>
    </row>
    <row r="15441" spans="1:4" x14ac:dyDescent="0.25">
      <c r="A15441"/>
      <c r="B15441"/>
      <c r="C15441"/>
      <c r="D15441"/>
    </row>
    <row r="15442" spans="1:4" x14ac:dyDescent="0.25">
      <c r="A15442"/>
      <c r="B15442"/>
      <c r="C15442"/>
      <c r="D15442"/>
    </row>
    <row r="15443" spans="1:4" x14ac:dyDescent="0.25">
      <c r="A15443"/>
      <c r="B15443"/>
      <c r="C15443"/>
      <c r="D15443"/>
    </row>
    <row r="15444" spans="1:4" x14ac:dyDescent="0.25">
      <c r="A15444"/>
      <c r="B15444"/>
      <c r="C15444"/>
      <c r="D15444"/>
    </row>
    <row r="15445" spans="1:4" x14ac:dyDescent="0.25">
      <c r="A15445"/>
      <c r="B15445"/>
      <c r="C15445"/>
      <c r="D15445"/>
    </row>
    <row r="15446" spans="1:4" x14ac:dyDescent="0.25">
      <c r="A15446"/>
      <c r="B15446"/>
      <c r="C15446"/>
      <c r="D15446"/>
    </row>
    <row r="15447" spans="1:4" x14ac:dyDescent="0.25">
      <c r="A15447"/>
      <c r="B15447"/>
      <c r="C15447"/>
      <c r="D15447"/>
    </row>
    <row r="15448" spans="1:4" x14ac:dyDescent="0.25">
      <c r="A15448"/>
      <c r="B15448"/>
      <c r="C15448"/>
      <c r="D15448"/>
    </row>
    <row r="15449" spans="1:4" x14ac:dyDescent="0.25">
      <c r="A15449"/>
      <c r="B15449"/>
      <c r="C15449"/>
      <c r="D15449"/>
    </row>
    <row r="15450" spans="1:4" x14ac:dyDescent="0.25">
      <c r="A15450"/>
      <c r="B15450"/>
      <c r="C15450"/>
      <c r="D15450"/>
    </row>
    <row r="15451" spans="1:4" x14ac:dyDescent="0.25">
      <c r="A15451"/>
      <c r="B15451"/>
      <c r="C15451"/>
      <c r="D15451"/>
    </row>
    <row r="15452" spans="1:4" x14ac:dyDescent="0.25">
      <c r="A15452"/>
      <c r="B15452"/>
      <c r="C15452"/>
      <c r="D15452"/>
    </row>
    <row r="15453" spans="1:4" x14ac:dyDescent="0.25">
      <c r="A15453"/>
      <c r="B15453"/>
      <c r="C15453"/>
      <c r="D15453"/>
    </row>
    <row r="15454" spans="1:4" x14ac:dyDescent="0.25">
      <c r="A15454"/>
      <c r="B15454"/>
      <c r="C15454"/>
      <c r="D15454"/>
    </row>
    <row r="15455" spans="1:4" x14ac:dyDescent="0.25">
      <c r="A15455"/>
      <c r="B15455"/>
      <c r="C15455"/>
      <c r="D15455"/>
    </row>
    <row r="15456" spans="1:4" x14ac:dyDescent="0.25">
      <c r="A15456"/>
      <c r="B15456"/>
      <c r="C15456"/>
      <c r="D15456"/>
    </row>
    <row r="15457" spans="1:4" x14ac:dyDescent="0.25">
      <c r="A15457"/>
      <c r="B15457"/>
      <c r="C15457"/>
      <c r="D15457"/>
    </row>
    <row r="15458" spans="1:4" x14ac:dyDescent="0.25">
      <c r="A15458"/>
      <c r="B15458"/>
      <c r="C15458"/>
      <c r="D15458"/>
    </row>
    <row r="15459" spans="1:4" x14ac:dyDescent="0.25">
      <c r="A15459"/>
      <c r="B15459"/>
      <c r="C15459"/>
      <c r="D15459"/>
    </row>
    <row r="15460" spans="1:4" x14ac:dyDescent="0.25">
      <c r="A15460"/>
      <c r="B15460"/>
      <c r="C15460"/>
      <c r="D15460"/>
    </row>
    <row r="15461" spans="1:4" x14ac:dyDescent="0.25">
      <c r="A15461"/>
      <c r="B15461"/>
      <c r="C15461"/>
      <c r="D15461"/>
    </row>
    <row r="15462" spans="1:4" x14ac:dyDescent="0.25">
      <c r="A15462"/>
      <c r="B15462"/>
      <c r="C15462"/>
      <c r="D15462"/>
    </row>
    <row r="15463" spans="1:4" x14ac:dyDescent="0.25">
      <c r="A15463"/>
      <c r="B15463"/>
      <c r="C15463"/>
      <c r="D15463"/>
    </row>
    <row r="15464" spans="1:4" x14ac:dyDescent="0.25">
      <c r="A15464"/>
      <c r="B15464"/>
      <c r="C15464"/>
      <c r="D15464"/>
    </row>
    <row r="15465" spans="1:4" x14ac:dyDescent="0.25">
      <c r="A15465"/>
      <c r="B15465"/>
      <c r="C15465"/>
      <c r="D15465"/>
    </row>
    <row r="15466" spans="1:4" x14ac:dyDescent="0.25">
      <c r="A15466"/>
      <c r="B15466"/>
      <c r="C15466"/>
      <c r="D15466"/>
    </row>
    <row r="15467" spans="1:4" x14ac:dyDescent="0.25">
      <c r="A15467"/>
      <c r="B15467"/>
      <c r="C15467"/>
      <c r="D15467"/>
    </row>
    <row r="15468" spans="1:4" x14ac:dyDescent="0.25">
      <c r="A15468"/>
      <c r="B15468"/>
      <c r="C15468"/>
      <c r="D15468"/>
    </row>
    <row r="15469" spans="1:4" x14ac:dyDescent="0.25">
      <c r="A15469"/>
      <c r="B15469"/>
      <c r="C15469"/>
      <c r="D15469"/>
    </row>
    <row r="15470" spans="1:4" x14ac:dyDescent="0.25">
      <c r="A15470"/>
      <c r="B15470"/>
      <c r="C15470"/>
      <c r="D15470"/>
    </row>
    <row r="15471" spans="1:4" x14ac:dyDescent="0.25">
      <c r="A15471"/>
      <c r="B15471"/>
      <c r="C15471"/>
      <c r="D15471"/>
    </row>
    <row r="15472" spans="1:4" x14ac:dyDescent="0.25">
      <c r="A15472"/>
      <c r="B15472"/>
      <c r="C15472"/>
      <c r="D15472"/>
    </row>
    <row r="15473" spans="1:4" x14ac:dyDescent="0.25">
      <c r="A15473"/>
      <c r="B15473"/>
      <c r="C15473"/>
      <c r="D15473"/>
    </row>
    <row r="15474" spans="1:4" x14ac:dyDescent="0.25">
      <c r="A15474"/>
      <c r="B15474"/>
      <c r="C15474"/>
      <c r="D15474"/>
    </row>
    <row r="15475" spans="1:4" x14ac:dyDescent="0.25">
      <c r="A15475"/>
      <c r="B15475"/>
      <c r="C15475"/>
      <c r="D15475"/>
    </row>
    <row r="15476" spans="1:4" x14ac:dyDescent="0.25">
      <c r="A15476"/>
      <c r="B15476"/>
      <c r="C15476"/>
      <c r="D15476"/>
    </row>
    <row r="15477" spans="1:4" x14ac:dyDescent="0.25">
      <c r="A15477"/>
      <c r="B15477"/>
      <c r="C15477"/>
      <c r="D15477"/>
    </row>
    <row r="15478" spans="1:4" x14ac:dyDescent="0.25">
      <c r="A15478"/>
      <c r="B15478"/>
      <c r="C15478"/>
      <c r="D15478"/>
    </row>
    <row r="15479" spans="1:4" x14ac:dyDescent="0.25">
      <c r="A15479"/>
      <c r="B15479"/>
      <c r="C15479"/>
      <c r="D15479"/>
    </row>
    <row r="15480" spans="1:4" x14ac:dyDescent="0.25">
      <c r="A15480"/>
      <c r="B15480"/>
      <c r="C15480"/>
      <c r="D15480"/>
    </row>
    <row r="15481" spans="1:4" x14ac:dyDescent="0.25">
      <c r="A15481"/>
      <c r="B15481"/>
      <c r="C15481"/>
      <c r="D15481"/>
    </row>
    <row r="15482" spans="1:4" x14ac:dyDescent="0.25">
      <c r="A15482"/>
      <c r="B15482"/>
      <c r="C15482"/>
      <c r="D15482"/>
    </row>
    <row r="15483" spans="1:4" x14ac:dyDescent="0.25">
      <c r="A15483"/>
      <c r="B15483"/>
      <c r="C15483"/>
      <c r="D15483"/>
    </row>
    <row r="15484" spans="1:4" x14ac:dyDescent="0.25">
      <c r="A15484"/>
      <c r="B15484"/>
      <c r="C15484"/>
      <c r="D15484"/>
    </row>
    <row r="15485" spans="1:4" x14ac:dyDescent="0.25">
      <c r="A15485"/>
      <c r="B15485"/>
      <c r="C15485"/>
      <c r="D15485"/>
    </row>
    <row r="15486" spans="1:4" x14ac:dyDescent="0.25">
      <c r="A15486"/>
      <c r="B15486"/>
      <c r="C15486"/>
      <c r="D15486"/>
    </row>
    <row r="15487" spans="1:4" x14ac:dyDescent="0.25">
      <c r="A15487"/>
      <c r="B15487"/>
      <c r="C15487"/>
      <c r="D15487"/>
    </row>
    <row r="15488" spans="1:4" x14ac:dyDescent="0.25">
      <c r="A15488"/>
      <c r="B15488"/>
      <c r="C15488"/>
      <c r="D15488"/>
    </row>
    <row r="15489" spans="1:4" x14ac:dyDescent="0.25">
      <c r="A15489"/>
      <c r="B15489"/>
      <c r="C15489"/>
      <c r="D15489"/>
    </row>
    <row r="15490" spans="1:4" x14ac:dyDescent="0.25">
      <c r="A15490"/>
      <c r="B15490"/>
      <c r="C15490"/>
      <c r="D15490"/>
    </row>
    <row r="15491" spans="1:4" x14ac:dyDescent="0.25">
      <c r="A15491"/>
      <c r="B15491"/>
      <c r="C15491"/>
      <c r="D15491"/>
    </row>
    <row r="15492" spans="1:4" x14ac:dyDescent="0.25">
      <c r="A15492"/>
      <c r="B15492"/>
      <c r="C15492"/>
      <c r="D15492"/>
    </row>
    <row r="15493" spans="1:4" x14ac:dyDescent="0.25">
      <c r="A15493"/>
      <c r="B15493"/>
      <c r="C15493"/>
      <c r="D15493"/>
    </row>
    <row r="15494" spans="1:4" x14ac:dyDescent="0.25">
      <c r="A15494"/>
      <c r="B15494"/>
      <c r="C15494"/>
      <c r="D15494"/>
    </row>
    <row r="15495" spans="1:4" x14ac:dyDescent="0.25">
      <c r="A15495"/>
      <c r="B15495"/>
      <c r="C15495"/>
      <c r="D15495"/>
    </row>
    <row r="15496" spans="1:4" x14ac:dyDescent="0.25">
      <c r="A15496"/>
      <c r="B15496"/>
      <c r="C15496"/>
      <c r="D15496"/>
    </row>
    <row r="15497" spans="1:4" x14ac:dyDescent="0.25">
      <c r="A15497"/>
      <c r="B15497"/>
      <c r="C15497"/>
      <c r="D15497"/>
    </row>
    <row r="15498" spans="1:4" x14ac:dyDescent="0.25">
      <c r="A15498"/>
      <c r="B15498"/>
      <c r="C15498"/>
      <c r="D15498"/>
    </row>
    <row r="15499" spans="1:4" x14ac:dyDescent="0.25">
      <c r="A15499"/>
      <c r="B15499"/>
      <c r="C15499"/>
      <c r="D15499"/>
    </row>
    <row r="15500" spans="1:4" x14ac:dyDescent="0.25">
      <c r="A15500"/>
      <c r="B15500"/>
      <c r="C15500"/>
      <c r="D15500"/>
    </row>
    <row r="15501" spans="1:4" x14ac:dyDescent="0.25">
      <c r="A15501"/>
      <c r="B15501"/>
      <c r="C15501"/>
      <c r="D15501"/>
    </row>
    <row r="15502" spans="1:4" x14ac:dyDescent="0.25">
      <c r="A15502"/>
      <c r="B15502"/>
      <c r="C15502"/>
      <c r="D15502"/>
    </row>
    <row r="15503" spans="1:4" x14ac:dyDescent="0.25">
      <c r="A15503"/>
      <c r="B15503"/>
      <c r="C15503"/>
      <c r="D15503"/>
    </row>
    <row r="15504" spans="1:4" x14ac:dyDescent="0.25">
      <c r="A15504"/>
      <c r="B15504"/>
      <c r="C15504"/>
      <c r="D15504"/>
    </row>
    <row r="15505" spans="1:4" x14ac:dyDescent="0.25">
      <c r="A15505"/>
      <c r="B15505"/>
      <c r="C15505"/>
      <c r="D15505"/>
    </row>
    <row r="15506" spans="1:4" x14ac:dyDescent="0.25">
      <c r="A15506"/>
      <c r="B15506"/>
      <c r="C15506"/>
      <c r="D15506"/>
    </row>
    <row r="15507" spans="1:4" x14ac:dyDescent="0.25">
      <c r="A15507"/>
      <c r="B15507"/>
      <c r="C15507"/>
      <c r="D15507"/>
    </row>
    <row r="15508" spans="1:4" x14ac:dyDescent="0.25">
      <c r="A15508"/>
      <c r="B15508"/>
      <c r="C15508"/>
      <c r="D15508"/>
    </row>
    <row r="15509" spans="1:4" x14ac:dyDescent="0.25">
      <c r="A15509"/>
      <c r="B15509"/>
      <c r="C15509"/>
      <c r="D15509"/>
    </row>
    <row r="15510" spans="1:4" x14ac:dyDescent="0.25">
      <c r="A15510"/>
      <c r="B15510"/>
      <c r="C15510"/>
      <c r="D15510"/>
    </row>
    <row r="15511" spans="1:4" x14ac:dyDescent="0.25">
      <c r="A15511"/>
      <c r="B15511"/>
      <c r="C15511"/>
      <c r="D15511"/>
    </row>
    <row r="15512" spans="1:4" x14ac:dyDescent="0.25">
      <c r="A15512"/>
      <c r="B15512"/>
      <c r="C15512"/>
      <c r="D15512"/>
    </row>
    <row r="15513" spans="1:4" x14ac:dyDescent="0.25">
      <c r="A15513"/>
      <c r="B15513"/>
      <c r="C15513"/>
      <c r="D15513"/>
    </row>
    <row r="15514" spans="1:4" x14ac:dyDescent="0.25">
      <c r="A15514"/>
      <c r="B15514"/>
      <c r="C15514"/>
      <c r="D15514"/>
    </row>
    <row r="15515" spans="1:4" x14ac:dyDescent="0.25">
      <c r="A15515"/>
      <c r="B15515"/>
      <c r="C15515"/>
      <c r="D15515"/>
    </row>
    <row r="15516" spans="1:4" x14ac:dyDescent="0.25">
      <c r="A15516"/>
      <c r="B15516"/>
      <c r="C15516"/>
      <c r="D15516"/>
    </row>
    <row r="15517" spans="1:4" x14ac:dyDescent="0.25">
      <c r="A15517"/>
      <c r="B15517"/>
      <c r="C15517"/>
      <c r="D15517"/>
    </row>
    <row r="15518" spans="1:4" x14ac:dyDescent="0.25">
      <c r="A15518"/>
      <c r="B15518"/>
      <c r="C15518"/>
      <c r="D15518"/>
    </row>
    <row r="15519" spans="1:4" x14ac:dyDescent="0.25">
      <c r="A15519"/>
      <c r="B15519"/>
      <c r="C15519"/>
      <c r="D15519"/>
    </row>
    <row r="15520" spans="1:4" x14ac:dyDescent="0.25">
      <c r="A15520"/>
      <c r="B15520"/>
      <c r="C15520"/>
      <c r="D15520"/>
    </row>
    <row r="15521" spans="1:4" x14ac:dyDescent="0.25">
      <c r="A15521"/>
      <c r="B15521"/>
      <c r="C15521"/>
      <c r="D15521"/>
    </row>
    <row r="15522" spans="1:4" x14ac:dyDescent="0.25">
      <c r="A15522"/>
      <c r="B15522"/>
      <c r="C15522"/>
      <c r="D15522"/>
    </row>
    <row r="15523" spans="1:4" x14ac:dyDescent="0.25">
      <c r="A15523"/>
      <c r="B15523"/>
      <c r="C15523"/>
      <c r="D15523"/>
    </row>
    <row r="15524" spans="1:4" x14ac:dyDescent="0.25">
      <c r="A15524"/>
      <c r="B15524"/>
      <c r="C15524"/>
      <c r="D15524"/>
    </row>
    <row r="15525" spans="1:4" x14ac:dyDescent="0.25">
      <c r="A15525"/>
      <c r="B15525"/>
      <c r="C15525"/>
      <c r="D15525"/>
    </row>
    <row r="15526" spans="1:4" x14ac:dyDescent="0.25">
      <c r="A15526"/>
      <c r="B15526"/>
      <c r="C15526"/>
      <c r="D15526"/>
    </row>
    <row r="15527" spans="1:4" x14ac:dyDescent="0.25">
      <c r="A15527"/>
      <c r="B15527"/>
      <c r="C15527"/>
      <c r="D15527"/>
    </row>
    <row r="15528" spans="1:4" x14ac:dyDescent="0.25">
      <c r="A15528"/>
      <c r="B15528"/>
      <c r="C15528"/>
      <c r="D15528"/>
    </row>
    <row r="15529" spans="1:4" x14ac:dyDescent="0.25">
      <c r="A15529"/>
      <c r="B15529"/>
      <c r="C15529"/>
      <c r="D15529"/>
    </row>
    <row r="15530" spans="1:4" x14ac:dyDescent="0.25">
      <c r="A15530"/>
      <c r="B15530"/>
      <c r="C15530"/>
      <c r="D15530"/>
    </row>
    <row r="15531" spans="1:4" x14ac:dyDescent="0.25">
      <c r="A15531"/>
      <c r="B15531"/>
      <c r="C15531"/>
      <c r="D15531"/>
    </row>
    <row r="15532" spans="1:4" x14ac:dyDescent="0.25">
      <c r="A15532"/>
      <c r="B15532"/>
      <c r="C15532"/>
      <c r="D15532"/>
    </row>
    <row r="15533" spans="1:4" x14ac:dyDescent="0.25">
      <c r="A15533"/>
      <c r="B15533"/>
      <c r="C15533"/>
      <c r="D15533"/>
    </row>
    <row r="15534" spans="1:4" x14ac:dyDescent="0.25">
      <c r="A15534"/>
      <c r="B15534"/>
      <c r="C15534"/>
      <c r="D15534"/>
    </row>
    <row r="15535" spans="1:4" x14ac:dyDescent="0.25">
      <c r="A15535"/>
      <c r="B15535"/>
      <c r="C15535"/>
      <c r="D15535"/>
    </row>
    <row r="15536" spans="1:4" x14ac:dyDescent="0.25">
      <c r="A15536"/>
      <c r="B15536"/>
      <c r="C15536"/>
      <c r="D15536"/>
    </row>
    <row r="15537" spans="1:4" x14ac:dyDescent="0.25">
      <c r="A15537"/>
      <c r="B15537"/>
      <c r="C15537"/>
      <c r="D15537"/>
    </row>
    <row r="15538" spans="1:4" x14ac:dyDescent="0.25">
      <c r="A15538"/>
      <c r="B15538"/>
      <c r="C15538"/>
      <c r="D15538"/>
    </row>
    <row r="15539" spans="1:4" x14ac:dyDescent="0.25">
      <c r="A15539"/>
      <c r="B15539"/>
      <c r="C15539"/>
      <c r="D15539"/>
    </row>
    <row r="15540" spans="1:4" x14ac:dyDescent="0.25">
      <c r="A15540"/>
      <c r="B15540"/>
      <c r="C15540"/>
      <c r="D15540"/>
    </row>
    <row r="15541" spans="1:4" x14ac:dyDescent="0.25">
      <c r="A15541"/>
      <c r="B15541"/>
      <c r="C15541"/>
      <c r="D15541"/>
    </row>
    <row r="15542" spans="1:4" x14ac:dyDescent="0.25">
      <c r="A15542"/>
      <c r="B15542"/>
      <c r="C15542"/>
      <c r="D15542"/>
    </row>
    <row r="15543" spans="1:4" x14ac:dyDescent="0.25">
      <c r="A15543"/>
      <c r="B15543"/>
      <c r="C15543"/>
      <c r="D15543"/>
    </row>
    <row r="15544" spans="1:4" x14ac:dyDescent="0.25">
      <c r="A15544"/>
      <c r="B15544"/>
      <c r="C15544"/>
      <c r="D15544"/>
    </row>
    <row r="15545" spans="1:4" x14ac:dyDescent="0.25">
      <c r="A15545"/>
      <c r="B15545"/>
      <c r="C15545"/>
      <c r="D15545"/>
    </row>
    <row r="15546" spans="1:4" x14ac:dyDescent="0.25">
      <c r="A15546"/>
      <c r="B15546"/>
      <c r="C15546"/>
      <c r="D15546"/>
    </row>
    <row r="15547" spans="1:4" x14ac:dyDescent="0.25">
      <c r="A15547"/>
      <c r="B15547"/>
      <c r="C15547"/>
      <c r="D15547"/>
    </row>
    <row r="15548" spans="1:4" x14ac:dyDescent="0.25">
      <c r="A15548"/>
      <c r="B15548"/>
      <c r="C15548"/>
      <c r="D15548"/>
    </row>
    <row r="15549" spans="1:4" x14ac:dyDescent="0.25">
      <c r="A15549"/>
      <c r="B15549"/>
      <c r="C15549"/>
      <c r="D15549"/>
    </row>
    <row r="15550" spans="1:4" x14ac:dyDescent="0.25">
      <c r="A15550"/>
      <c r="B15550"/>
      <c r="C15550"/>
      <c r="D15550"/>
    </row>
    <row r="15551" spans="1:4" x14ac:dyDescent="0.25">
      <c r="A15551"/>
      <c r="B15551"/>
      <c r="C15551"/>
      <c r="D15551"/>
    </row>
    <row r="15552" spans="1:4" x14ac:dyDescent="0.25">
      <c r="A15552"/>
      <c r="B15552"/>
      <c r="C15552"/>
      <c r="D15552"/>
    </row>
    <row r="15553" spans="1:4" x14ac:dyDescent="0.25">
      <c r="A15553"/>
      <c r="B15553"/>
      <c r="C15553"/>
      <c r="D15553"/>
    </row>
    <row r="15554" spans="1:4" x14ac:dyDescent="0.25">
      <c r="A15554"/>
      <c r="B15554"/>
      <c r="C15554"/>
      <c r="D15554"/>
    </row>
    <row r="15555" spans="1:4" x14ac:dyDescent="0.25">
      <c r="A15555"/>
      <c r="B15555"/>
      <c r="C15555"/>
      <c r="D15555"/>
    </row>
    <row r="15556" spans="1:4" x14ac:dyDescent="0.25">
      <c r="A15556"/>
      <c r="B15556"/>
      <c r="C15556"/>
      <c r="D15556"/>
    </row>
    <row r="15557" spans="1:4" x14ac:dyDescent="0.25">
      <c r="A15557"/>
      <c r="B15557"/>
      <c r="C15557"/>
      <c r="D15557"/>
    </row>
    <row r="15558" spans="1:4" x14ac:dyDescent="0.25">
      <c r="A15558"/>
      <c r="B15558"/>
      <c r="C15558"/>
      <c r="D15558"/>
    </row>
    <row r="15559" spans="1:4" x14ac:dyDescent="0.25">
      <c r="A15559"/>
      <c r="B15559"/>
      <c r="C15559"/>
      <c r="D15559"/>
    </row>
    <row r="15560" spans="1:4" x14ac:dyDescent="0.25">
      <c r="A15560"/>
      <c r="B15560"/>
      <c r="C15560"/>
      <c r="D15560"/>
    </row>
    <row r="15561" spans="1:4" x14ac:dyDescent="0.25">
      <c r="A15561"/>
      <c r="B15561"/>
      <c r="C15561"/>
      <c r="D15561"/>
    </row>
    <row r="15562" spans="1:4" x14ac:dyDescent="0.25">
      <c r="A15562"/>
      <c r="B15562"/>
      <c r="C15562"/>
      <c r="D15562"/>
    </row>
    <row r="15563" spans="1:4" x14ac:dyDescent="0.25">
      <c r="A15563"/>
      <c r="B15563"/>
      <c r="C15563"/>
      <c r="D15563"/>
    </row>
    <row r="15564" spans="1:4" x14ac:dyDescent="0.25">
      <c r="A15564"/>
      <c r="B15564"/>
      <c r="C15564"/>
      <c r="D15564"/>
    </row>
    <row r="15565" spans="1:4" x14ac:dyDescent="0.25">
      <c r="A15565"/>
      <c r="B15565"/>
      <c r="C15565"/>
      <c r="D15565"/>
    </row>
    <row r="15566" spans="1:4" x14ac:dyDescent="0.25">
      <c r="A15566"/>
      <c r="B15566"/>
      <c r="C15566"/>
      <c r="D15566"/>
    </row>
    <row r="15567" spans="1:4" x14ac:dyDescent="0.25">
      <c r="A15567"/>
      <c r="B15567"/>
      <c r="C15567"/>
      <c r="D15567"/>
    </row>
    <row r="15568" spans="1:4" x14ac:dyDescent="0.25">
      <c r="A15568"/>
      <c r="B15568"/>
      <c r="C15568"/>
      <c r="D15568"/>
    </row>
    <row r="15569" spans="1:4" x14ac:dyDescent="0.25">
      <c r="A15569"/>
      <c r="B15569"/>
      <c r="C15569"/>
      <c r="D15569"/>
    </row>
    <row r="15570" spans="1:4" x14ac:dyDescent="0.25">
      <c r="A15570"/>
      <c r="B15570"/>
      <c r="C15570"/>
      <c r="D15570"/>
    </row>
    <row r="15571" spans="1:4" x14ac:dyDescent="0.25">
      <c r="A15571"/>
      <c r="B15571"/>
      <c r="C15571"/>
      <c r="D15571"/>
    </row>
    <row r="15572" spans="1:4" x14ac:dyDescent="0.25">
      <c r="A15572"/>
      <c r="B15572"/>
      <c r="C15572"/>
      <c r="D15572"/>
    </row>
    <row r="15573" spans="1:4" x14ac:dyDescent="0.25">
      <c r="A15573"/>
      <c r="B15573"/>
      <c r="C15573"/>
      <c r="D15573"/>
    </row>
    <row r="15574" spans="1:4" x14ac:dyDescent="0.25">
      <c r="A15574"/>
      <c r="B15574"/>
      <c r="C15574"/>
      <c r="D15574"/>
    </row>
    <row r="15575" spans="1:4" x14ac:dyDescent="0.25">
      <c r="A15575"/>
      <c r="B15575"/>
      <c r="C15575"/>
      <c r="D15575"/>
    </row>
    <row r="15576" spans="1:4" x14ac:dyDescent="0.25">
      <c r="A15576"/>
      <c r="B15576"/>
      <c r="C15576"/>
      <c r="D15576"/>
    </row>
    <row r="15577" spans="1:4" x14ac:dyDescent="0.25">
      <c r="A15577"/>
      <c r="B15577"/>
      <c r="C15577"/>
      <c r="D15577"/>
    </row>
    <row r="15578" spans="1:4" x14ac:dyDescent="0.25">
      <c r="A15578"/>
      <c r="B15578"/>
      <c r="C15578"/>
      <c r="D15578"/>
    </row>
    <row r="15579" spans="1:4" x14ac:dyDescent="0.25">
      <c r="A15579"/>
      <c r="B15579"/>
      <c r="C15579"/>
      <c r="D15579"/>
    </row>
    <row r="15580" spans="1:4" x14ac:dyDescent="0.25">
      <c r="A15580"/>
      <c r="B15580"/>
      <c r="C15580"/>
      <c r="D15580"/>
    </row>
    <row r="15581" spans="1:4" x14ac:dyDescent="0.25">
      <c r="A15581"/>
      <c r="B15581"/>
      <c r="C15581"/>
      <c r="D15581"/>
    </row>
    <row r="15582" spans="1:4" x14ac:dyDescent="0.25">
      <c r="A15582"/>
      <c r="B15582"/>
      <c r="C15582"/>
      <c r="D15582"/>
    </row>
    <row r="15583" spans="1:4" x14ac:dyDescent="0.25">
      <c r="A15583"/>
      <c r="B15583"/>
      <c r="C15583"/>
      <c r="D15583"/>
    </row>
    <row r="15584" spans="1:4" x14ac:dyDescent="0.25">
      <c r="A15584"/>
      <c r="B15584"/>
      <c r="C15584"/>
      <c r="D15584"/>
    </row>
    <row r="15585" spans="1:4" x14ac:dyDescent="0.25">
      <c r="A15585"/>
      <c r="B15585"/>
      <c r="C15585"/>
      <c r="D15585"/>
    </row>
    <row r="15586" spans="1:4" x14ac:dyDescent="0.25">
      <c r="A15586"/>
      <c r="B15586"/>
      <c r="C15586"/>
      <c r="D15586"/>
    </row>
    <row r="15587" spans="1:4" x14ac:dyDescent="0.25">
      <c r="A15587"/>
      <c r="B15587"/>
      <c r="C15587"/>
      <c r="D15587"/>
    </row>
    <row r="15588" spans="1:4" x14ac:dyDescent="0.25">
      <c r="A15588"/>
      <c r="B15588"/>
      <c r="C15588"/>
      <c r="D15588"/>
    </row>
    <row r="15589" spans="1:4" x14ac:dyDescent="0.25">
      <c r="A15589"/>
      <c r="B15589"/>
      <c r="C15589"/>
      <c r="D15589"/>
    </row>
    <row r="15590" spans="1:4" x14ac:dyDescent="0.25">
      <c r="A15590"/>
      <c r="B15590"/>
      <c r="C15590"/>
      <c r="D15590"/>
    </row>
    <row r="15591" spans="1:4" x14ac:dyDescent="0.25">
      <c r="A15591"/>
      <c r="B15591"/>
      <c r="C15591"/>
      <c r="D15591"/>
    </row>
    <row r="15592" spans="1:4" x14ac:dyDescent="0.25">
      <c r="A15592"/>
      <c r="B15592"/>
      <c r="C15592"/>
      <c r="D15592"/>
    </row>
    <row r="15593" spans="1:4" x14ac:dyDescent="0.25">
      <c r="A15593"/>
      <c r="B15593"/>
      <c r="C15593"/>
      <c r="D15593"/>
    </row>
    <row r="15594" spans="1:4" x14ac:dyDescent="0.25">
      <c r="A15594"/>
      <c r="B15594"/>
      <c r="C15594"/>
      <c r="D15594"/>
    </row>
    <row r="15595" spans="1:4" x14ac:dyDescent="0.25">
      <c r="A15595"/>
      <c r="B15595"/>
      <c r="C15595"/>
      <c r="D15595"/>
    </row>
    <row r="15596" spans="1:4" x14ac:dyDescent="0.25">
      <c r="A15596"/>
      <c r="B15596"/>
      <c r="C15596"/>
      <c r="D15596"/>
    </row>
    <row r="15597" spans="1:4" x14ac:dyDescent="0.25">
      <c r="A15597"/>
      <c r="B15597"/>
      <c r="C15597"/>
      <c r="D15597"/>
    </row>
    <row r="15598" spans="1:4" x14ac:dyDescent="0.25">
      <c r="A15598"/>
      <c r="B15598"/>
      <c r="C15598"/>
      <c r="D15598"/>
    </row>
    <row r="15599" spans="1:4" x14ac:dyDescent="0.25">
      <c r="A15599"/>
      <c r="B15599"/>
      <c r="C15599"/>
      <c r="D15599"/>
    </row>
    <row r="15600" spans="1:4" x14ac:dyDescent="0.25">
      <c r="A15600"/>
      <c r="B15600"/>
      <c r="C15600"/>
      <c r="D15600"/>
    </row>
    <row r="15601" spans="1:4" x14ac:dyDescent="0.25">
      <c r="A15601"/>
      <c r="B15601"/>
      <c r="C15601"/>
      <c r="D15601"/>
    </row>
    <row r="15602" spans="1:4" x14ac:dyDescent="0.25">
      <c r="A15602"/>
      <c r="B15602"/>
      <c r="C15602"/>
      <c r="D15602"/>
    </row>
    <row r="15603" spans="1:4" x14ac:dyDescent="0.25">
      <c r="A15603"/>
      <c r="B15603"/>
      <c r="C15603"/>
      <c r="D15603"/>
    </row>
    <row r="15604" spans="1:4" x14ac:dyDescent="0.25">
      <c r="A15604"/>
      <c r="B15604"/>
      <c r="C15604"/>
      <c r="D15604"/>
    </row>
    <row r="15605" spans="1:4" x14ac:dyDescent="0.25">
      <c r="A15605"/>
      <c r="B15605"/>
      <c r="C15605"/>
      <c r="D15605"/>
    </row>
    <row r="15606" spans="1:4" x14ac:dyDescent="0.25">
      <c r="A15606"/>
      <c r="B15606"/>
      <c r="C15606"/>
      <c r="D15606"/>
    </row>
    <row r="15607" spans="1:4" x14ac:dyDescent="0.25">
      <c r="A15607"/>
      <c r="B15607"/>
      <c r="C15607"/>
      <c r="D15607"/>
    </row>
    <row r="15608" spans="1:4" x14ac:dyDescent="0.25">
      <c r="A15608"/>
      <c r="B15608"/>
      <c r="C15608"/>
      <c r="D15608"/>
    </row>
    <row r="15609" spans="1:4" x14ac:dyDescent="0.25">
      <c r="A15609"/>
      <c r="B15609"/>
      <c r="C15609"/>
      <c r="D15609"/>
    </row>
    <row r="15610" spans="1:4" x14ac:dyDescent="0.25">
      <c r="A15610"/>
      <c r="B15610"/>
      <c r="C15610"/>
      <c r="D15610"/>
    </row>
    <row r="15611" spans="1:4" x14ac:dyDescent="0.25">
      <c r="A15611"/>
      <c r="B15611"/>
      <c r="C15611"/>
      <c r="D15611"/>
    </row>
    <row r="15612" spans="1:4" x14ac:dyDescent="0.25">
      <c r="A15612"/>
      <c r="B15612"/>
      <c r="C15612"/>
      <c r="D15612"/>
    </row>
    <row r="15613" spans="1:4" x14ac:dyDescent="0.25">
      <c r="A15613"/>
      <c r="B15613"/>
      <c r="C15613"/>
      <c r="D15613"/>
    </row>
    <row r="15614" spans="1:4" x14ac:dyDescent="0.25">
      <c r="A15614"/>
      <c r="B15614"/>
      <c r="C15614"/>
      <c r="D15614"/>
    </row>
    <row r="15615" spans="1:4" x14ac:dyDescent="0.25">
      <c r="A15615"/>
      <c r="B15615"/>
      <c r="C15615"/>
      <c r="D15615"/>
    </row>
    <row r="15616" spans="1:4" x14ac:dyDescent="0.25">
      <c r="A15616"/>
      <c r="B15616"/>
      <c r="C15616"/>
      <c r="D15616"/>
    </row>
    <row r="15617" spans="1:4" x14ac:dyDescent="0.25">
      <c r="A15617"/>
      <c r="B15617"/>
      <c r="C15617"/>
      <c r="D15617"/>
    </row>
    <row r="15618" spans="1:4" x14ac:dyDescent="0.25">
      <c r="A15618"/>
      <c r="B15618"/>
      <c r="C15618"/>
      <c r="D15618"/>
    </row>
    <row r="15619" spans="1:4" x14ac:dyDescent="0.25">
      <c r="A15619"/>
      <c r="B15619"/>
      <c r="C15619"/>
      <c r="D15619"/>
    </row>
    <row r="15620" spans="1:4" x14ac:dyDescent="0.25">
      <c r="A15620"/>
      <c r="B15620"/>
      <c r="C15620"/>
      <c r="D15620"/>
    </row>
    <row r="15621" spans="1:4" x14ac:dyDescent="0.25">
      <c r="A15621"/>
      <c r="B15621"/>
      <c r="C15621"/>
      <c r="D15621"/>
    </row>
    <row r="15622" spans="1:4" x14ac:dyDescent="0.25">
      <c r="A15622"/>
      <c r="B15622"/>
      <c r="C15622"/>
      <c r="D15622"/>
    </row>
    <row r="15623" spans="1:4" x14ac:dyDescent="0.25">
      <c r="A15623"/>
      <c r="B15623"/>
      <c r="C15623"/>
      <c r="D15623"/>
    </row>
    <row r="15624" spans="1:4" x14ac:dyDescent="0.25">
      <c r="A15624"/>
      <c r="B15624"/>
      <c r="C15624"/>
      <c r="D15624"/>
    </row>
    <row r="15625" spans="1:4" x14ac:dyDescent="0.25">
      <c r="A15625"/>
      <c r="B15625"/>
      <c r="C15625"/>
      <c r="D15625"/>
    </row>
    <row r="15626" spans="1:4" x14ac:dyDescent="0.25">
      <c r="A15626"/>
      <c r="B15626"/>
      <c r="C15626"/>
      <c r="D15626"/>
    </row>
    <row r="15627" spans="1:4" x14ac:dyDescent="0.25">
      <c r="A15627"/>
      <c r="B15627"/>
      <c r="C15627"/>
      <c r="D15627"/>
    </row>
    <row r="15628" spans="1:4" x14ac:dyDescent="0.25">
      <c r="A15628"/>
      <c r="B15628"/>
      <c r="C15628"/>
      <c r="D15628"/>
    </row>
    <row r="15629" spans="1:4" x14ac:dyDescent="0.25">
      <c r="A15629"/>
      <c r="B15629"/>
      <c r="C15629"/>
      <c r="D15629"/>
    </row>
    <row r="15630" spans="1:4" x14ac:dyDescent="0.25">
      <c r="A15630"/>
      <c r="B15630"/>
      <c r="C15630"/>
      <c r="D15630"/>
    </row>
    <row r="15631" spans="1:4" x14ac:dyDescent="0.25">
      <c r="A15631"/>
      <c r="B15631"/>
      <c r="C15631"/>
      <c r="D15631"/>
    </row>
    <row r="15632" spans="1:4" x14ac:dyDescent="0.25">
      <c r="A15632"/>
      <c r="B15632"/>
      <c r="C15632"/>
      <c r="D15632"/>
    </row>
    <row r="15633" spans="1:4" x14ac:dyDescent="0.25">
      <c r="A15633"/>
      <c r="B15633"/>
      <c r="C15633"/>
      <c r="D15633"/>
    </row>
    <row r="15634" spans="1:4" x14ac:dyDescent="0.25">
      <c r="A15634"/>
      <c r="B15634"/>
      <c r="C15634"/>
      <c r="D15634"/>
    </row>
    <row r="15635" spans="1:4" x14ac:dyDescent="0.25">
      <c r="A15635"/>
      <c r="B15635"/>
      <c r="C15635"/>
      <c r="D15635"/>
    </row>
    <row r="15636" spans="1:4" x14ac:dyDescent="0.25">
      <c r="A15636"/>
      <c r="B15636"/>
      <c r="C15636"/>
      <c r="D15636"/>
    </row>
    <row r="15637" spans="1:4" x14ac:dyDescent="0.25">
      <c r="A15637"/>
      <c r="B15637"/>
      <c r="C15637"/>
      <c r="D15637"/>
    </row>
    <row r="15638" spans="1:4" x14ac:dyDescent="0.25">
      <c r="A15638"/>
      <c r="B15638"/>
      <c r="C15638"/>
      <c r="D15638"/>
    </row>
    <row r="15639" spans="1:4" x14ac:dyDescent="0.25">
      <c r="A15639"/>
      <c r="B15639"/>
      <c r="C15639"/>
      <c r="D15639"/>
    </row>
    <row r="15640" spans="1:4" x14ac:dyDescent="0.25">
      <c r="A15640"/>
      <c r="B15640"/>
      <c r="C15640"/>
      <c r="D15640"/>
    </row>
    <row r="15641" spans="1:4" x14ac:dyDescent="0.25">
      <c r="A15641"/>
      <c r="B15641"/>
      <c r="C15641"/>
      <c r="D15641"/>
    </row>
    <row r="15642" spans="1:4" x14ac:dyDescent="0.25">
      <c r="A15642"/>
      <c r="B15642"/>
      <c r="C15642"/>
      <c r="D15642"/>
    </row>
    <row r="15643" spans="1:4" x14ac:dyDescent="0.25">
      <c r="A15643"/>
      <c r="B15643"/>
      <c r="C15643"/>
      <c r="D15643"/>
    </row>
    <row r="15644" spans="1:4" x14ac:dyDescent="0.25">
      <c r="A15644"/>
      <c r="B15644"/>
      <c r="C15644"/>
      <c r="D15644"/>
    </row>
    <row r="15645" spans="1:4" x14ac:dyDescent="0.25">
      <c r="A15645"/>
      <c r="B15645"/>
      <c r="C15645"/>
      <c r="D15645"/>
    </row>
    <row r="15646" spans="1:4" x14ac:dyDescent="0.25">
      <c r="A15646"/>
      <c r="B15646"/>
      <c r="C15646"/>
      <c r="D15646"/>
    </row>
    <row r="15647" spans="1:4" x14ac:dyDescent="0.25">
      <c r="A15647"/>
      <c r="B15647"/>
      <c r="C15647"/>
      <c r="D15647"/>
    </row>
    <row r="15648" spans="1:4" x14ac:dyDescent="0.25">
      <c r="A15648"/>
      <c r="B15648"/>
      <c r="C15648"/>
      <c r="D15648"/>
    </row>
    <row r="15649" spans="1:4" x14ac:dyDescent="0.25">
      <c r="A15649"/>
      <c r="B15649"/>
      <c r="C15649"/>
      <c r="D15649"/>
    </row>
    <row r="15650" spans="1:4" x14ac:dyDescent="0.25">
      <c r="A15650"/>
      <c r="B15650"/>
      <c r="C15650"/>
      <c r="D15650"/>
    </row>
    <row r="15651" spans="1:4" x14ac:dyDescent="0.25">
      <c r="A15651"/>
      <c r="B15651"/>
      <c r="C15651"/>
      <c r="D15651"/>
    </row>
    <row r="15652" spans="1:4" x14ac:dyDescent="0.25">
      <c r="A15652"/>
      <c r="B15652"/>
      <c r="C15652"/>
      <c r="D15652"/>
    </row>
    <row r="15653" spans="1:4" x14ac:dyDescent="0.25">
      <c r="A15653"/>
      <c r="B15653"/>
      <c r="C15653"/>
      <c r="D15653"/>
    </row>
    <row r="15654" spans="1:4" x14ac:dyDescent="0.25">
      <c r="A15654"/>
      <c r="B15654"/>
      <c r="C15654"/>
      <c r="D15654"/>
    </row>
    <row r="15655" spans="1:4" x14ac:dyDescent="0.25">
      <c r="A15655"/>
      <c r="B15655"/>
      <c r="C15655"/>
      <c r="D15655"/>
    </row>
    <row r="15656" spans="1:4" x14ac:dyDescent="0.25">
      <c r="A15656"/>
      <c r="B15656"/>
      <c r="C15656"/>
      <c r="D15656"/>
    </row>
    <row r="15657" spans="1:4" x14ac:dyDescent="0.25">
      <c r="A15657"/>
      <c r="B15657"/>
      <c r="C15657"/>
      <c r="D15657"/>
    </row>
    <row r="15658" spans="1:4" x14ac:dyDescent="0.25">
      <c r="A15658"/>
      <c r="B15658"/>
      <c r="C15658"/>
      <c r="D15658"/>
    </row>
    <row r="15659" spans="1:4" x14ac:dyDescent="0.25">
      <c r="A15659"/>
      <c r="B15659"/>
      <c r="C15659"/>
      <c r="D15659"/>
    </row>
    <row r="15660" spans="1:4" x14ac:dyDescent="0.25">
      <c r="A15660"/>
      <c r="B15660"/>
      <c r="C15660"/>
      <c r="D15660"/>
    </row>
    <row r="15661" spans="1:4" x14ac:dyDescent="0.25">
      <c r="A15661"/>
      <c r="B15661"/>
      <c r="C15661"/>
      <c r="D15661"/>
    </row>
    <row r="15662" spans="1:4" x14ac:dyDescent="0.25">
      <c r="A15662"/>
      <c r="B15662"/>
      <c r="C15662"/>
      <c r="D15662"/>
    </row>
    <row r="15663" spans="1:4" x14ac:dyDescent="0.25">
      <c r="A15663"/>
      <c r="B15663"/>
      <c r="C15663"/>
      <c r="D15663"/>
    </row>
    <row r="15664" spans="1:4" x14ac:dyDescent="0.25">
      <c r="A15664"/>
      <c r="B15664"/>
      <c r="C15664"/>
      <c r="D15664"/>
    </row>
    <row r="15665" spans="1:4" x14ac:dyDescent="0.25">
      <c r="A15665"/>
      <c r="B15665"/>
      <c r="C15665"/>
      <c r="D15665"/>
    </row>
    <row r="15666" spans="1:4" x14ac:dyDescent="0.25">
      <c r="A15666"/>
      <c r="B15666"/>
      <c r="C15666"/>
      <c r="D15666"/>
    </row>
    <row r="15667" spans="1:4" x14ac:dyDescent="0.25">
      <c r="A15667"/>
      <c r="B15667"/>
      <c r="C15667"/>
      <c r="D15667"/>
    </row>
    <row r="15668" spans="1:4" x14ac:dyDescent="0.25">
      <c r="A15668"/>
      <c r="B15668"/>
      <c r="C15668"/>
      <c r="D15668"/>
    </row>
    <row r="15669" spans="1:4" x14ac:dyDescent="0.25">
      <c r="A15669"/>
      <c r="B15669"/>
      <c r="C15669"/>
      <c r="D15669"/>
    </row>
    <row r="15670" spans="1:4" x14ac:dyDescent="0.25">
      <c r="A15670"/>
      <c r="B15670"/>
      <c r="C15670"/>
      <c r="D15670"/>
    </row>
    <row r="15671" spans="1:4" x14ac:dyDescent="0.25">
      <c r="A15671"/>
      <c r="B15671"/>
      <c r="C15671"/>
      <c r="D15671"/>
    </row>
    <row r="15672" spans="1:4" x14ac:dyDescent="0.25">
      <c r="A15672"/>
      <c r="B15672"/>
      <c r="C15672"/>
      <c r="D15672"/>
    </row>
    <row r="15673" spans="1:4" x14ac:dyDescent="0.25">
      <c r="A15673"/>
      <c r="B15673"/>
      <c r="C15673"/>
      <c r="D15673"/>
    </row>
    <row r="15674" spans="1:4" x14ac:dyDescent="0.25">
      <c r="A15674"/>
      <c r="B15674"/>
      <c r="C15674"/>
      <c r="D15674"/>
    </row>
    <row r="15675" spans="1:4" x14ac:dyDescent="0.25">
      <c r="A15675"/>
      <c r="B15675"/>
      <c r="C15675"/>
      <c r="D15675"/>
    </row>
    <row r="15676" spans="1:4" x14ac:dyDescent="0.25">
      <c r="A15676"/>
      <c r="B15676"/>
      <c r="C15676"/>
      <c r="D15676"/>
    </row>
    <row r="15677" spans="1:4" x14ac:dyDescent="0.25">
      <c r="A15677"/>
      <c r="B15677"/>
      <c r="C15677"/>
      <c r="D15677"/>
    </row>
    <row r="15678" spans="1:4" x14ac:dyDescent="0.25">
      <c r="A15678"/>
      <c r="B15678"/>
      <c r="C15678"/>
      <c r="D15678"/>
    </row>
    <row r="15679" spans="1:4" x14ac:dyDescent="0.25">
      <c r="A15679"/>
      <c r="B15679"/>
      <c r="C15679"/>
      <c r="D15679"/>
    </row>
    <row r="15680" spans="1:4" x14ac:dyDescent="0.25">
      <c r="A15680"/>
      <c r="B15680"/>
      <c r="C15680"/>
      <c r="D15680"/>
    </row>
    <row r="15681" spans="1:4" x14ac:dyDescent="0.25">
      <c r="A15681"/>
      <c r="B15681"/>
      <c r="C15681"/>
      <c r="D15681"/>
    </row>
    <row r="15682" spans="1:4" x14ac:dyDescent="0.25">
      <c r="A15682"/>
      <c r="B15682"/>
      <c r="C15682"/>
      <c r="D15682"/>
    </row>
    <row r="15683" spans="1:4" x14ac:dyDescent="0.25">
      <c r="A15683"/>
      <c r="B15683"/>
      <c r="C15683"/>
      <c r="D15683"/>
    </row>
    <row r="15684" spans="1:4" x14ac:dyDescent="0.25">
      <c r="A15684"/>
      <c r="B15684"/>
      <c r="C15684"/>
      <c r="D15684"/>
    </row>
    <row r="15685" spans="1:4" x14ac:dyDescent="0.25">
      <c r="A15685"/>
      <c r="B15685"/>
      <c r="C15685"/>
      <c r="D15685"/>
    </row>
    <row r="15686" spans="1:4" x14ac:dyDescent="0.25">
      <c r="A15686"/>
      <c r="B15686"/>
      <c r="C15686"/>
      <c r="D15686"/>
    </row>
    <row r="15687" spans="1:4" x14ac:dyDescent="0.25">
      <c r="A15687"/>
      <c r="B15687"/>
      <c r="C15687"/>
      <c r="D15687"/>
    </row>
    <row r="15688" spans="1:4" x14ac:dyDescent="0.25">
      <c r="A15688"/>
      <c r="B15688"/>
      <c r="C15688"/>
      <c r="D15688"/>
    </row>
    <row r="15689" spans="1:4" x14ac:dyDescent="0.25">
      <c r="A15689"/>
      <c r="B15689"/>
      <c r="C15689"/>
      <c r="D15689"/>
    </row>
    <row r="15690" spans="1:4" x14ac:dyDescent="0.25">
      <c r="A15690"/>
      <c r="B15690"/>
      <c r="C15690"/>
      <c r="D15690"/>
    </row>
    <row r="15691" spans="1:4" x14ac:dyDescent="0.25">
      <c r="A15691"/>
      <c r="B15691"/>
      <c r="C15691"/>
      <c r="D15691"/>
    </row>
    <row r="15692" spans="1:4" x14ac:dyDescent="0.25">
      <c r="A15692"/>
      <c r="B15692"/>
      <c r="C15692"/>
      <c r="D15692"/>
    </row>
    <row r="15693" spans="1:4" x14ac:dyDescent="0.25">
      <c r="A15693"/>
      <c r="B15693"/>
      <c r="C15693"/>
      <c r="D15693"/>
    </row>
    <row r="15694" spans="1:4" x14ac:dyDescent="0.25">
      <c r="A15694"/>
      <c r="B15694"/>
      <c r="C15694"/>
      <c r="D15694"/>
    </row>
    <row r="15695" spans="1:4" x14ac:dyDescent="0.25">
      <c r="A15695"/>
      <c r="B15695"/>
      <c r="C15695"/>
      <c r="D15695"/>
    </row>
    <row r="15696" spans="1:4" x14ac:dyDescent="0.25">
      <c r="A15696"/>
      <c r="B15696"/>
      <c r="C15696"/>
      <c r="D15696"/>
    </row>
    <row r="15697" spans="1:4" x14ac:dyDescent="0.25">
      <c r="A15697"/>
      <c r="B15697"/>
      <c r="C15697"/>
      <c r="D15697"/>
    </row>
    <row r="15698" spans="1:4" x14ac:dyDescent="0.25">
      <c r="A15698"/>
      <c r="B15698"/>
      <c r="C15698"/>
      <c r="D15698"/>
    </row>
    <row r="15699" spans="1:4" x14ac:dyDescent="0.25">
      <c r="A15699"/>
      <c r="B15699"/>
      <c r="C15699"/>
      <c r="D15699"/>
    </row>
    <row r="15700" spans="1:4" x14ac:dyDescent="0.25">
      <c r="A15700"/>
      <c r="B15700"/>
      <c r="C15700"/>
      <c r="D15700"/>
    </row>
    <row r="15701" spans="1:4" x14ac:dyDescent="0.25">
      <c r="A15701"/>
      <c r="B15701"/>
      <c r="C15701"/>
      <c r="D15701"/>
    </row>
    <row r="15702" spans="1:4" x14ac:dyDescent="0.25">
      <c r="A15702"/>
      <c r="B15702"/>
      <c r="C15702"/>
      <c r="D15702"/>
    </row>
    <row r="15703" spans="1:4" x14ac:dyDescent="0.25">
      <c r="A15703"/>
      <c r="B15703"/>
      <c r="C15703"/>
      <c r="D15703"/>
    </row>
    <row r="15704" spans="1:4" x14ac:dyDescent="0.25">
      <c r="A15704"/>
      <c r="B15704"/>
      <c r="C15704"/>
      <c r="D15704"/>
    </row>
    <row r="15705" spans="1:4" x14ac:dyDescent="0.25">
      <c r="A15705"/>
      <c r="B15705"/>
      <c r="C15705"/>
      <c r="D15705"/>
    </row>
    <row r="15706" spans="1:4" x14ac:dyDescent="0.25">
      <c r="A15706"/>
      <c r="B15706"/>
      <c r="C15706"/>
      <c r="D15706"/>
    </row>
    <row r="15707" spans="1:4" x14ac:dyDescent="0.25">
      <c r="A15707"/>
      <c r="B15707"/>
      <c r="C15707"/>
      <c r="D15707"/>
    </row>
    <row r="15708" spans="1:4" x14ac:dyDescent="0.25">
      <c r="A15708"/>
      <c r="B15708"/>
      <c r="C15708"/>
      <c r="D15708"/>
    </row>
    <row r="15709" spans="1:4" x14ac:dyDescent="0.25">
      <c r="A15709"/>
      <c r="B15709"/>
      <c r="C15709"/>
      <c r="D15709"/>
    </row>
    <row r="15710" spans="1:4" x14ac:dyDescent="0.25">
      <c r="A15710"/>
      <c r="B15710"/>
      <c r="C15710"/>
      <c r="D15710"/>
    </row>
    <row r="15711" spans="1:4" x14ac:dyDescent="0.25">
      <c r="A15711"/>
      <c r="B15711"/>
      <c r="C15711"/>
      <c r="D15711"/>
    </row>
    <row r="15712" spans="1:4" x14ac:dyDescent="0.25">
      <c r="A15712"/>
      <c r="B15712"/>
      <c r="C15712"/>
      <c r="D15712"/>
    </row>
    <row r="15713" spans="1:4" x14ac:dyDescent="0.25">
      <c r="A15713"/>
      <c r="B15713"/>
      <c r="C15713"/>
      <c r="D15713"/>
    </row>
    <row r="15714" spans="1:4" x14ac:dyDescent="0.25">
      <c r="A15714"/>
      <c r="B15714"/>
      <c r="C15714"/>
      <c r="D15714"/>
    </row>
    <row r="15715" spans="1:4" x14ac:dyDescent="0.25">
      <c r="A15715"/>
      <c r="B15715"/>
      <c r="C15715"/>
      <c r="D15715"/>
    </row>
    <row r="15716" spans="1:4" x14ac:dyDescent="0.25">
      <c r="A15716"/>
      <c r="B15716"/>
      <c r="C15716"/>
      <c r="D15716"/>
    </row>
    <row r="15717" spans="1:4" x14ac:dyDescent="0.25">
      <c r="A15717"/>
      <c r="B15717"/>
      <c r="C15717"/>
      <c r="D15717"/>
    </row>
    <row r="15718" spans="1:4" x14ac:dyDescent="0.25">
      <c r="A15718"/>
      <c r="B15718"/>
      <c r="C15718"/>
      <c r="D15718"/>
    </row>
    <row r="15719" spans="1:4" x14ac:dyDescent="0.25">
      <c r="A15719"/>
      <c r="B15719"/>
      <c r="C15719"/>
      <c r="D15719"/>
    </row>
    <row r="15720" spans="1:4" x14ac:dyDescent="0.25">
      <c r="A15720"/>
      <c r="B15720"/>
      <c r="C15720"/>
      <c r="D15720"/>
    </row>
    <row r="15721" spans="1:4" x14ac:dyDescent="0.25">
      <c r="A15721"/>
      <c r="B15721"/>
      <c r="C15721"/>
      <c r="D15721"/>
    </row>
    <row r="15722" spans="1:4" x14ac:dyDescent="0.25">
      <c r="A15722"/>
      <c r="B15722"/>
      <c r="C15722"/>
      <c r="D15722"/>
    </row>
    <row r="15723" spans="1:4" x14ac:dyDescent="0.25">
      <c r="A15723"/>
      <c r="B15723"/>
      <c r="C15723"/>
      <c r="D15723"/>
    </row>
    <row r="15724" spans="1:4" x14ac:dyDescent="0.25">
      <c r="A15724"/>
      <c r="B15724"/>
      <c r="C15724"/>
      <c r="D15724"/>
    </row>
    <row r="15725" spans="1:4" x14ac:dyDescent="0.25">
      <c r="A15725"/>
      <c r="B15725"/>
      <c r="C15725"/>
      <c r="D15725"/>
    </row>
    <row r="15726" spans="1:4" x14ac:dyDescent="0.25">
      <c r="A15726"/>
      <c r="B15726"/>
      <c r="C15726"/>
      <c r="D15726"/>
    </row>
    <row r="15727" spans="1:4" x14ac:dyDescent="0.25">
      <c r="A15727"/>
      <c r="B15727"/>
      <c r="C15727"/>
      <c r="D15727"/>
    </row>
    <row r="15728" spans="1:4" x14ac:dyDescent="0.25">
      <c r="A15728"/>
      <c r="B15728"/>
      <c r="C15728"/>
      <c r="D15728"/>
    </row>
    <row r="15729" spans="1:4" x14ac:dyDescent="0.25">
      <c r="A15729"/>
      <c r="B15729"/>
      <c r="C15729"/>
      <c r="D15729"/>
    </row>
    <row r="15730" spans="1:4" x14ac:dyDescent="0.25">
      <c r="A15730"/>
      <c r="B15730"/>
      <c r="C15730"/>
      <c r="D15730"/>
    </row>
    <row r="15731" spans="1:4" x14ac:dyDescent="0.25">
      <c r="A15731"/>
      <c r="B15731"/>
      <c r="C15731"/>
      <c r="D15731"/>
    </row>
    <row r="15732" spans="1:4" x14ac:dyDescent="0.25">
      <c r="A15732"/>
      <c r="B15732"/>
      <c r="C15732"/>
      <c r="D15732"/>
    </row>
    <row r="15733" spans="1:4" x14ac:dyDescent="0.25">
      <c r="A15733"/>
      <c r="B15733"/>
      <c r="C15733"/>
      <c r="D15733"/>
    </row>
    <row r="15734" spans="1:4" x14ac:dyDescent="0.25">
      <c r="A15734"/>
      <c r="B15734"/>
      <c r="C15734"/>
      <c r="D15734"/>
    </row>
    <row r="15735" spans="1:4" x14ac:dyDescent="0.25">
      <c r="A15735"/>
      <c r="B15735"/>
      <c r="C15735"/>
      <c r="D15735"/>
    </row>
    <row r="15736" spans="1:4" x14ac:dyDescent="0.25">
      <c r="A15736"/>
      <c r="B15736"/>
      <c r="C15736"/>
      <c r="D15736"/>
    </row>
    <row r="15737" spans="1:4" x14ac:dyDescent="0.25">
      <c r="A15737"/>
      <c r="B15737"/>
      <c r="C15737"/>
      <c r="D15737"/>
    </row>
    <row r="15738" spans="1:4" x14ac:dyDescent="0.25">
      <c r="A15738"/>
      <c r="B15738"/>
      <c r="C15738"/>
      <c r="D15738"/>
    </row>
    <row r="15739" spans="1:4" x14ac:dyDescent="0.25">
      <c r="A15739"/>
      <c r="B15739"/>
      <c r="C15739"/>
      <c r="D15739"/>
    </row>
    <row r="15740" spans="1:4" x14ac:dyDescent="0.25">
      <c r="A15740"/>
      <c r="B15740"/>
      <c r="C15740"/>
      <c r="D15740"/>
    </row>
    <row r="15741" spans="1:4" x14ac:dyDescent="0.25">
      <c r="A15741"/>
      <c r="B15741"/>
      <c r="C15741"/>
      <c r="D15741"/>
    </row>
    <row r="15742" spans="1:4" x14ac:dyDescent="0.25">
      <c r="A15742"/>
      <c r="B15742"/>
      <c r="C15742"/>
      <c r="D15742"/>
    </row>
    <row r="15743" spans="1:4" x14ac:dyDescent="0.25">
      <c r="A15743"/>
      <c r="B15743"/>
      <c r="C15743"/>
      <c r="D15743"/>
    </row>
    <row r="15744" spans="1:4" x14ac:dyDescent="0.25">
      <c r="A15744"/>
      <c r="B15744"/>
      <c r="C15744"/>
      <c r="D15744"/>
    </row>
    <row r="15745" spans="1:4" x14ac:dyDescent="0.25">
      <c r="A15745"/>
      <c r="B15745"/>
      <c r="C15745"/>
      <c r="D15745"/>
    </row>
    <row r="15746" spans="1:4" x14ac:dyDescent="0.25">
      <c r="A15746"/>
      <c r="B15746"/>
      <c r="C15746"/>
      <c r="D15746"/>
    </row>
    <row r="15747" spans="1:4" x14ac:dyDescent="0.25">
      <c r="A15747"/>
      <c r="B15747"/>
      <c r="C15747"/>
      <c r="D15747"/>
    </row>
    <row r="15748" spans="1:4" x14ac:dyDescent="0.25">
      <c r="A15748"/>
      <c r="B15748"/>
      <c r="C15748"/>
      <c r="D15748"/>
    </row>
    <row r="15749" spans="1:4" x14ac:dyDescent="0.25">
      <c r="A15749"/>
      <c r="B15749"/>
      <c r="C15749"/>
      <c r="D15749"/>
    </row>
    <row r="15750" spans="1:4" x14ac:dyDescent="0.25">
      <c r="A15750"/>
      <c r="B15750"/>
      <c r="C15750"/>
      <c r="D15750"/>
    </row>
    <row r="15751" spans="1:4" x14ac:dyDescent="0.25">
      <c r="A15751"/>
      <c r="B15751"/>
      <c r="C15751"/>
      <c r="D15751"/>
    </row>
    <row r="15752" spans="1:4" x14ac:dyDescent="0.25">
      <c r="A15752"/>
      <c r="B15752"/>
      <c r="C15752"/>
      <c r="D15752"/>
    </row>
    <row r="15753" spans="1:4" x14ac:dyDescent="0.25">
      <c r="A15753"/>
      <c r="B15753"/>
      <c r="C15753"/>
      <c r="D15753"/>
    </row>
    <row r="15754" spans="1:4" x14ac:dyDescent="0.25">
      <c r="A15754"/>
      <c r="B15754"/>
      <c r="C15754"/>
      <c r="D15754"/>
    </row>
    <row r="15755" spans="1:4" x14ac:dyDescent="0.25">
      <c r="A15755"/>
      <c r="B15755"/>
      <c r="C15755"/>
      <c r="D15755"/>
    </row>
    <row r="15756" spans="1:4" x14ac:dyDescent="0.25">
      <c r="A15756"/>
      <c r="B15756"/>
      <c r="C15756"/>
      <c r="D15756"/>
    </row>
    <row r="15757" spans="1:4" x14ac:dyDescent="0.25">
      <c r="A15757"/>
      <c r="B15757"/>
      <c r="C15757"/>
      <c r="D15757"/>
    </row>
    <row r="15758" spans="1:4" x14ac:dyDescent="0.25">
      <c r="A15758"/>
      <c r="B15758"/>
      <c r="C15758"/>
      <c r="D15758"/>
    </row>
    <row r="15759" spans="1:4" x14ac:dyDescent="0.25">
      <c r="A15759"/>
      <c r="B15759"/>
      <c r="C15759"/>
      <c r="D15759"/>
    </row>
    <row r="15760" spans="1:4" x14ac:dyDescent="0.25">
      <c r="A15760"/>
      <c r="B15760"/>
      <c r="C15760"/>
      <c r="D15760"/>
    </row>
    <row r="15761" spans="1:4" x14ac:dyDescent="0.25">
      <c r="A15761"/>
      <c r="B15761"/>
      <c r="C15761"/>
      <c r="D15761"/>
    </row>
    <row r="15762" spans="1:4" x14ac:dyDescent="0.25">
      <c r="A15762"/>
      <c r="B15762"/>
      <c r="C15762"/>
      <c r="D15762"/>
    </row>
    <row r="15763" spans="1:4" x14ac:dyDescent="0.25">
      <c r="A15763"/>
      <c r="B15763"/>
      <c r="C15763"/>
      <c r="D15763"/>
    </row>
    <row r="15764" spans="1:4" x14ac:dyDescent="0.25">
      <c r="A15764"/>
      <c r="B15764"/>
      <c r="C15764"/>
      <c r="D15764"/>
    </row>
    <row r="15765" spans="1:4" x14ac:dyDescent="0.25">
      <c r="A15765"/>
      <c r="B15765"/>
      <c r="C15765"/>
      <c r="D15765"/>
    </row>
    <row r="15766" spans="1:4" x14ac:dyDescent="0.25">
      <c r="A15766"/>
      <c r="B15766"/>
      <c r="C15766"/>
      <c r="D15766"/>
    </row>
    <row r="15767" spans="1:4" x14ac:dyDescent="0.25">
      <c r="A15767"/>
      <c r="B15767"/>
      <c r="C15767"/>
      <c r="D15767"/>
    </row>
    <row r="15768" spans="1:4" x14ac:dyDescent="0.25">
      <c r="A15768"/>
      <c r="B15768"/>
      <c r="C15768"/>
      <c r="D15768"/>
    </row>
    <row r="15769" spans="1:4" x14ac:dyDescent="0.25">
      <c r="A15769"/>
      <c r="B15769"/>
      <c r="C15769"/>
      <c r="D15769"/>
    </row>
    <row r="15770" spans="1:4" x14ac:dyDescent="0.25">
      <c r="A15770"/>
      <c r="B15770"/>
      <c r="C15770"/>
      <c r="D15770"/>
    </row>
    <row r="15771" spans="1:4" x14ac:dyDescent="0.25">
      <c r="A15771"/>
      <c r="B15771"/>
      <c r="C15771"/>
      <c r="D15771"/>
    </row>
    <row r="15772" spans="1:4" x14ac:dyDescent="0.25">
      <c r="A15772"/>
      <c r="B15772"/>
      <c r="C15772"/>
      <c r="D15772"/>
    </row>
    <row r="15773" spans="1:4" x14ac:dyDescent="0.25">
      <c r="A15773"/>
      <c r="B15773"/>
      <c r="C15773"/>
      <c r="D15773"/>
    </row>
    <row r="15774" spans="1:4" x14ac:dyDescent="0.25">
      <c r="A15774"/>
      <c r="B15774"/>
      <c r="C15774"/>
      <c r="D15774"/>
    </row>
    <row r="15775" spans="1:4" x14ac:dyDescent="0.25">
      <c r="A15775"/>
      <c r="B15775"/>
      <c r="C15775"/>
      <c r="D15775"/>
    </row>
    <row r="15776" spans="1:4" x14ac:dyDescent="0.25">
      <c r="A15776"/>
      <c r="B15776"/>
      <c r="C15776"/>
      <c r="D15776"/>
    </row>
    <row r="15777" spans="1:4" x14ac:dyDescent="0.25">
      <c r="A15777"/>
      <c r="B15777"/>
      <c r="C15777"/>
      <c r="D15777"/>
    </row>
    <row r="15778" spans="1:4" x14ac:dyDescent="0.25">
      <c r="A15778"/>
      <c r="B15778"/>
      <c r="C15778"/>
      <c r="D15778"/>
    </row>
    <row r="15779" spans="1:4" x14ac:dyDescent="0.25">
      <c r="A15779"/>
      <c r="B15779"/>
      <c r="C15779"/>
      <c r="D15779"/>
    </row>
    <row r="15780" spans="1:4" x14ac:dyDescent="0.25">
      <c r="A15780"/>
      <c r="B15780"/>
      <c r="C15780"/>
      <c r="D15780"/>
    </row>
    <row r="15781" spans="1:4" x14ac:dyDescent="0.25">
      <c r="A15781"/>
      <c r="B15781"/>
      <c r="C15781"/>
      <c r="D15781"/>
    </row>
    <row r="15782" spans="1:4" x14ac:dyDescent="0.25">
      <c r="A15782"/>
      <c r="B15782"/>
      <c r="C15782"/>
      <c r="D15782"/>
    </row>
    <row r="15783" spans="1:4" x14ac:dyDescent="0.25">
      <c r="A15783"/>
      <c r="B15783"/>
      <c r="C15783"/>
      <c r="D15783"/>
    </row>
    <row r="15784" spans="1:4" x14ac:dyDescent="0.25">
      <c r="A15784"/>
      <c r="B15784"/>
      <c r="C15784"/>
      <c r="D15784"/>
    </row>
    <row r="15785" spans="1:4" x14ac:dyDescent="0.25">
      <c r="A15785"/>
      <c r="B15785"/>
      <c r="C15785"/>
      <c r="D15785"/>
    </row>
    <row r="15786" spans="1:4" x14ac:dyDescent="0.25">
      <c r="A15786"/>
      <c r="B15786"/>
      <c r="C15786"/>
      <c r="D15786"/>
    </row>
    <row r="15787" spans="1:4" x14ac:dyDescent="0.25">
      <c r="A15787"/>
      <c r="B15787"/>
      <c r="C15787"/>
      <c r="D15787"/>
    </row>
    <row r="15788" spans="1:4" x14ac:dyDescent="0.25">
      <c r="A15788"/>
      <c r="B15788"/>
      <c r="C15788"/>
      <c r="D15788"/>
    </row>
    <row r="15789" spans="1:4" x14ac:dyDescent="0.25">
      <c r="A15789"/>
      <c r="B15789"/>
      <c r="C15789"/>
      <c r="D15789"/>
    </row>
    <row r="15790" spans="1:4" x14ac:dyDescent="0.25">
      <c r="A15790"/>
      <c r="B15790"/>
      <c r="C15790"/>
      <c r="D15790"/>
    </row>
    <row r="15791" spans="1:4" x14ac:dyDescent="0.25">
      <c r="A15791"/>
      <c r="B15791"/>
      <c r="C15791"/>
      <c r="D15791"/>
    </row>
    <row r="15792" spans="1:4" x14ac:dyDescent="0.25">
      <c r="A15792"/>
      <c r="B15792"/>
      <c r="C15792"/>
      <c r="D15792"/>
    </row>
    <row r="15793" spans="1:4" x14ac:dyDescent="0.25">
      <c r="A15793"/>
      <c r="B15793"/>
      <c r="C15793"/>
      <c r="D15793"/>
    </row>
    <row r="15794" spans="1:4" x14ac:dyDescent="0.25">
      <c r="A15794"/>
      <c r="B15794"/>
      <c r="C15794"/>
      <c r="D15794"/>
    </row>
    <row r="15795" spans="1:4" x14ac:dyDescent="0.25">
      <c r="A15795"/>
      <c r="B15795"/>
      <c r="C15795"/>
      <c r="D15795"/>
    </row>
    <row r="15796" spans="1:4" x14ac:dyDescent="0.25">
      <c r="A15796"/>
      <c r="B15796"/>
      <c r="C15796"/>
      <c r="D15796"/>
    </row>
    <row r="15797" spans="1:4" x14ac:dyDescent="0.25">
      <c r="A15797"/>
      <c r="B15797"/>
      <c r="C15797"/>
      <c r="D15797"/>
    </row>
    <row r="15798" spans="1:4" x14ac:dyDescent="0.25">
      <c r="A15798"/>
      <c r="B15798"/>
      <c r="C15798"/>
      <c r="D15798"/>
    </row>
    <row r="15799" spans="1:4" x14ac:dyDescent="0.25">
      <c r="A15799"/>
      <c r="B15799"/>
      <c r="C15799"/>
      <c r="D15799"/>
    </row>
    <row r="15800" spans="1:4" x14ac:dyDescent="0.25">
      <c r="A15800"/>
      <c r="B15800"/>
      <c r="C15800"/>
      <c r="D15800"/>
    </row>
    <row r="15801" spans="1:4" x14ac:dyDescent="0.25">
      <c r="A15801"/>
      <c r="B15801"/>
      <c r="C15801"/>
      <c r="D15801"/>
    </row>
    <row r="15802" spans="1:4" x14ac:dyDescent="0.25">
      <c r="A15802"/>
      <c r="B15802"/>
      <c r="C15802"/>
      <c r="D15802"/>
    </row>
    <row r="15803" spans="1:4" x14ac:dyDescent="0.25">
      <c r="A15803"/>
      <c r="B15803"/>
      <c r="C15803"/>
      <c r="D15803"/>
    </row>
    <row r="15804" spans="1:4" x14ac:dyDescent="0.25">
      <c r="A15804"/>
      <c r="B15804"/>
      <c r="C15804"/>
      <c r="D15804"/>
    </row>
    <row r="15805" spans="1:4" x14ac:dyDescent="0.25">
      <c r="A15805"/>
      <c r="B15805"/>
      <c r="C15805"/>
      <c r="D15805"/>
    </row>
    <row r="15806" spans="1:4" x14ac:dyDescent="0.25">
      <c r="A15806"/>
      <c r="B15806"/>
      <c r="C15806"/>
      <c r="D15806"/>
    </row>
    <row r="15807" spans="1:4" x14ac:dyDescent="0.25">
      <c r="A15807"/>
      <c r="B15807"/>
      <c r="C15807"/>
      <c r="D15807"/>
    </row>
    <row r="15808" spans="1:4" x14ac:dyDescent="0.25">
      <c r="A15808"/>
      <c r="B15808"/>
      <c r="C15808"/>
      <c r="D15808"/>
    </row>
    <row r="15809" spans="1:4" x14ac:dyDescent="0.25">
      <c r="A15809"/>
      <c r="B15809"/>
      <c r="C15809"/>
      <c r="D15809"/>
    </row>
    <row r="15810" spans="1:4" x14ac:dyDescent="0.25">
      <c r="A15810"/>
      <c r="B15810"/>
      <c r="C15810"/>
      <c r="D15810"/>
    </row>
    <row r="15811" spans="1:4" x14ac:dyDescent="0.25">
      <c r="A15811"/>
      <c r="B15811"/>
      <c r="C15811"/>
      <c r="D15811"/>
    </row>
    <row r="15812" spans="1:4" x14ac:dyDescent="0.25">
      <c r="A15812"/>
      <c r="B15812"/>
      <c r="C15812"/>
      <c r="D15812"/>
    </row>
    <row r="15813" spans="1:4" x14ac:dyDescent="0.25">
      <c r="A15813"/>
      <c r="B15813"/>
      <c r="C15813"/>
      <c r="D15813"/>
    </row>
    <row r="15814" spans="1:4" x14ac:dyDescent="0.25">
      <c r="A15814"/>
      <c r="B15814"/>
      <c r="C15814"/>
      <c r="D15814"/>
    </row>
    <row r="15815" spans="1:4" x14ac:dyDescent="0.25">
      <c r="A15815"/>
      <c r="B15815"/>
      <c r="C15815"/>
      <c r="D15815"/>
    </row>
    <row r="15816" spans="1:4" x14ac:dyDescent="0.25">
      <c r="A15816"/>
      <c r="B15816"/>
      <c r="C15816"/>
      <c r="D15816"/>
    </row>
    <row r="15817" spans="1:4" x14ac:dyDescent="0.25">
      <c r="A15817"/>
      <c r="B15817"/>
      <c r="C15817"/>
      <c r="D15817"/>
    </row>
    <row r="15818" spans="1:4" x14ac:dyDescent="0.25">
      <c r="A15818"/>
      <c r="B15818"/>
      <c r="C15818"/>
      <c r="D15818"/>
    </row>
    <row r="15819" spans="1:4" x14ac:dyDescent="0.25">
      <c r="A15819"/>
      <c r="B15819"/>
      <c r="C15819"/>
      <c r="D15819"/>
    </row>
    <row r="15820" spans="1:4" x14ac:dyDescent="0.25">
      <c r="A15820"/>
      <c r="B15820"/>
      <c r="C15820"/>
      <c r="D15820"/>
    </row>
    <row r="15821" spans="1:4" x14ac:dyDescent="0.25">
      <c r="A15821"/>
      <c r="B15821"/>
      <c r="C15821"/>
      <c r="D15821"/>
    </row>
    <row r="15822" spans="1:4" x14ac:dyDescent="0.25">
      <c r="A15822"/>
      <c r="B15822"/>
      <c r="C15822"/>
      <c r="D15822"/>
    </row>
    <row r="15823" spans="1:4" x14ac:dyDescent="0.25">
      <c r="A15823"/>
      <c r="B15823"/>
      <c r="C15823"/>
      <c r="D15823"/>
    </row>
    <row r="15824" spans="1:4" x14ac:dyDescent="0.25">
      <c r="A15824"/>
      <c r="B15824"/>
      <c r="C15824"/>
      <c r="D15824"/>
    </row>
    <row r="15825" spans="1:4" x14ac:dyDescent="0.25">
      <c r="A15825"/>
      <c r="B15825"/>
      <c r="C15825"/>
      <c r="D15825"/>
    </row>
    <row r="15826" spans="1:4" x14ac:dyDescent="0.25">
      <c r="A15826"/>
      <c r="B15826"/>
      <c r="C15826"/>
      <c r="D15826"/>
    </row>
    <row r="15827" spans="1:4" x14ac:dyDescent="0.25">
      <c r="A15827"/>
      <c r="B15827"/>
      <c r="C15827"/>
      <c r="D15827"/>
    </row>
    <row r="15828" spans="1:4" x14ac:dyDescent="0.25">
      <c r="A15828"/>
      <c r="B15828"/>
      <c r="C15828"/>
      <c r="D15828"/>
    </row>
    <row r="15829" spans="1:4" x14ac:dyDescent="0.25">
      <c r="A15829"/>
      <c r="B15829"/>
      <c r="C15829"/>
      <c r="D15829"/>
    </row>
    <row r="15830" spans="1:4" x14ac:dyDescent="0.25">
      <c r="A15830"/>
      <c r="B15830"/>
      <c r="C15830"/>
      <c r="D15830"/>
    </row>
    <row r="15831" spans="1:4" x14ac:dyDescent="0.25">
      <c r="A15831"/>
      <c r="B15831"/>
      <c r="C15831"/>
      <c r="D15831"/>
    </row>
    <row r="15832" spans="1:4" x14ac:dyDescent="0.25">
      <c r="A15832"/>
      <c r="B15832"/>
      <c r="C15832"/>
      <c r="D15832"/>
    </row>
    <row r="15833" spans="1:4" x14ac:dyDescent="0.25">
      <c r="A15833"/>
      <c r="B15833"/>
      <c r="C15833"/>
      <c r="D15833"/>
    </row>
    <row r="15834" spans="1:4" x14ac:dyDescent="0.25">
      <c r="A15834"/>
      <c r="B15834"/>
      <c r="C15834"/>
      <c r="D15834"/>
    </row>
    <row r="15835" spans="1:4" x14ac:dyDescent="0.25">
      <c r="A15835"/>
      <c r="B15835"/>
      <c r="C15835"/>
      <c r="D15835"/>
    </row>
    <row r="15836" spans="1:4" x14ac:dyDescent="0.25">
      <c r="A15836"/>
      <c r="B15836"/>
      <c r="C15836"/>
      <c r="D15836"/>
    </row>
    <row r="15837" spans="1:4" x14ac:dyDescent="0.25">
      <c r="A15837"/>
      <c r="B15837"/>
      <c r="C15837"/>
      <c r="D15837"/>
    </row>
    <row r="15838" spans="1:4" x14ac:dyDescent="0.25">
      <c r="A15838"/>
      <c r="B15838"/>
      <c r="C15838"/>
      <c r="D15838"/>
    </row>
    <row r="15839" spans="1:4" x14ac:dyDescent="0.25">
      <c r="A15839"/>
      <c r="B15839"/>
      <c r="C15839"/>
      <c r="D15839"/>
    </row>
    <row r="15840" spans="1:4" x14ac:dyDescent="0.25">
      <c r="A15840"/>
      <c r="B15840"/>
      <c r="C15840"/>
      <c r="D15840"/>
    </row>
    <row r="15841" spans="1:4" x14ac:dyDescent="0.25">
      <c r="A15841"/>
      <c r="B15841"/>
      <c r="C15841"/>
      <c r="D15841"/>
    </row>
    <row r="15842" spans="1:4" x14ac:dyDescent="0.25">
      <c r="A15842"/>
      <c r="B15842"/>
      <c r="C15842"/>
      <c r="D15842"/>
    </row>
    <row r="15843" spans="1:4" x14ac:dyDescent="0.25">
      <c r="A15843"/>
      <c r="B15843"/>
      <c r="C15843"/>
      <c r="D15843"/>
    </row>
    <row r="15844" spans="1:4" x14ac:dyDescent="0.25">
      <c r="A15844"/>
      <c r="B15844"/>
      <c r="C15844"/>
      <c r="D15844"/>
    </row>
    <row r="15845" spans="1:4" x14ac:dyDescent="0.25">
      <c r="A15845"/>
      <c r="B15845"/>
      <c r="C15845"/>
      <c r="D15845"/>
    </row>
    <row r="15846" spans="1:4" x14ac:dyDescent="0.25">
      <c r="A15846"/>
      <c r="B15846"/>
      <c r="C15846"/>
      <c r="D15846"/>
    </row>
    <row r="15847" spans="1:4" x14ac:dyDescent="0.25">
      <c r="A15847"/>
      <c r="B15847"/>
      <c r="C15847"/>
      <c r="D15847"/>
    </row>
    <row r="15848" spans="1:4" x14ac:dyDescent="0.25">
      <c r="A15848"/>
      <c r="B15848"/>
      <c r="C15848"/>
      <c r="D15848"/>
    </row>
    <row r="15849" spans="1:4" x14ac:dyDescent="0.25">
      <c r="A15849"/>
      <c r="B15849"/>
      <c r="C15849"/>
      <c r="D15849"/>
    </row>
    <row r="15850" spans="1:4" x14ac:dyDescent="0.25">
      <c r="A15850"/>
      <c r="B15850"/>
      <c r="C15850"/>
      <c r="D15850"/>
    </row>
    <row r="15851" spans="1:4" x14ac:dyDescent="0.25">
      <c r="A15851"/>
      <c r="B15851"/>
      <c r="C15851"/>
      <c r="D15851"/>
    </row>
    <row r="15852" spans="1:4" x14ac:dyDescent="0.25">
      <c r="A15852"/>
      <c r="B15852"/>
      <c r="C15852"/>
      <c r="D15852"/>
    </row>
    <row r="15853" spans="1:4" x14ac:dyDescent="0.25">
      <c r="A15853"/>
      <c r="B15853"/>
      <c r="C15853"/>
      <c r="D15853"/>
    </row>
    <row r="15854" spans="1:4" x14ac:dyDescent="0.25">
      <c r="A15854"/>
      <c r="B15854"/>
      <c r="C15854"/>
      <c r="D15854"/>
    </row>
    <row r="15855" spans="1:4" x14ac:dyDescent="0.25">
      <c r="A15855"/>
      <c r="B15855"/>
      <c r="C15855"/>
      <c r="D15855"/>
    </row>
    <row r="15856" spans="1:4" x14ac:dyDescent="0.25">
      <c r="A15856"/>
      <c r="B15856"/>
      <c r="C15856"/>
      <c r="D15856"/>
    </row>
    <row r="15857" spans="1:4" x14ac:dyDescent="0.25">
      <c r="A15857"/>
      <c r="B15857"/>
      <c r="C15857"/>
      <c r="D15857"/>
    </row>
    <row r="15858" spans="1:4" x14ac:dyDescent="0.25">
      <c r="A15858"/>
      <c r="B15858"/>
      <c r="C15858"/>
      <c r="D15858"/>
    </row>
    <row r="15859" spans="1:4" x14ac:dyDescent="0.25">
      <c r="A15859"/>
      <c r="B15859"/>
      <c r="C15859"/>
      <c r="D15859"/>
    </row>
    <row r="15860" spans="1:4" x14ac:dyDescent="0.25">
      <c r="A15860"/>
      <c r="B15860"/>
      <c r="C15860"/>
      <c r="D15860"/>
    </row>
    <row r="15861" spans="1:4" x14ac:dyDescent="0.25">
      <c r="A15861"/>
      <c r="B15861"/>
      <c r="C15861"/>
      <c r="D15861"/>
    </row>
    <row r="15862" spans="1:4" x14ac:dyDescent="0.25">
      <c r="A15862"/>
      <c r="B15862"/>
      <c r="C15862"/>
      <c r="D15862"/>
    </row>
    <row r="15863" spans="1:4" x14ac:dyDescent="0.25">
      <c r="A15863"/>
      <c r="B15863"/>
      <c r="C15863"/>
      <c r="D15863"/>
    </row>
    <row r="15864" spans="1:4" x14ac:dyDescent="0.25">
      <c r="A15864"/>
      <c r="B15864"/>
      <c r="C15864"/>
      <c r="D15864"/>
    </row>
    <row r="15865" spans="1:4" x14ac:dyDescent="0.25">
      <c r="A15865"/>
      <c r="B15865"/>
      <c r="C15865"/>
      <c r="D15865"/>
    </row>
    <row r="15866" spans="1:4" x14ac:dyDescent="0.25">
      <c r="A15866"/>
      <c r="B15866"/>
      <c r="C15866"/>
      <c r="D15866"/>
    </row>
    <row r="15867" spans="1:4" x14ac:dyDescent="0.25">
      <c r="A15867"/>
      <c r="B15867"/>
      <c r="C15867"/>
      <c r="D15867"/>
    </row>
    <row r="15868" spans="1:4" x14ac:dyDescent="0.25">
      <c r="A15868"/>
      <c r="B15868"/>
      <c r="C15868"/>
      <c r="D15868"/>
    </row>
    <row r="15869" spans="1:4" x14ac:dyDescent="0.25">
      <c r="A15869"/>
      <c r="B15869"/>
      <c r="C15869"/>
      <c r="D15869"/>
    </row>
    <row r="15870" spans="1:4" x14ac:dyDescent="0.25">
      <c r="A15870"/>
      <c r="B15870"/>
      <c r="C15870"/>
      <c r="D15870"/>
    </row>
    <row r="15871" spans="1:4" x14ac:dyDescent="0.25">
      <c r="A15871"/>
      <c r="B15871"/>
      <c r="C15871"/>
      <c r="D15871"/>
    </row>
    <row r="15872" spans="1:4" x14ac:dyDescent="0.25">
      <c r="A15872"/>
      <c r="B15872"/>
      <c r="C15872"/>
      <c r="D15872"/>
    </row>
    <row r="15873" spans="1:4" x14ac:dyDescent="0.25">
      <c r="A15873"/>
      <c r="B15873"/>
      <c r="C15873"/>
      <c r="D15873"/>
    </row>
    <row r="15874" spans="1:4" x14ac:dyDescent="0.25">
      <c r="A15874"/>
      <c r="B15874"/>
      <c r="C15874"/>
      <c r="D15874"/>
    </row>
    <row r="15875" spans="1:4" x14ac:dyDescent="0.25">
      <c r="A15875"/>
      <c r="B15875"/>
      <c r="C15875"/>
      <c r="D15875"/>
    </row>
    <row r="15876" spans="1:4" x14ac:dyDescent="0.25">
      <c r="A15876"/>
      <c r="B15876"/>
      <c r="C15876"/>
      <c r="D15876"/>
    </row>
    <row r="15877" spans="1:4" x14ac:dyDescent="0.25">
      <c r="A15877"/>
      <c r="B15877"/>
      <c r="C15877"/>
      <c r="D15877"/>
    </row>
    <row r="15878" spans="1:4" x14ac:dyDescent="0.25">
      <c r="A15878"/>
      <c r="B15878"/>
      <c r="C15878"/>
      <c r="D15878"/>
    </row>
    <row r="15879" spans="1:4" x14ac:dyDescent="0.25">
      <c r="A15879"/>
      <c r="B15879"/>
      <c r="C15879"/>
      <c r="D15879"/>
    </row>
    <row r="15880" spans="1:4" x14ac:dyDescent="0.25">
      <c r="A15880"/>
      <c r="B15880"/>
      <c r="C15880"/>
      <c r="D15880"/>
    </row>
    <row r="15881" spans="1:4" x14ac:dyDescent="0.25">
      <c r="A15881"/>
      <c r="B15881"/>
      <c r="C15881"/>
      <c r="D15881"/>
    </row>
    <row r="15882" spans="1:4" x14ac:dyDescent="0.25">
      <c r="A15882"/>
      <c r="B15882"/>
      <c r="C15882"/>
      <c r="D15882"/>
    </row>
    <row r="15883" spans="1:4" x14ac:dyDescent="0.25">
      <c r="A15883"/>
      <c r="B15883"/>
      <c r="C15883"/>
      <c r="D15883"/>
    </row>
    <row r="15884" spans="1:4" x14ac:dyDescent="0.25">
      <c r="A15884"/>
      <c r="B15884"/>
      <c r="C15884"/>
      <c r="D15884"/>
    </row>
    <row r="15885" spans="1:4" x14ac:dyDescent="0.25">
      <c r="A15885"/>
      <c r="B15885"/>
      <c r="C15885"/>
      <c r="D15885"/>
    </row>
    <row r="15886" spans="1:4" x14ac:dyDescent="0.25">
      <c r="A15886"/>
      <c r="B15886"/>
      <c r="C15886"/>
      <c r="D15886"/>
    </row>
    <row r="15887" spans="1:4" x14ac:dyDescent="0.25">
      <c r="A15887"/>
      <c r="B15887"/>
      <c r="C15887"/>
      <c r="D15887"/>
    </row>
    <row r="15888" spans="1:4" x14ac:dyDescent="0.25">
      <c r="A15888"/>
      <c r="B15888"/>
      <c r="C15888"/>
      <c r="D15888"/>
    </row>
    <row r="15889" spans="1:4" x14ac:dyDescent="0.25">
      <c r="A15889"/>
      <c r="B15889"/>
      <c r="C15889"/>
      <c r="D15889"/>
    </row>
    <row r="15890" spans="1:4" x14ac:dyDescent="0.25">
      <c r="A15890"/>
      <c r="B15890"/>
      <c r="C15890"/>
      <c r="D15890"/>
    </row>
    <row r="15891" spans="1:4" x14ac:dyDescent="0.25">
      <c r="A15891"/>
      <c r="B15891"/>
      <c r="C15891"/>
      <c r="D15891"/>
    </row>
    <row r="15892" spans="1:4" x14ac:dyDescent="0.25">
      <c r="A15892"/>
      <c r="B15892"/>
      <c r="C15892"/>
      <c r="D15892"/>
    </row>
    <row r="15893" spans="1:4" x14ac:dyDescent="0.25">
      <c r="A15893"/>
      <c r="B15893"/>
      <c r="C15893"/>
      <c r="D15893"/>
    </row>
    <row r="15894" spans="1:4" x14ac:dyDescent="0.25">
      <c r="A15894"/>
      <c r="B15894"/>
      <c r="C15894"/>
      <c r="D15894"/>
    </row>
    <row r="15895" spans="1:4" x14ac:dyDescent="0.25">
      <c r="A15895"/>
      <c r="B15895"/>
      <c r="C15895"/>
      <c r="D15895"/>
    </row>
    <row r="15896" spans="1:4" x14ac:dyDescent="0.25">
      <c r="A15896"/>
      <c r="B15896"/>
      <c r="C15896"/>
      <c r="D15896"/>
    </row>
    <row r="15897" spans="1:4" x14ac:dyDescent="0.25">
      <c r="A15897"/>
      <c r="B15897"/>
      <c r="C15897"/>
      <c r="D15897"/>
    </row>
    <row r="15898" spans="1:4" x14ac:dyDescent="0.25">
      <c r="A15898"/>
      <c r="B15898"/>
      <c r="C15898"/>
      <c r="D15898"/>
    </row>
    <row r="15899" spans="1:4" x14ac:dyDescent="0.25">
      <c r="A15899"/>
      <c r="B15899"/>
      <c r="C15899"/>
      <c r="D15899"/>
    </row>
    <row r="15900" spans="1:4" x14ac:dyDescent="0.25">
      <c r="A15900"/>
      <c r="B15900"/>
      <c r="C15900"/>
      <c r="D15900"/>
    </row>
    <row r="15901" spans="1:4" x14ac:dyDescent="0.25">
      <c r="A15901"/>
      <c r="B15901"/>
      <c r="C15901"/>
      <c r="D15901"/>
    </row>
    <row r="15902" spans="1:4" x14ac:dyDescent="0.25">
      <c r="A15902"/>
      <c r="B15902"/>
      <c r="C15902"/>
      <c r="D15902"/>
    </row>
    <row r="15903" spans="1:4" x14ac:dyDescent="0.25">
      <c r="A15903"/>
      <c r="B15903"/>
      <c r="C15903"/>
      <c r="D15903"/>
    </row>
    <row r="15904" spans="1:4" x14ac:dyDescent="0.25">
      <c r="A15904"/>
      <c r="B15904"/>
      <c r="C15904"/>
      <c r="D15904"/>
    </row>
    <row r="15905" spans="1:4" x14ac:dyDescent="0.25">
      <c r="A15905"/>
      <c r="B15905"/>
      <c r="C15905"/>
      <c r="D15905"/>
    </row>
    <row r="15906" spans="1:4" x14ac:dyDescent="0.25">
      <c r="A15906"/>
      <c r="B15906"/>
      <c r="C15906"/>
      <c r="D15906"/>
    </row>
    <row r="15907" spans="1:4" x14ac:dyDescent="0.25">
      <c r="A15907"/>
      <c r="B15907"/>
      <c r="C15907"/>
      <c r="D15907"/>
    </row>
    <row r="15908" spans="1:4" x14ac:dyDescent="0.25">
      <c r="A15908"/>
      <c r="B15908"/>
      <c r="C15908"/>
      <c r="D15908"/>
    </row>
    <row r="15909" spans="1:4" x14ac:dyDescent="0.25">
      <c r="A15909"/>
      <c r="B15909"/>
      <c r="C15909"/>
      <c r="D15909"/>
    </row>
    <row r="15910" spans="1:4" x14ac:dyDescent="0.25">
      <c r="A15910"/>
      <c r="B15910"/>
      <c r="C15910"/>
      <c r="D15910"/>
    </row>
    <row r="15911" spans="1:4" x14ac:dyDescent="0.25">
      <c r="A15911"/>
      <c r="B15911"/>
      <c r="C15911"/>
      <c r="D15911"/>
    </row>
    <row r="15912" spans="1:4" x14ac:dyDescent="0.25">
      <c r="A15912"/>
      <c r="B15912"/>
      <c r="C15912"/>
      <c r="D15912"/>
    </row>
    <row r="15913" spans="1:4" x14ac:dyDescent="0.25">
      <c r="A15913"/>
      <c r="B15913"/>
      <c r="C15913"/>
      <c r="D15913"/>
    </row>
    <row r="15914" spans="1:4" x14ac:dyDescent="0.25">
      <c r="A15914"/>
      <c r="B15914"/>
      <c r="C15914"/>
      <c r="D15914"/>
    </row>
    <row r="15915" spans="1:4" x14ac:dyDescent="0.25">
      <c r="A15915"/>
      <c r="B15915"/>
      <c r="C15915"/>
      <c r="D15915"/>
    </row>
    <row r="15916" spans="1:4" x14ac:dyDescent="0.25">
      <c r="A15916"/>
      <c r="B15916"/>
      <c r="C15916"/>
      <c r="D15916"/>
    </row>
    <row r="15917" spans="1:4" x14ac:dyDescent="0.25">
      <c r="A15917"/>
      <c r="B15917"/>
      <c r="C15917"/>
      <c r="D15917"/>
    </row>
    <row r="15918" spans="1:4" x14ac:dyDescent="0.25">
      <c r="A15918"/>
      <c r="B15918"/>
      <c r="C15918"/>
      <c r="D15918"/>
    </row>
    <row r="15919" spans="1:4" x14ac:dyDescent="0.25">
      <c r="A15919"/>
      <c r="B15919"/>
      <c r="C15919"/>
      <c r="D15919"/>
    </row>
    <row r="15920" spans="1:4" x14ac:dyDescent="0.25">
      <c r="A15920"/>
      <c r="B15920"/>
      <c r="C15920"/>
      <c r="D15920"/>
    </row>
    <row r="15921" spans="1:4" x14ac:dyDescent="0.25">
      <c r="A15921"/>
      <c r="B15921"/>
      <c r="C15921"/>
      <c r="D15921"/>
    </row>
    <row r="15922" spans="1:4" x14ac:dyDescent="0.25">
      <c r="A15922"/>
      <c r="B15922"/>
      <c r="C15922"/>
      <c r="D15922"/>
    </row>
    <row r="15923" spans="1:4" x14ac:dyDescent="0.25">
      <c r="A15923"/>
      <c r="B15923"/>
      <c r="C15923"/>
      <c r="D15923"/>
    </row>
    <row r="15924" spans="1:4" x14ac:dyDescent="0.25">
      <c r="A15924"/>
      <c r="B15924"/>
      <c r="C15924"/>
      <c r="D15924"/>
    </row>
    <row r="15925" spans="1:4" x14ac:dyDescent="0.25">
      <c r="A15925"/>
      <c r="B15925"/>
      <c r="C15925"/>
      <c r="D15925"/>
    </row>
    <row r="15926" spans="1:4" x14ac:dyDescent="0.25">
      <c r="A15926"/>
      <c r="B15926"/>
      <c r="C15926"/>
      <c r="D15926"/>
    </row>
    <row r="15927" spans="1:4" x14ac:dyDescent="0.25">
      <c r="A15927"/>
      <c r="B15927"/>
      <c r="C15927"/>
      <c r="D15927"/>
    </row>
    <row r="15928" spans="1:4" x14ac:dyDescent="0.25">
      <c r="A15928"/>
      <c r="B15928"/>
      <c r="C15928"/>
      <c r="D15928"/>
    </row>
    <row r="15929" spans="1:4" x14ac:dyDescent="0.25">
      <c r="A15929"/>
      <c r="B15929"/>
      <c r="C15929"/>
      <c r="D15929"/>
    </row>
    <row r="15930" spans="1:4" x14ac:dyDescent="0.25">
      <c r="A15930"/>
      <c r="B15930"/>
      <c r="C15930"/>
      <c r="D15930"/>
    </row>
    <row r="15931" spans="1:4" x14ac:dyDescent="0.25">
      <c r="A15931"/>
      <c r="B15931"/>
      <c r="C15931"/>
      <c r="D15931"/>
    </row>
    <row r="15932" spans="1:4" x14ac:dyDescent="0.25">
      <c r="A15932"/>
      <c r="B15932"/>
      <c r="C15932"/>
      <c r="D15932"/>
    </row>
    <row r="15933" spans="1:4" x14ac:dyDescent="0.25">
      <c r="A15933"/>
      <c r="B15933"/>
      <c r="C15933"/>
      <c r="D15933"/>
    </row>
    <row r="15934" spans="1:4" x14ac:dyDescent="0.25">
      <c r="A15934"/>
      <c r="B15934"/>
      <c r="C15934"/>
      <c r="D15934"/>
    </row>
    <row r="15935" spans="1:4" x14ac:dyDescent="0.25">
      <c r="A15935"/>
      <c r="B15935"/>
      <c r="C15935"/>
      <c r="D15935"/>
    </row>
    <row r="15936" spans="1:4" x14ac:dyDescent="0.25">
      <c r="A15936"/>
      <c r="B15936"/>
      <c r="C15936"/>
      <c r="D15936"/>
    </row>
    <row r="15937" spans="1:4" x14ac:dyDescent="0.25">
      <c r="A15937"/>
      <c r="B15937"/>
      <c r="C15937"/>
      <c r="D15937"/>
    </row>
    <row r="15938" spans="1:4" x14ac:dyDescent="0.25">
      <c r="A15938"/>
      <c r="B15938"/>
      <c r="C15938"/>
      <c r="D15938"/>
    </row>
    <row r="15939" spans="1:4" x14ac:dyDescent="0.25">
      <c r="A15939"/>
      <c r="B15939"/>
      <c r="C15939"/>
      <c r="D15939"/>
    </row>
    <row r="15940" spans="1:4" x14ac:dyDescent="0.25">
      <c r="A15940"/>
      <c r="B15940"/>
      <c r="C15940"/>
      <c r="D15940"/>
    </row>
    <row r="15941" spans="1:4" x14ac:dyDescent="0.25">
      <c r="A15941"/>
      <c r="B15941"/>
      <c r="C15941"/>
      <c r="D15941"/>
    </row>
    <row r="15942" spans="1:4" x14ac:dyDescent="0.25">
      <c r="A15942"/>
      <c r="B15942"/>
      <c r="C15942"/>
      <c r="D15942"/>
    </row>
    <row r="15943" spans="1:4" x14ac:dyDescent="0.25">
      <c r="A15943"/>
      <c r="B15943"/>
      <c r="C15943"/>
      <c r="D15943"/>
    </row>
    <row r="15944" spans="1:4" x14ac:dyDescent="0.25">
      <c r="A15944"/>
      <c r="B15944"/>
      <c r="C15944"/>
      <c r="D15944"/>
    </row>
    <row r="15945" spans="1:4" x14ac:dyDescent="0.25">
      <c r="A15945"/>
      <c r="B15945"/>
      <c r="C15945"/>
      <c r="D15945"/>
    </row>
    <row r="15946" spans="1:4" x14ac:dyDescent="0.25">
      <c r="A15946"/>
      <c r="B15946"/>
      <c r="C15946"/>
      <c r="D15946"/>
    </row>
    <row r="15947" spans="1:4" x14ac:dyDescent="0.25">
      <c r="A15947"/>
      <c r="B15947"/>
      <c r="C15947"/>
      <c r="D15947"/>
    </row>
    <row r="15948" spans="1:4" x14ac:dyDescent="0.25">
      <c r="A15948"/>
      <c r="B15948"/>
      <c r="C15948"/>
      <c r="D15948"/>
    </row>
    <row r="15949" spans="1:4" x14ac:dyDescent="0.25">
      <c r="A15949"/>
      <c r="B15949"/>
      <c r="C15949"/>
      <c r="D15949"/>
    </row>
    <row r="15950" spans="1:4" x14ac:dyDescent="0.25">
      <c r="A15950"/>
      <c r="B15950"/>
      <c r="C15950"/>
      <c r="D15950"/>
    </row>
    <row r="15951" spans="1:4" x14ac:dyDescent="0.25">
      <c r="A15951"/>
      <c r="B15951"/>
      <c r="C15951"/>
      <c r="D15951"/>
    </row>
    <row r="15952" spans="1:4" x14ac:dyDescent="0.25">
      <c r="A15952"/>
      <c r="B15952"/>
      <c r="C15952"/>
      <c r="D15952"/>
    </row>
    <row r="15953" spans="1:4" x14ac:dyDescent="0.25">
      <c r="A15953"/>
      <c r="B15953"/>
      <c r="C15953"/>
      <c r="D15953"/>
    </row>
    <row r="15954" spans="1:4" x14ac:dyDescent="0.25">
      <c r="A15954"/>
      <c r="B15954"/>
      <c r="C15954"/>
      <c r="D15954"/>
    </row>
    <row r="15955" spans="1:4" x14ac:dyDescent="0.25">
      <c r="A15955"/>
      <c r="B15955"/>
      <c r="C15955"/>
      <c r="D15955"/>
    </row>
    <row r="15956" spans="1:4" x14ac:dyDescent="0.25">
      <c r="A15956"/>
      <c r="B15956"/>
      <c r="C15956"/>
      <c r="D15956"/>
    </row>
    <row r="15957" spans="1:4" x14ac:dyDescent="0.25">
      <c r="A15957"/>
      <c r="B15957"/>
      <c r="C15957"/>
      <c r="D15957"/>
    </row>
    <row r="15958" spans="1:4" x14ac:dyDescent="0.25">
      <c r="A15958"/>
      <c r="B15958"/>
      <c r="C15958"/>
      <c r="D15958"/>
    </row>
    <row r="15959" spans="1:4" x14ac:dyDescent="0.25">
      <c r="A15959"/>
      <c r="B15959"/>
      <c r="C15959"/>
      <c r="D15959"/>
    </row>
    <row r="15960" spans="1:4" x14ac:dyDescent="0.25">
      <c r="A15960"/>
      <c r="B15960"/>
      <c r="C15960"/>
      <c r="D15960"/>
    </row>
    <row r="15961" spans="1:4" x14ac:dyDescent="0.25">
      <c r="A15961"/>
      <c r="B15961"/>
      <c r="C15961"/>
      <c r="D15961"/>
    </row>
    <row r="15962" spans="1:4" x14ac:dyDescent="0.25">
      <c r="A15962"/>
      <c r="B15962"/>
      <c r="C15962"/>
      <c r="D15962"/>
    </row>
    <row r="15963" spans="1:4" x14ac:dyDescent="0.25">
      <c r="A15963"/>
      <c r="B15963"/>
      <c r="C15963"/>
      <c r="D15963"/>
    </row>
    <row r="15964" spans="1:4" x14ac:dyDescent="0.25">
      <c r="A15964"/>
      <c r="B15964"/>
      <c r="C15964"/>
      <c r="D15964"/>
    </row>
    <row r="15965" spans="1:4" x14ac:dyDescent="0.25">
      <c r="A15965"/>
      <c r="B15965"/>
      <c r="C15965"/>
      <c r="D15965"/>
    </row>
    <row r="15966" spans="1:4" x14ac:dyDescent="0.25">
      <c r="A15966"/>
      <c r="B15966"/>
      <c r="C15966"/>
      <c r="D15966"/>
    </row>
    <row r="15967" spans="1:4" x14ac:dyDescent="0.25">
      <c r="A15967"/>
      <c r="B15967"/>
      <c r="C15967"/>
      <c r="D15967"/>
    </row>
    <row r="15968" spans="1:4" x14ac:dyDescent="0.25">
      <c r="A15968"/>
      <c r="B15968"/>
      <c r="C15968"/>
      <c r="D15968"/>
    </row>
    <row r="15969" spans="1:4" x14ac:dyDescent="0.25">
      <c r="A15969"/>
      <c r="B15969"/>
      <c r="C15969"/>
      <c r="D15969"/>
    </row>
    <row r="15970" spans="1:4" x14ac:dyDescent="0.25">
      <c r="A15970"/>
      <c r="B15970"/>
      <c r="C15970"/>
      <c r="D15970"/>
    </row>
    <row r="15971" spans="1:4" x14ac:dyDescent="0.25">
      <c r="A15971"/>
      <c r="B15971"/>
      <c r="C15971"/>
      <c r="D15971"/>
    </row>
    <row r="15972" spans="1:4" x14ac:dyDescent="0.25">
      <c r="A15972"/>
      <c r="B15972"/>
      <c r="C15972"/>
      <c r="D15972"/>
    </row>
    <row r="15973" spans="1:4" x14ac:dyDescent="0.25">
      <c r="A15973"/>
      <c r="B15973"/>
      <c r="C15973"/>
      <c r="D15973"/>
    </row>
    <row r="15974" spans="1:4" x14ac:dyDescent="0.25">
      <c r="A15974"/>
      <c r="B15974"/>
      <c r="C15974"/>
      <c r="D15974"/>
    </row>
    <row r="15975" spans="1:4" x14ac:dyDescent="0.25">
      <c r="A15975"/>
      <c r="B15975"/>
      <c r="C15975"/>
      <c r="D15975"/>
    </row>
    <row r="15976" spans="1:4" x14ac:dyDescent="0.25">
      <c r="A15976"/>
      <c r="B15976"/>
      <c r="C15976"/>
      <c r="D15976"/>
    </row>
    <row r="15977" spans="1:4" x14ac:dyDescent="0.25">
      <c r="A15977"/>
      <c r="B15977"/>
      <c r="C15977"/>
      <c r="D15977"/>
    </row>
    <row r="15978" spans="1:4" x14ac:dyDescent="0.25">
      <c r="A15978"/>
      <c r="B15978"/>
      <c r="C15978"/>
      <c r="D15978"/>
    </row>
    <row r="15979" spans="1:4" x14ac:dyDescent="0.25">
      <c r="A15979"/>
      <c r="B15979"/>
      <c r="C15979"/>
      <c r="D15979"/>
    </row>
    <row r="15980" spans="1:4" x14ac:dyDescent="0.25">
      <c r="A15980"/>
      <c r="B15980"/>
      <c r="C15980"/>
      <c r="D15980"/>
    </row>
    <row r="15981" spans="1:4" x14ac:dyDescent="0.25">
      <c r="A15981"/>
      <c r="B15981"/>
      <c r="C15981"/>
      <c r="D15981"/>
    </row>
    <row r="15982" spans="1:4" x14ac:dyDescent="0.25">
      <c r="A15982"/>
      <c r="B15982"/>
      <c r="C15982"/>
      <c r="D15982"/>
    </row>
    <row r="15983" spans="1:4" x14ac:dyDescent="0.25">
      <c r="A15983"/>
      <c r="B15983"/>
      <c r="C15983"/>
      <c r="D15983"/>
    </row>
    <row r="15984" spans="1:4" x14ac:dyDescent="0.25">
      <c r="A15984"/>
      <c r="B15984"/>
      <c r="C15984"/>
      <c r="D15984"/>
    </row>
    <row r="15985" spans="1:4" x14ac:dyDescent="0.25">
      <c r="A15985"/>
      <c r="B15985"/>
      <c r="C15985"/>
      <c r="D15985"/>
    </row>
    <row r="15986" spans="1:4" x14ac:dyDescent="0.25">
      <c r="A15986"/>
      <c r="B15986"/>
      <c r="C15986"/>
      <c r="D15986"/>
    </row>
    <row r="15987" spans="1:4" x14ac:dyDescent="0.25">
      <c r="A15987"/>
      <c r="B15987"/>
      <c r="C15987"/>
      <c r="D15987"/>
    </row>
    <row r="15988" spans="1:4" x14ac:dyDescent="0.25">
      <c r="A15988"/>
      <c r="B15988"/>
      <c r="C15988"/>
      <c r="D15988"/>
    </row>
    <row r="15989" spans="1:4" x14ac:dyDescent="0.25">
      <c r="A15989"/>
      <c r="B15989"/>
      <c r="C15989"/>
      <c r="D15989"/>
    </row>
    <row r="15990" spans="1:4" x14ac:dyDescent="0.25">
      <c r="A15990"/>
      <c r="B15990"/>
      <c r="C15990"/>
      <c r="D15990"/>
    </row>
    <row r="15991" spans="1:4" x14ac:dyDescent="0.25">
      <c r="A15991"/>
      <c r="B15991"/>
      <c r="C15991"/>
      <c r="D15991"/>
    </row>
    <row r="15992" spans="1:4" x14ac:dyDescent="0.25">
      <c r="A15992"/>
      <c r="B15992"/>
      <c r="C15992"/>
      <c r="D15992"/>
    </row>
    <row r="15993" spans="1:4" x14ac:dyDescent="0.25">
      <c r="A15993"/>
      <c r="B15993"/>
      <c r="C15993"/>
      <c r="D15993"/>
    </row>
    <row r="15994" spans="1:4" x14ac:dyDescent="0.25">
      <c r="A15994"/>
      <c r="B15994"/>
      <c r="C15994"/>
      <c r="D15994"/>
    </row>
    <row r="15995" spans="1:4" x14ac:dyDescent="0.25">
      <c r="A15995"/>
      <c r="B15995"/>
      <c r="C15995"/>
      <c r="D15995"/>
    </row>
    <row r="15996" spans="1:4" x14ac:dyDescent="0.25">
      <c r="A15996"/>
      <c r="B15996"/>
      <c r="C15996"/>
      <c r="D15996"/>
    </row>
    <row r="15997" spans="1:4" x14ac:dyDescent="0.25">
      <c r="A15997"/>
      <c r="B15997"/>
      <c r="C15997"/>
      <c r="D15997"/>
    </row>
    <row r="15998" spans="1:4" x14ac:dyDescent="0.25">
      <c r="A15998"/>
      <c r="B15998"/>
      <c r="C15998"/>
      <c r="D15998"/>
    </row>
    <row r="15999" spans="1:4" x14ac:dyDescent="0.25">
      <c r="A15999"/>
      <c r="B15999"/>
      <c r="C15999"/>
      <c r="D15999"/>
    </row>
    <row r="16000" spans="1:4" x14ac:dyDescent="0.25">
      <c r="A16000"/>
      <c r="B16000"/>
      <c r="C16000"/>
      <c r="D16000"/>
    </row>
    <row r="16001" spans="1:4" x14ac:dyDescent="0.25">
      <c r="A16001"/>
      <c r="B16001"/>
      <c r="C16001"/>
      <c r="D16001"/>
    </row>
    <row r="16002" spans="1:4" x14ac:dyDescent="0.25">
      <c r="A16002"/>
      <c r="B16002"/>
      <c r="C16002"/>
      <c r="D16002"/>
    </row>
    <row r="16003" spans="1:4" x14ac:dyDescent="0.25">
      <c r="A16003"/>
      <c r="B16003"/>
      <c r="C16003"/>
      <c r="D16003"/>
    </row>
    <row r="16004" spans="1:4" x14ac:dyDescent="0.25">
      <c r="A16004"/>
      <c r="B16004"/>
      <c r="C16004"/>
      <c r="D16004"/>
    </row>
    <row r="16005" spans="1:4" x14ac:dyDescent="0.25">
      <c r="A16005"/>
      <c r="B16005"/>
      <c r="C16005"/>
      <c r="D16005"/>
    </row>
    <row r="16006" spans="1:4" x14ac:dyDescent="0.25">
      <c r="A16006"/>
      <c r="B16006"/>
      <c r="C16006"/>
      <c r="D16006"/>
    </row>
    <row r="16007" spans="1:4" x14ac:dyDescent="0.25">
      <c r="A16007"/>
      <c r="B16007"/>
      <c r="C16007"/>
      <c r="D16007"/>
    </row>
    <row r="16008" spans="1:4" x14ac:dyDescent="0.25">
      <c r="A16008"/>
      <c r="B16008"/>
      <c r="C16008"/>
      <c r="D16008"/>
    </row>
    <row r="16009" spans="1:4" x14ac:dyDescent="0.25">
      <c r="A16009"/>
      <c r="B16009"/>
      <c r="C16009"/>
      <c r="D16009"/>
    </row>
    <row r="16010" spans="1:4" x14ac:dyDescent="0.25">
      <c r="A16010"/>
      <c r="B16010"/>
      <c r="C16010"/>
      <c r="D16010"/>
    </row>
    <row r="16011" spans="1:4" x14ac:dyDescent="0.25">
      <c r="A16011"/>
      <c r="B16011"/>
      <c r="C16011"/>
      <c r="D16011"/>
    </row>
    <row r="16012" spans="1:4" x14ac:dyDescent="0.25">
      <c r="A16012"/>
      <c r="B16012"/>
      <c r="C16012"/>
      <c r="D16012"/>
    </row>
    <row r="16013" spans="1:4" x14ac:dyDescent="0.25">
      <c r="A16013"/>
      <c r="B16013"/>
      <c r="C16013"/>
      <c r="D16013"/>
    </row>
    <row r="16014" spans="1:4" x14ac:dyDescent="0.25">
      <c r="A16014"/>
      <c r="B16014"/>
      <c r="C16014"/>
      <c r="D16014"/>
    </row>
    <row r="16015" spans="1:4" x14ac:dyDescent="0.25">
      <c r="A16015"/>
      <c r="B16015"/>
      <c r="C16015"/>
      <c r="D16015"/>
    </row>
    <row r="16016" spans="1:4" x14ac:dyDescent="0.25">
      <c r="A16016"/>
      <c r="B16016"/>
      <c r="C16016"/>
      <c r="D16016"/>
    </row>
    <row r="16017" spans="1:4" x14ac:dyDescent="0.25">
      <c r="A16017"/>
      <c r="B16017"/>
      <c r="C16017"/>
      <c r="D16017"/>
    </row>
    <row r="16018" spans="1:4" x14ac:dyDescent="0.25">
      <c r="A16018"/>
      <c r="B16018"/>
      <c r="C16018"/>
      <c r="D16018"/>
    </row>
    <row r="16019" spans="1:4" x14ac:dyDescent="0.25">
      <c r="A16019"/>
      <c r="B16019"/>
      <c r="C16019"/>
      <c r="D16019"/>
    </row>
    <row r="16020" spans="1:4" x14ac:dyDescent="0.25">
      <c r="A16020"/>
      <c r="B16020"/>
      <c r="C16020"/>
      <c r="D16020"/>
    </row>
    <row r="16021" spans="1:4" x14ac:dyDescent="0.25">
      <c r="A16021"/>
      <c r="B16021"/>
      <c r="C16021"/>
      <c r="D16021"/>
    </row>
    <row r="16022" spans="1:4" x14ac:dyDescent="0.25">
      <c r="A16022"/>
      <c r="B16022"/>
      <c r="C16022"/>
      <c r="D16022"/>
    </row>
    <row r="16023" spans="1:4" x14ac:dyDescent="0.25">
      <c r="A16023"/>
      <c r="B16023"/>
      <c r="C16023"/>
      <c r="D16023"/>
    </row>
    <row r="16024" spans="1:4" x14ac:dyDescent="0.25">
      <c r="A16024"/>
      <c r="B16024"/>
      <c r="C16024"/>
      <c r="D16024"/>
    </row>
    <row r="16025" spans="1:4" x14ac:dyDescent="0.25">
      <c r="A16025"/>
      <c r="B16025"/>
      <c r="C16025"/>
      <c r="D16025"/>
    </row>
    <row r="16026" spans="1:4" x14ac:dyDescent="0.25">
      <c r="A16026"/>
      <c r="B16026"/>
      <c r="C16026"/>
      <c r="D16026"/>
    </row>
    <row r="16027" spans="1:4" x14ac:dyDescent="0.25">
      <c r="A16027"/>
      <c r="B16027"/>
      <c r="C16027"/>
      <c r="D16027"/>
    </row>
    <row r="16028" spans="1:4" x14ac:dyDescent="0.25">
      <c r="A16028"/>
      <c r="B16028"/>
      <c r="C16028"/>
      <c r="D16028"/>
    </row>
    <row r="16029" spans="1:4" x14ac:dyDescent="0.25">
      <c r="A16029"/>
      <c r="B16029"/>
      <c r="C16029"/>
      <c r="D16029"/>
    </row>
    <row r="16030" spans="1:4" x14ac:dyDescent="0.25">
      <c r="A16030"/>
      <c r="B16030"/>
      <c r="C16030"/>
      <c r="D16030"/>
    </row>
    <row r="16031" spans="1:4" x14ac:dyDescent="0.25">
      <c r="A16031"/>
      <c r="B16031"/>
      <c r="C16031"/>
      <c r="D16031"/>
    </row>
    <row r="16032" spans="1:4" x14ac:dyDescent="0.25">
      <c r="A16032"/>
      <c r="B16032"/>
      <c r="C16032"/>
      <c r="D16032"/>
    </row>
    <row r="16033" spans="1:4" x14ac:dyDescent="0.25">
      <c r="A16033"/>
      <c r="B16033"/>
      <c r="C16033"/>
      <c r="D16033"/>
    </row>
    <row r="16034" spans="1:4" x14ac:dyDescent="0.25">
      <c r="A16034"/>
      <c r="B16034"/>
      <c r="C16034"/>
      <c r="D16034"/>
    </row>
    <row r="16035" spans="1:4" x14ac:dyDescent="0.25">
      <c r="A16035"/>
      <c r="B16035"/>
      <c r="C16035"/>
      <c r="D16035"/>
    </row>
    <row r="16036" spans="1:4" x14ac:dyDescent="0.25">
      <c r="A16036"/>
      <c r="B16036"/>
      <c r="C16036"/>
      <c r="D16036"/>
    </row>
    <row r="16037" spans="1:4" x14ac:dyDescent="0.25">
      <c r="A16037"/>
      <c r="B16037"/>
      <c r="C16037"/>
      <c r="D16037"/>
    </row>
    <row r="16038" spans="1:4" x14ac:dyDescent="0.25">
      <c r="A16038"/>
      <c r="B16038"/>
      <c r="C16038"/>
      <c r="D16038"/>
    </row>
    <row r="16039" spans="1:4" x14ac:dyDescent="0.25">
      <c r="A16039"/>
      <c r="B16039"/>
      <c r="C16039"/>
      <c r="D16039"/>
    </row>
    <row r="16040" spans="1:4" x14ac:dyDescent="0.25">
      <c r="A16040"/>
      <c r="B16040"/>
      <c r="C16040"/>
      <c r="D16040"/>
    </row>
    <row r="16041" spans="1:4" x14ac:dyDescent="0.25">
      <c r="A16041"/>
      <c r="B16041"/>
      <c r="C16041"/>
      <c r="D16041"/>
    </row>
    <row r="16042" spans="1:4" x14ac:dyDescent="0.25">
      <c r="A16042"/>
      <c r="B16042"/>
      <c r="C16042"/>
      <c r="D16042"/>
    </row>
    <row r="16043" spans="1:4" x14ac:dyDescent="0.25">
      <c r="A16043"/>
      <c r="B16043"/>
      <c r="C16043"/>
      <c r="D16043"/>
    </row>
    <row r="16044" spans="1:4" x14ac:dyDescent="0.25">
      <c r="A16044"/>
      <c r="B16044"/>
      <c r="C16044"/>
      <c r="D16044"/>
    </row>
    <row r="16045" spans="1:4" x14ac:dyDescent="0.25">
      <c r="A16045"/>
      <c r="B16045"/>
      <c r="C16045"/>
      <c r="D16045"/>
    </row>
    <row r="16046" spans="1:4" x14ac:dyDescent="0.25">
      <c r="A16046"/>
      <c r="B16046"/>
      <c r="C16046"/>
      <c r="D16046"/>
    </row>
    <row r="16047" spans="1:4" x14ac:dyDescent="0.25">
      <c r="A16047"/>
      <c r="B16047"/>
      <c r="C16047"/>
      <c r="D16047"/>
    </row>
    <row r="16048" spans="1:4" x14ac:dyDescent="0.25">
      <c r="A16048"/>
      <c r="B16048"/>
      <c r="C16048"/>
      <c r="D16048"/>
    </row>
    <row r="16049" spans="1:4" x14ac:dyDescent="0.25">
      <c r="A16049"/>
      <c r="B16049"/>
      <c r="C16049"/>
      <c r="D16049"/>
    </row>
    <row r="16050" spans="1:4" x14ac:dyDescent="0.25">
      <c r="A16050"/>
      <c r="B16050"/>
      <c r="C16050"/>
      <c r="D16050"/>
    </row>
    <row r="16051" spans="1:4" x14ac:dyDescent="0.25">
      <c r="A16051"/>
      <c r="B16051"/>
      <c r="C16051"/>
      <c r="D16051"/>
    </row>
    <row r="16052" spans="1:4" x14ac:dyDescent="0.25">
      <c r="A16052"/>
      <c r="B16052"/>
      <c r="C16052"/>
      <c r="D16052"/>
    </row>
    <row r="16053" spans="1:4" x14ac:dyDescent="0.25">
      <c r="A16053"/>
      <c r="B16053"/>
      <c r="C16053"/>
      <c r="D16053"/>
    </row>
    <row r="16054" spans="1:4" x14ac:dyDescent="0.25">
      <c r="A16054"/>
      <c r="B16054"/>
      <c r="C16054"/>
      <c r="D16054"/>
    </row>
    <row r="16055" spans="1:4" x14ac:dyDescent="0.25">
      <c r="A16055"/>
      <c r="B16055"/>
      <c r="C16055"/>
      <c r="D16055"/>
    </row>
    <row r="16056" spans="1:4" x14ac:dyDescent="0.25">
      <c r="A16056"/>
      <c r="B16056"/>
      <c r="C16056"/>
      <c r="D16056"/>
    </row>
    <row r="16057" spans="1:4" x14ac:dyDescent="0.25">
      <c r="A16057"/>
      <c r="B16057"/>
      <c r="C16057"/>
      <c r="D16057"/>
    </row>
    <row r="16058" spans="1:4" x14ac:dyDescent="0.25">
      <c r="A16058"/>
      <c r="B16058"/>
      <c r="C16058"/>
      <c r="D16058"/>
    </row>
    <row r="16059" spans="1:4" x14ac:dyDescent="0.25">
      <c r="A16059"/>
      <c r="B16059"/>
      <c r="C16059"/>
      <c r="D16059"/>
    </row>
    <row r="16060" spans="1:4" x14ac:dyDescent="0.25">
      <c r="A16060"/>
      <c r="B16060"/>
      <c r="C16060"/>
      <c r="D16060"/>
    </row>
    <row r="16061" spans="1:4" x14ac:dyDescent="0.25">
      <c r="A16061"/>
      <c r="B16061"/>
      <c r="C16061"/>
      <c r="D16061"/>
    </row>
    <row r="16062" spans="1:4" x14ac:dyDescent="0.25">
      <c r="A16062"/>
      <c r="B16062"/>
      <c r="C16062"/>
      <c r="D16062"/>
    </row>
    <row r="16063" spans="1:4" x14ac:dyDescent="0.25">
      <c r="A16063"/>
      <c r="B16063"/>
      <c r="C16063"/>
      <c r="D16063"/>
    </row>
    <row r="16064" spans="1:4" x14ac:dyDescent="0.25">
      <c r="A16064"/>
      <c r="B16064"/>
      <c r="C16064"/>
      <c r="D16064"/>
    </row>
    <row r="16065" spans="1:4" x14ac:dyDescent="0.25">
      <c r="A16065"/>
      <c r="B16065"/>
      <c r="C16065"/>
      <c r="D16065"/>
    </row>
    <row r="16066" spans="1:4" x14ac:dyDescent="0.25">
      <c r="A16066"/>
      <c r="B16066"/>
      <c r="C16066"/>
      <c r="D16066"/>
    </row>
    <row r="16067" spans="1:4" x14ac:dyDescent="0.25">
      <c r="A16067"/>
      <c r="B16067"/>
      <c r="C16067"/>
      <c r="D16067"/>
    </row>
    <row r="16068" spans="1:4" x14ac:dyDescent="0.25">
      <c r="A16068"/>
      <c r="B16068"/>
      <c r="C16068"/>
      <c r="D16068"/>
    </row>
    <row r="16069" spans="1:4" x14ac:dyDescent="0.25">
      <c r="A16069"/>
      <c r="B16069"/>
      <c r="C16069"/>
      <c r="D16069"/>
    </row>
    <row r="16070" spans="1:4" x14ac:dyDescent="0.25">
      <c r="A16070"/>
      <c r="B16070"/>
      <c r="C16070"/>
      <c r="D16070"/>
    </row>
    <row r="16071" spans="1:4" x14ac:dyDescent="0.25">
      <c r="A16071"/>
      <c r="B16071"/>
      <c r="C16071"/>
      <c r="D16071"/>
    </row>
    <row r="16072" spans="1:4" x14ac:dyDescent="0.25">
      <c r="A16072"/>
      <c r="B16072"/>
      <c r="C16072"/>
      <c r="D16072"/>
    </row>
    <row r="16073" spans="1:4" x14ac:dyDescent="0.25">
      <c r="A16073"/>
      <c r="B16073"/>
      <c r="C16073"/>
      <c r="D16073"/>
    </row>
    <row r="16074" spans="1:4" x14ac:dyDescent="0.25">
      <c r="A16074"/>
      <c r="B16074"/>
      <c r="C16074"/>
      <c r="D16074"/>
    </row>
    <row r="16075" spans="1:4" x14ac:dyDescent="0.25">
      <c r="A16075"/>
      <c r="B16075"/>
      <c r="C16075"/>
      <c r="D16075"/>
    </row>
    <row r="16076" spans="1:4" x14ac:dyDescent="0.25">
      <c r="A16076"/>
      <c r="B16076"/>
      <c r="C16076"/>
      <c r="D16076"/>
    </row>
    <row r="16077" spans="1:4" x14ac:dyDescent="0.25">
      <c r="A16077"/>
      <c r="B16077"/>
      <c r="C16077"/>
      <c r="D16077"/>
    </row>
    <row r="16078" spans="1:4" x14ac:dyDescent="0.25">
      <c r="A16078"/>
      <c r="B16078"/>
      <c r="C16078"/>
      <c r="D16078"/>
    </row>
    <row r="16079" spans="1:4" x14ac:dyDescent="0.25">
      <c r="A16079"/>
      <c r="B16079"/>
      <c r="C16079"/>
      <c r="D16079"/>
    </row>
    <row r="16080" spans="1:4" x14ac:dyDescent="0.25">
      <c r="A16080"/>
      <c r="B16080"/>
      <c r="C16080"/>
      <c r="D16080"/>
    </row>
    <row r="16081" spans="1:4" x14ac:dyDescent="0.25">
      <c r="A16081"/>
      <c r="B16081"/>
      <c r="C16081"/>
      <c r="D16081"/>
    </row>
    <row r="16082" spans="1:4" x14ac:dyDescent="0.25">
      <c r="A16082"/>
      <c r="B16082"/>
      <c r="C16082"/>
      <c r="D16082"/>
    </row>
    <row r="16083" spans="1:4" x14ac:dyDescent="0.25">
      <c r="A16083"/>
      <c r="B16083"/>
      <c r="C16083"/>
      <c r="D16083"/>
    </row>
    <row r="16084" spans="1:4" x14ac:dyDescent="0.25">
      <c r="A16084"/>
      <c r="B16084"/>
      <c r="C16084"/>
      <c r="D16084"/>
    </row>
    <row r="16085" spans="1:4" x14ac:dyDescent="0.25">
      <c r="A16085"/>
      <c r="B16085"/>
      <c r="C16085"/>
      <c r="D16085"/>
    </row>
    <row r="16086" spans="1:4" x14ac:dyDescent="0.25">
      <c r="A16086"/>
      <c r="B16086"/>
      <c r="C16086"/>
      <c r="D16086"/>
    </row>
    <row r="16087" spans="1:4" x14ac:dyDescent="0.25">
      <c r="A16087"/>
      <c r="B16087"/>
      <c r="C16087"/>
      <c r="D16087"/>
    </row>
    <row r="16088" spans="1:4" x14ac:dyDescent="0.25">
      <c r="A16088"/>
      <c r="B16088"/>
      <c r="C16088"/>
      <c r="D16088"/>
    </row>
    <row r="16089" spans="1:4" x14ac:dyDescent="0.25">
      <c r="A16089"/>
      <c r="B16089"/>
      <c r="C16089"/>
      <c r="D16089"/>
    </row>
    <row r="16090" spans="1:4" x14ac:dyDescent="0.25">
      <c r="A16090"/>
      <c r="B16090"/>
      <c r="C16090"/>
      <c r="D16090"/>
    </row>
    <row r="16091" spans="1:4" x14ac:dyDescent="0.25">
      <c r="A16091"/>
      <c r="B16091"/>
      <c r="C16091"/>
      <c r="D16091"/>
    </row>
    <row r="16092" spans="1:4" x14ac:dyDescent="0.25">
      <c r="A16092"/>
      <c r="B16092"/>
      <c r="C16092"/>
      <c r="D16092"/>
    </row>
    <row r="16093" spans="1:4" x14ac:dyDescent="0.25">
      <c r="A16093"/>
      <c r="B16093"/>
      <c r="C16093"/>
      <c r="D16093"/>
    </row>
    <row r="16094" spans="1:4" x14ac:dyDescent="0.25">
      <c r="A16094"/>
      <c r="B16094"/>
      <c r="C16094"/>
      <c r="D16094"/>
    </row>
    <row r="16095" spans="1:4" x14ac:dyDescent="0.25">
      <c r="A16095"/>
      <c r="B16095"/>
      <c r="C16095"/>
      <c r="D16095"/>
    </row>
    <row r="16096" spans="1:4" x14ac:dyDescent="0.25">
      <c r="A16096"/>
      <c r="B16096"/>
      <c r="C16096"/>
      <c r="D16096"/>
    </row>
    <row r="16097" spans="1:4" x14ac:dyDescent="0.25">
      <c r="A16097"/>
      <c r="B16097"/>
      <c r="C16097"/>
      <c r="D16097"/>
    </row>
    <row r="16098" spans="1:4" x14ac:dyDescent="0.25">
      <c r="A16098"/>
      <c r="B16098"/>
      <c r="C16098"/>
      <c r="D16098"/>
    </row>
    <row r="16099" spans="1:4" x14ac:dyDescent="0.25">
      <c r="A16099"/>
      <c r="B16099"/>
      <c r="C16099"/>
      <c r="D16099"/>
    </row>
    <row r="16100" spans="1:4" x14ac:dyDescent="0.25">
      <c r="A16100"/>
      <c r="B16100"/>
      <c r="C16100"/>
      <c r="D16100"/>
    </row>
    <row r="16101" spans="1:4" x14ac:dyDescent="0.25">
      <c r="A16101"/>
      <c r="B16101"/>
      <c r="C16101"/>
      <c r="D16101"/>
    </row>
    <row r="16102" spans="1:4" x14ac:dyDescent="0.25">
      <c r="A16102"/>
      <c r="B16102"/>
      <c r="C16102"/>
      <c r="D16102"/>
    </row>
    <row r="16103" spans="1:4" x14ac:dyDescent="0.25">
      <c r="A16103"/>
      <c r="B16103"/>
      <c r="C16103"/>
      <c r="D16103"/>
    </row>
    <row r="16104" spans="1:4" x14ac:dyDescent="0.25">
      <c r="A16104"/>
      <c r="B16104"/>
      <c r="C16104"/>
      <c r="D16104"/>
    </row>
    <row r="16105" spans="1:4" x14ac:dyDescent="0.25">
      <c r="A16105"/>
      <c r="B16105"/>
      <c r="C16105"/>
      <c r="D16105"/>
    </row>
    <row r="16106" spans="1:4" x14ac:dyDescent="0.25">
      <c r="A16106"/>
      <c r="B16106"/>
      <c r="C16106"/>
      <c r="D16106"/>
    </row>
    <row r="16107" spans="1:4" x14ac:dyDescent="0.25">
      <c r="A16107"/>
      <c r="B16107"/>
      <c r="C16107"/>
      <c r="D16107"/>
    </row>
    <row r="16108" spans="1:4" x14ac:dyDescent="0.25">
      <c r="A16108"/>
      <c r="B16108"/>
      <c r="C16108"/>
      <c r="D16108"/>
    </row>
    <row r="16109" spans="1:4" x14ac:dyDescent="0.25">
      <c r="A16109"/>
      <c r="B16109"/>
      <c r="C16109"/>
      <c r="D16109"/>
    </row>
    <row r="16110" spans="1:4" x14ac:dyDescent="0.25">
      <c r="A16110"/>
      <c r="B16110"/>
      <c r="C16110"/>
      <c r="D16110"/>
    </row>
    <row r="16111" spans="1:4" x14ac:dyDescent="0.25">
      <c r="A16111"/>
      <c r="B16111"/>
      <c r="C16111"/>
      <c r="D16111"/>
    </row>
    <row r="16112" spans="1:4" x14ac:dyDescent="0.25">
      <c r="A16112"/>
      <c r="B16112"/>
      <c r="C16112"/>
      <c r="D16112"/>
    </row>
    <row r="16113" spans="1:4" x14ac:dyDescent="0.25">
      <c r="A16113"/>
      <c r="B16113"/>
      <c r="C16113"/>
      <c r="D16113"/>
    </row>
    <row r="16114" spans="1:4" x14ac:dyDescent="0.25">
      <c r="A16114"/>
      <c r="B16114"/>
      <c r="C16114"/>
      <c r="D16114"/>
    </row>
    <row r="16115" spans="1:4" x14ac:dyDescent="0.25">
      <c r="A16115"/>
      <c r="B16115"/>
      <c r="C16115"/>
      <c r="D16115"/>
    </row>
    <row r="16116" spans="1:4" x14ac:dyDescent="0.25">
      <c r="A16116"/>
      <c r="B16116"/>
      <c r="C16116"/>
      <c r="D16116"/>
    </row>
    <row r="16117" spans="1:4" x14ac:dyDescent="0.25">
      <c r="A16117"/>
      <c r="B16117"/>
      <c r="C16117"/>
      <c r="D16117"/>
    </row>
    <row r="16118" spans="1:4" x14ac:dyDescent="0.25">
      <c r="A16118"/>
      <c r="B16118"/>
      <c r="C16118"/>
      <c r="D16118"/>
    </row>
    <row r="16119" spans="1:4" x14ac:dyDescent="0.25">
      <c r="A16119"/>
      <c r="B16119"/>
      <c r="C16119"/>
      <c r="D16119"/>
    </row>
    <row r="16120" spans="1:4" x14ac:dyDescent="0.25">
      <c r="A16120"/>
      <c r="B16120"/>
      <c r="C16120"/>
      <c r="D16120"/>
    </row>
    <row r="16121" spans="1:4" x14ac:dyDescent="0.25">
      <c r="A16121"/>
      <c r="B16121"/>
      <c r="C16121"/>
      <c r="D16121"/>
    </row>
    <row r="16122" spans="1:4" x14ac:dyDescent="0.25">
      <c r="A16122"/>
      <c r="B16122"/>
      <c r="C16122"/>
      <c r="D16122"/>
    </row>
    <row r="16123" spans="1:4" x14ac:dyDescent="0.25">
      <c r="A16123"/>
      <c r="B16123"/>
      <c r="C16123"/>
      <c r="D16123"/>
    </row>
    <row r="16124" spans="1:4" x14ac:dyDescent="0.25">
      <c r="A16124"/>
      <c r="B16124"/>
      <c r="C16124"/>
      <c r="D16124"/>
    </row>
    <row r="16125" spans="1:4" x14ac:dyDescent="0.25">
      <c r="A16125"/>
      <c r="B16125"/>
      <c r="C16125"/>
      <c r="D16125"/>
    </row>
    <row r="16126" spans="1:4" x14ac:dyDescent="0.25">
      <c r="A16126"/>
      <c r="B16126"/>
      <c r="C16126"/>
      <c r="D16126"/>
    </row>
    <row r="16127" spans="1:4" x14ac:dyDescent="0.25">
      <c r="A16127"/>
      <c r="B16127"/>
      <c r="C16127"/>
      <c r="D16127"/>
    </row>
    <row r="16128" spans="1:4" x14ac:dyDescent="0.25">
      <c r="A16128"/>
      <c r="B16128"/>
      <c r="C16128"/>
      <c r="D16128"/>
    </row>
    <row r="16129" spans="1:4" x14ac:dyDescent="0.25">
      <c r="A16129"/>
      <c r="B16129"/>
      <c r="C16129"/>
      <c r="D16129"/>
    </row>
    <row r="16130" spans="1:4" x14ac:dyDescent="0.25">
      <c r="A16130"/>
      <c r="B16130"/>
      <c r="C16130"/>
      <c r="D16130"/>
    </row>
    <row r="16131" spans="1:4" x14ac:dyDescent="0.25">
      <c r="A16131"/>
      <c r="B16131"/>
      <c r="C16131"/>
      <c r="D16131"/>
    </row>
    <row r="16132" spans="1:4" x14ac:dyDescent="0.25">
      <c r="A16132"/>
      <c r="B16132"/>
      <c r="C16132"/>
      <c r="D16132"/>
    </row>
    <row r="16133" spans="1:4" x14ac:dyDescent="0.25">
      <c r="A16133"/>
      <c r="B16133"/>
      <c r="C16133"/>
      <c r="D16133"/>
    </row>
    <row r="16134" spans="1:4" x14ac:dyDescent="0.25">
      <c r="A16134"/>
      <c r="B16134"/>
      <c r="C16134"/>
      <c r="D16134"/>
    </row>
    <row r="16135" spans="1:4" x14ac:dyDescent="0.25">
      <c r="A16135"/>
      <c r="B16135"/>
      <c r="C16135"/>
      <c r="D16135"/>
    </row>
    <row r="16136" spans="1:4" x14ac:dyDescent="0.25">
      <c r="A16136"/>
      <c r="B16136"/>
      <c r="C16136"/>
      <c r="D16136"/>
    </row>
    <row r="16137" spans="1:4" x14ac:dyDescent="0.25">
      <c r="A16137"/>
      <c r="B16137"/>
      <c r="C16137"/>
      <c r="D16137"/>
    </row>
    <row r="16138" spans="1:4" x14ac:dyDescent="0.25">
      <c r="A16138"/>
      <c r="B16138"/>
      <c r="C16138"/>
      <c r="D16138"/>
    </row>
    <row r="16139" spans="1:4" x14ac:dyDescent="0.25">
      <c r="A16139"/>
      <c r="B16139"/>
      <c r="C16139"/>
      <c r="D16139"/>
    </row>
    <row r="16140" spans="1:4" x14ac:dyDescent="0.25">
      <c r="A16140"/>
      <c r="B16140"/>
      <c r="C16140"/>
      <c r="D16140"/>
    </row>
    <row r="16141" spans="1:4" x14ac:dyDescent="0.25">
      <c r="A16141"/>
      <c r="B16141"/>
      <c r="C16141"/>
      <c r="D16141"/>
    </row>
    <row r="16142" spans="1:4" x14ac:dyDescent="0.25">
      <c r="A16142"/>
      <c r="B16142"/>
      <c r="C16142"/>
      <c r="D16142"/>
    </row>
    <row r="16143" spans="1:4" x14ac:dyDescent="0.25">
      <c r="A16143"/>
      <c r="B16143"/>
      <c r="C16143"/>
      <c r="D16143"/>
    </row>
    <row r="16144" spans="1:4" x14ac:dyDescent="0.25">
      <c r="A16144"/>
      <c r="B16144"/>
      <c r="C16144"/>
      <c r="D16144"/>
    </row>
    <row r="16145" spans="1:4" x14ac:dyDescent="0.25">
      <c r="A16145"/>
      <c r="B16145"/>
      <c r="C16145"/>
      <c r="D16145"/>
    </row>
    <row r="16146" spans="1:4" x14ac:dyDescent="0.25">
      <c r="A16146"/>
      <c r="B16146"/>
      <c r="C16146"/>
      <c r="D16146"/>
    </row>
    <row r="16147" spans="1:4" x14ac:dyDescent="0.25">
      <c r="A16147"/>
      <c r="B16147"/>
      <c r="C16147"/>
      <c r="D16147"/>
    </row>
    <row r="16148" spans="1:4" x14ac:dyDescent="0.25">
      <c r="A16148"/>
      <c r="B16148"/>
      <c r="C16148"/>
      <c r="D16148"/>
    </row>
    <row r="16149" spans="1:4" x14ac:dyDescent="0.25">
      <c r="A16149"/>
      <c r="B16149"/>
      <c r="C16149"/>
      <c r="D16149"/>
    </row>
    <row r="16150" spans="1:4" x14ac:dyDescent="0.25">
      <c r="A16150"/>
      <c r="B16150"/>
      <c r="C16150"/>
      <c r="D16150"/>
    </row>
    <row r="16151" spans="1:4" x14ac:dyDescent="0.25">
      <c r="A16151"/>
      <c r="B16151"/>
      <c r="C16151"/>
      <c r="D16151"/>
    </row>
    <row r="16152" spans="1:4" x14ac:dyDescent="0.25">
      <c r="A16152"/>
      <c r="B16152"/>
      <c r="C16152"/>
      <c r="D16152"/>
    </row>
    <row r="16153" spans="1:4" x14ac:dyDescent="0.25">
      <c r="A16153"/>
      <c r="B16153"/>
      <c r="C16153"/>
      <c r="D16153"/>
    </row>
    <row r="16154" spans="1:4" x14ac:dyDescent="0.25">
      <c r="A16154"/>
      <c r="B16154"/>
      <c r="C16154"/>
      <c r="D16154"/>
    </row>
    <row r="16155" spans="1:4" x14ac:dyDescent="0.25">
      <c r="A16155"/>
      <c r="B16155"/>
      <c r="C16155"/>
      <c r="D16155"/>
    </row>
    <row r="16156" spans="1:4" x14ac:dyDescent="0.25">
      <c r="A16156"/>
      <c r="B16156"/>
      <c r="C16156"/>
      <c r="D16156"/>
    </row>
    <row r="16157" spans="1:4" x14ac:dyDescent="0.25">
      <c r="A16157"/>
      <c r="B16157"/>
      <c r="C16157"/>
      <c r="D16157"/>
    </row>
    <row r="16158" spans="1:4" x14ac:dyDescent="0.25">
      <c r="A16158"/>
      <c r="B16158"/>
      <c r="C16158"/>
      <c r="D16158"/>
    </row>
    <row r="16159" spans="1:4" x14ac:dyDescent="0.25">
      <c r="A16159"/>
      <c r="B16159"/>
      <c r="C16159"/>
      <c r="D16159"/>
    </row>
    <row r="16160" spans="1:4" x14ac:dyDescent="0.25">
      <c r="A16160"/>
      <c r="B16160"/>
      <c r="C16160"/>
      <c r="D16160"/>
    </row>
    <row r="16161" spans="1:4" x14ac:dyDescent="0.25">
      <c r="A16161"/>
      <c r="B16161"/>
      <c r="C16161"/>
      <c r="D16161"/>
    </row>
    <row r="16162" spans="1:4" x14ac:dyDescent="0.25">
      <c r="A16162"/>
      <c r="B16162"/>
      <c r="C16162"/>
      <c r="D16162"/>
    </row>
    <row r="16163" spans="1:4" x14ac:dyDescent="0.25">
      <c r="A16163"/>
      <c r="B16163"/>
      <c r="C16163"/>
      <c r="D16163"/>
    </row>
    <row r="16164" spans="1:4" x14ac:dyDescent="0.25">
      <c r="A16164"/>
      <c r="B16164"/>
      <c r="C16164"/>
      <c r="D16164"/>
    </row>
    <row r="16165" spans="1:4" x14ac:dyDescent="0.25">
      <c r="A16165"/>
      <c r="B16165"/>
      <c r="C16165"/>
      <c r="D16165"/>
    </row>
    <row r="16166" spans="1:4" x14ac:dyDescent="0.25">
      <c r="A16166"/>
      <c r="B16166"/>
      <c r="C16166"/>
      <c r="D16166"/>
    </row>
    <row r="16167" spans="1:4" x14ac:dyDescent="0.25">
      <c r="A16167"/>
      <c r="B16167"/>
      <c r="C16167"/>
      <c r="D16167"/>
    </row>
    <row r="16168" spans="1:4" x14ac:dyDescent="0.25">
      <c r="A16168"/>
      <c r="B16168"/>
      <c r="C16168"/>
      <c r="D16168"/>
    </row>
    <row r="16169" spans="1:4" x14ac:dyDescent="0.25">
      <c r="A16169"/>
      <c r="B16169"/>
      <c r="C16169"/>
      <c r="D16169"/>
    </row>
    <row r="16170" spans="1:4" x14ac:dyDescent="0.25">
      <c r="A16170"/>
      <c r="B16170"/>
      <c r="C16170"/>
      <c r="D16170"/>
    </row>
    <row r="16171" spans="1:4" x14ac:dyDescent="0.25">
      <c r="A16171"/>
      <c r="B16171"/>
      <c r="C16171"/>
      <c r="D16171"/>
    </row>
    <row r="16172" spans="1:4" x14ac:dyDescent="0.25">
      <c r="A16172"/>
      <c r="B16172"/>
      <c r="C16172"/>
      <c r="D16172"/>
    </row>
    <row r="16173" spans="1:4" x14ac:dyDescent="0.25">
      <c r="A16173"/>
      <c r="B16173"/>
      <c r="C16173"/>
      <c r="D16173"/>
    </row>
    <row r="16174" spans="1:4" x14ac:dyDescent="0.25">
      <c r="A16174"/>
      <c r="B16174"/>
      <c r="C16174"/>
      <c r="D16174"/>
    </row>
    <row r="16175" spans="1:4" x14ac:dyDescent="0.25">
      <c r="A16175"/>
      <c r="B16175"/>
      <c r="C16175"/>
      <c r="D16175"/>
    </row>
    <row r="16176" spans="1:4" x14ac:dyDescent="0.25">
      <c r="A16176"/>
      <c r="B16176"/>
      <c r="C16176"/>
      <c r="D16176"/>
    </row>
    <row r="16177" spans="1:4" x14ac:dyDescent="0.25">
      <c r="A16177"/>
      <c r="B16177"/>
      <c r="C16177"/>
      <c r="D16177"/>
    </row>
    <row r="16178" spans="1:4" x14ac:dyDescent="0.25">
      <c r="A16178"/>
      <c r="B16178"/>
      <c r="C16178"/>
      <c r="D16178"/>
    </row>
    <row r="16179" spans="1:4" x14ac:dyDescent="0.25">
      <c r="A16179"/>
      <c r="B16179"/>
      <c r="C16179"/>
      <c r="D16179"/>
    </row>
    <row r="16180" spans="1:4" x14ac:dyDescent="0.25">
      <c r="A16180"/>
      <c r="B16180"/>
      <c r="C16180"/>
      <c r="D16180"/>
    </row>
    <row r="16181" spans="1:4" x14ac:dyDescent="0.25">
      <c r="A16181"/>
      <c r="B16181"/>
      <c r="C16181"/>
      <c r="D16181"/>
    </row>
    <row r="16182" spans="1:4" x14ac:dyDescent="0.25">
      <c r="A16182"/>
      <c r="B16182"/>
      <c r="C16182"/>
      <c r="D16182"/>
    </row>
    <row r="16183" spans="1:4" x14ac:dyDescent="0.25">
      <c r="A16183"/>
      <c r="B16183"/>
      <c r="C16183"/>
      <c r="D16183"/>
    </row>
    <row r="16184" spans="1:4" x14ac:dyDescent="0.25">
      <c r="A16184"/>
      <c r="B16184"/>
      <c r="C16184"/>
      <c r="D16184"/>
    </row>
    <row r="16185" spans="1:4" x14ac:dyDescent="0.25">
      <c r="A16185"/>
      <c r="B16185"/>
      <c r="C16185"/>
      <c r="D16185"/>
    </row>
    <row r="16186" spans="1:4" x14ac:dyDescent="0.25">
      <c r="A16186"/>
      <c r="B16186"/>
      <c r="C16186"/>
      <c r="D16186"/>
    </row>
    <row r="16187" spans="1:4" x14ac:dyDescent="0.25">
      <c r="A16187"/>
      <c r="B16187"/>
      <c r="C16187"/>
      <c r="D16187"/>
    </row>
    <row r="16188" spans="1:4" x14ac:dyDescent="0.25">
      <c r="A16188"/>
      <c r="B16188"/>
      <c r="C16188"/>
      <c r="D16188"/>
    </row>
    <row r="16189" spans="1:4" x14ac:dyDescent="0.25">
      <c r="A16189"/>
      <c r="B16189"/>
      <c r="C16189"/>
      <c r="D16189"/>
    </row>
    <row r="16190" spans="1:4" x14ac:dyDescent="0.25">
      <c r="A16190"/>
      <c r="B16190"/>
      <c r="C16190"/>
      <c r="D16190"/>
    </row>
    <row r="16191" spans="1:4" x14ac:dyDescent="0.25">
      <c r="A16191"/>
      <c r="B16191"/>
      <c r="C16191"/>
      <c r="D16191"/>
    </row>
    <row r="16192" spans="1:4" x14ac:dyDescent="0.25">
      <c r="A16192"/>
      <c r="B16192"/>
      <c r="C16192"/>
      <c r="D16192"/>
    </row>
    <row r="16193" spans="1:4" x14ac:dyDescent="0.25">
      <c r="A16193"/>
      <c r="B16193"/>
      <c r="C16193"/>
      <c r="D16193"/>
    </row>
    <row r="16194" spans="1:4" x14ac:dyDescent="0.25">
      <c r="A16194"/>
      <c r="B16194"/>
      <c r="C16194"/>
      <c r="D16194"/>
    </row>
    <row r="16195" spans="1:4" x14ac:dyDescent="0.25">
      <c r="A16195"/>
      <c r="B16195"/>
      <c r="C16195"/>
      <c r="D16195"/>
    </row>
    <row r="16196" spans="1:4" x14ac:dyDescent="0.25">
      <c r="A16196"/>
      <c r="B16196"/>
      <c r="C16196"/>
      <c r="D16196"/>
    </row>
    <row r="16197" spans="1:4" x14ac:dyDescent="0.25">
      <c r="A16197"/>
      <c r="B16197"/>
      <c r="C16197"/>
      <c r="D16197"/>
    </row>
    <row r="16198" spans="1:4" x14ac:dyDescent="0.25">
      <c r="A16198"/>
      <c r="B16198"/>
      <c r="C16198"/>
      <c r="D16198"/>
    </row>
    <row r="16199" spans="1:4" x14ac:dyDescent="0.25">
      <c r="A16199"/>
      <c r="B16199"/>
      <c r="C16199"/>
      <c r="D16199"/>
    </row>
    <row r="16200" spans="1:4" x14ac:dyDescent="0.25">
      <c r="A16200"/>
      <c r="B16200"/>
      <c r="C16200"/>
      <c r="D16200"/>
    </row>
    <row r="16201" spans="1:4" x14ac:dyDescent="0.25">
      <c r="A16201"/>
      <c r="B16201"/>
      <c r="C16201"/>
      <c r="D16201"/>
    </row>
    <row r="16202" spans="1:4" x14ac:dyDescent="0.25">
      <c r="A16202"/>
      <c r="B16202"/>
      <c r="C16202"/>
      <c r="D16202"/>
    </row>
    <row r="16203" spans="1:4" x14ac:dyDescent="0.25">
      <c r="A16203"/>
      <c r="B16203"/>
      <c r="C16203"/>
      <c r="D16203"/>
    </row>
    <row r="16204" spans="1:4" x14ac:dyDescent="0.25">
      <c r="A16204"/>
      <c r="B16204"/>
      <c r="C16204"/>
      <c r="D16204"/>
    </row>
    <row r="16205" spans="1:4" x14ac:dyDescent="0.25">
      <c r="A16205"/>
      <c r="B16205"/>
      <c r="C16205"/>
      <c r="D16205"/>
    </row>
    <row r="16206" spans="1:4" x14ac:dyDescent="0.25">
      <c r="A16206"/>
      <c r="B16206"/>
      <c r="C16206"/>
      <c r="D16206"/>
    </row>
    <row r="16207" spans="1:4" x14ac:dyDescent="0.25">
      <c r="A16207"/>
      <c r="B16207"/>
      <c r="C16207"/>
      <c r="D16207"/>
    </row>
    <row r="16208" spans="1:4" x14ac:dyDescent="0.25">
      <c r="A16208"/>
      <c r="B16208"/>
      <c r="C16208"/>
      <c r="D16208"/>
    </row>
    <row r="16209" spans="1:4" x14ac:dyDescent="0.25">
      <c r="A16209"/>
      <c r="B16209"/>
      <c r="C16209"/>
      <c r="D16209"/>
    </row>
    <row r="16210" spans="1:4" x14ac:dyDescent="0.25">
      <c r="A16210"/>
      <c r="B16210"/>
      <c r="C16210"/>
      <c r="D16210"/>
    </row>
    <row r="16211" spans="1:4" x14ac:dyDescent="0.25">
      <c r="A16211"/>
      <c r="B16211"/>
      <c r="C16211"/>
      <c r="D16211"/>
    </row>
    <row r="16212" spans="1:4" x14ac:dyDescent="0.25">
      <c r="A16212"/>
      <c r="B16212"/>
      <c r="C16212"/>
      <c r="D16212"/>
    </row>
    <row r="16213" spans="1:4" x14ac:dyDescent="0.25">
      <c r="A16213"/>
      <c r="B16213"/>
      <c r="C16213"/>
      <c r="D16213"/>
    </row>
    <row r="16214" spans="1:4" x14ac:dyDescent="0.25">
      <c r="A16214"/>
      <c r="B16214"/>
      <c r="C16214"/>
      <c r="D16214"/>
    </row>
    <row r="16215" spans="1:4" x14ac:dyDescent="0.25">
      <c r="A16215"/>
      <c r="B16215"/>
      <c r="C16215"/>
      <c r="D16215"/>
    </row>
    <row r="16216" spans="1:4" x14ac:dyDescent="0.25">
      <c r="A16216"/>
      <c r="B16216"/>
      <c r="C16216"/>
      <c r="D16216"/>
    </row>
    <row r="16217" spans="1:4" x14ac:dyDescent="0.25">
      <c r="A16217"/>
      <c r="B16217"/>
      <c r="C16217"/>
      <c r="D16217"/>
    </row>
    <row r="16218" spans="1:4" x14ac:dyDescent="0.25">
      <c r="A16218"/>
      <c r="B16218"/>
      <c r="C16218"/>
      <c r="D16218"/>
    </row>
    <row r="16219" spans="1:4" x14ac:dyDescent="0.25">
      <c r="A16219"/>
      <c r="B16219"/>
      <c r="C16219"/>
      <c r="D16219"/>
    </row>
    <row r="16220" spans="1:4" x14ac:dyDescent="0.25">
      <c r="A16220"/>
      <c r="B16220"/>
      <c r="C16220"/>
      <c r="D16220"/>
    </row>
    <row r="16221" spans="1:4" x14ac:dyDescent="0.25">
      <c r="A16221"/>
      <c r="B16221"/>
      <c r="C16221"/>
      <c r="D16221"/>
    </row>
    <row r="16222" spans="1:4" x14ac:dyDescent="0.25">
      <c r="A16222"/>
      <c r="B16222"/>
      <c r="C16222"/>
      <c r="D16222"/>
    </row>
    <row r="16223" spans="1:4" x14ac:dyDescent="0.25">
      <c r="A16223"/>
      <c r="B16223"/>
      <c r="C16223"/>
      <c r="D16223"/>
    </row>
    <row r="16224" spans="1:4" x14ac:dyDescent="0.25">
      <c r="A16224"/>
      <c r="B16224"/>
      <c r="C16224"/>
      <c r="D16224"/>
    </row>
    <row r="16225" spans="1:4" x14ac:dyDescent="0.25">
      <c r="A16225"/>
      <c r="B16225"/>
      <c r="C16225"/>
      <c r="D16225"/>
    </row>
    <row r="16226" spans="1:4" x14ac:dyDescent="0.25">
      <c r="A16226"/>
      <c r="B16226"/>
      <c r="C16226"/>
      <c r="D16226"/>
    </row>
    <row r="16227" spans="1:4" x14ac:dyDescent="0.25">
      <c r="A16227"/>
      <c r="B16227"/>
      <c r="C16227"/>
      <c r="D16227"/>
    </row>
    <row r="16228" spans="1:4" x14ac:dyDescent="0.25">
      <c r="A16228"/>
      <c r="B16228"/>
      <c r="C16228"/>
      <c r="D16228"/>
    </row>
    <row r="16229" spans="1:4" x14ac:dyDescent="0.25">
      <c r="A16229"/>
      <c r="B16229"/>
      <c r="C16229"/>
      <c r="D16229"/>
    </row>
    <row r="16230" spans="1:4" x14ac:dyDescent="0.25">
      <c r="A16230"/>
      <c r="B16230"/>
      <c r="C16230"/>
      <c r="D16230"/>
    </row>
    <row r="16231" spans="1:4" x14ac:dyDescent="0.25">
      <c r="A16231"/>
      <c r="B16231"/>
      <c r="C16231"/>
      <c r="D16231"/>
    </row>
    <row r="16232" spans="1:4" x14ac:dyDescent="0.25">
      <c r="A16232"/>
      <c r="B16232"/>
      <c r="C16232"/>
      <c r="D16232"/>
    </row>
    <row r="16233" spans="1:4" x14ac:dyDescent="0.25">
      <c r="A16233"/>
      <c r="B16233"/>
      <c r="C16233"/>
      <c r="D16233"/>
    </row>
    <row r="16234" spans="1:4" x14ac:dyDescent="0.25">
      <c r="A16234"/>
      <c r="B16234"/>
      <c r="C16234"/>
      <c r="D16234"/>
    </row>
    <row r="16235" spans="1:4" x14ac:dyDescent="0.25">
      <c r="A16235"/>
      <c r="B16235"/>
      <c r="C16235"/>
      <c r="D16235"/>
    </row>
    <row r="16236" spans="1:4" x14ac:dyDescent="0.25">
      <c r="A16236"/>
      <c r="B16236"/>
      <c r="C16236"/>
      <c r="D16236"/>
    </row>
    <row r="16237" spans="1:4" x14ac:dyDescent="0.25">
      <c r="A16237"/>
      <c r="B16237"/>
      <c r="C16237"/>
      <c r="D16237"/>
    </row>
    <row r="16238" spans="1:4" x14ac:dyDescent="0.25">
      <c r="A16238"/>
      <c r="B16238"/>
      <c r="C16238"/>
      <c r="D16238"/>
    </row>
    <row r="16239" spans="1:4" x14ac:dyDescent="0.25">
      <c r="A16239"/>
      <c r="B16239"/>
      <c r="C16239"/>
      <c r="D16239"/>
    </row>
    <row r="16240" spans="1:4" x14ac:dyDescent="0.25">
      <c r="A16240"/>
      <c r="B16240"/>
      <c r="C16240"/>
      <c r="D16240"/>
    </row>
    <row r="16241" spans="1:4" x14ac:dyDescent="0.25">
      <c r="A16241"/>
      <c r="B16241"/>
      <c r="C16241"/>
      <c r="D16241"/>
    </row>
    <row r="16242" spans="1:4" x14ac:dyDescent="0.25">
      <c r="A16242"/>
      <c r="B16242"/>
      <c r="C16242"/>
      <c r="D16242"/>
    </row>
    <row r="16243" spans="1:4" x14ac:dyDescent="0.25">
      <c r="A16243"/>
      <c r="B16243"/>
      <c r="C16243"/>
      <c r="D16243"/>
    </row>
    <row r="16244" spans="1:4" x14ac:dyDescent="0.25">
      <c r="A16244"/>
      <c r="B16244"/>
      <c r="C16244"/>
      <c r="D16244"/>
    </row>
    <row r="16245" spans="1:4" x14ac:dyDescent="0.25">
      <c r="A16245"/>
      <c r="B16245"/>
      <c r="C16245"/>
      <c r="D16245"/>
    </row>
    <row r="16246" spans="1:4" x14ac:dyDescent="0.25">
      <c r="A16246"/>
      <c r="B16246"/>
      <c r="C16246"/>
      <c r="D16246"/>
    </row>
    <row r="16247" spans="1:4" x14ac:dyDescent="0.25">
      <c r="A16247"/>
      <c r="B16247"/>
      <c r="C16247"/>
      <c r="D16247"/>
    </row>
    <row r="16248" spans="1:4" x14ac:dyDescent="0.25">
      <c r="A16248"/>
      <c r="B16248"/>
      <c r="C16248"/>
      <c r="D16248"/>
    </row>
    <row r="16249" spans="1:4" x14ac:dyDescent="0.25">
      <c r="A16249"/>
      <c r="B16249"/>
      <c r="C16249"/>
      <c r="D16249"/>
    </row>
    <row r="16250" spans="1:4" x14ac:dyDescent="0.25">
      <c r="A16250"/>
      <c r="B16250"/>
      <c r="C16250"/>
      <c r="D16250"/>
    </row>
    <row r="16251" spans="1:4" x14ac:dyDescent="0.25">
      <c r="A16251"/>
      <c r="B16251"/>
      <c r="C16251"/>
      <c r="D16251"/>
    </row>
    <row r="16252" spans="1:4" x14ac:dyDescent="0.25">
      <c r="A16252"/>
      <c r="B16252"/>
      <c r="C16252"/>
      <c r="D16252"/>
    </row>
    <row r="16253" spans="1:4" x14ac:dyDescent="0.25">
      <c r="A16253"/>
      <c r="B16253"/>
      <c r="C16253"/>
      <c r="D16253"/>
    </row>
    <row r="16254" spans="1:4" x14ac:dyDescent="0.25">
      <c r="A16254"/>
      <c r="B16254"/>
      <c r="C16254"/>
      <c r="D16254"/>
    </row>
    <row r="16255" spans="1:4" x14ac:dyDescent="0.25">
      <c r="A16255"/>
      <c r="B16255"/>
      <c r="C16255"/>
      <c r="D16255"/>
    </row>
    <row r="16256" spans="1:4" x14ac:dyDescent="0.25">
      <c r="A16256"/>
      <c r="B16256"/>
      <c r="C16256"/>
      <c r="D16256"/>
    </row>
    <row r="16257" spans="1:4" x14ac:dyDescent="0.25">
      <c r="A16257"/>
      <c r="B16257"/>
      <c r="C16257"/>
      <c r="D16257"/>
    </row>
    <row r="16258" spans="1:4" x14ac:dyDescent="0.25">
      <c r="A16258"/>
      <c r="B16258"/>
      <c r="C16258"/>
      <c r="D16258"/>
    </row>
    <row r="16259" spans="1:4" x14ac:dyDescent="0.25">
      <c r="A16259"/>
      <c r="B16259"/>
      <c r="C16259"/>
      <c r="D16259"/>
    </row>
    <row r="16260" spans="1:4" x14ac:dyDescent="0.25">
      <c r="A16260"/>
      <c r="B16260"/>
      <c r="C16260"/>
      <c r="D16260"/>
    </row>
    <row r="16261" spans="1:4" x14ac:dyDescent="0.25">
      <c r="A16261"/>
      <c r="B16261"/>
      <c r="C16261"/>
      <c r="D16261"/>
    </row>
    <row r="16262" spans="1:4" x14ac:dyDescent="0.25">
      <c r="A16262"/>
      <c r="B16262"/>
      <c r="C16262"/>
      <c r="D16262"/>
    </row>
    <row r="16263" spans="1:4" x14ac:dyDescent="0.25">
      <c r="A16263"/>
      <c r="B16263"/>
      <c r="C16263"/>
      <c r="D16263"/>
    </row>
    <row r="16264" spans="1:4" x14ac:dyDescent="0.25">
      <c r="A16264"/>
      <c r="B16264"/>
      <c r="C16264"/>
      <c r="D16264"/>
    </row>
    <row r="16265" spans="1:4" x14ac:dyDescent="0.25">
      <c r="A16265"/>
      <c r="B16265"/>
      <c r="C16265"/>
      <c r="D16265"/>
    </row>
    <row r="16266" spans="1:4" x14ac:dyDescent="0.25">
      <c r="A16266"/>
      <c r="B16266"/>
      <c r="C16266"/>
      <c r="D16266"/>
    </row>
    <row r="16267" spans="1:4" x14ac:dyDescent="0.25">
      <c r="A16267"/>
      <c r="B16267"/>
      <c r="C16267"/>
      <c r="D16267"/>
    </row>
    <row r="16268" spans="1:4" x14ac:dyDescent="0.25">
      <c r="A16268"/>
      <c r="B16268"/>
      <c r="C16268"/>
      <c r="D16268"/>
    </row>
    <row r="16269" spans="1:4" x14ac:dyDescent="0.25">
      <c r="A16269"/>
      <c r="B16269"/>
      <c r="C16269"/>
      <c r="D16269"/>
    </row>
    <row r="16270" spans="1:4" x14ac:dyDescent="0.25">
      <c r="A16270"/>
      <c r="B16270"/>
      <c r="C16270"/>
      <c r="D16270"/>
    </row>
    <row r="16271" spans="1:4" x14ac:dyDescent="0.25">
      <c r="A16271"/>
      <c r="B16271"/>
      <c r="C16271"/>
      <c r="D16271"/>
    </row>
    <row r="16272" spans="1:4" x14ac:dyDescent="0.25">
      <c r="A16272"/>
      <c r="B16272"/>
      <c r="C16272"/>
      <c r="D16272"/>
    </row>
    <row r="16273" spans="1:4" x14ac:dyDescent="0.25">
      <c r="A16273"/>
      <c r="B16273"/>
      <c r="C16273"/>
      <c r="D16273"/>
    </row>
    <row r="16274" spans="1:4" x14ac:dyDescent="0.25">
      <c r="A16274"/>
      <c r="B16274"/>
      <c r="C16274"/>
      <c r="D16274"/>
    </row>
    <row r="16275" spans="1:4" x14ac:dyDescent="0.25">
      <c r="A16275"/>
      <c r="B16275"/>
      <c r="C16275"/>
      <c r="D16275"/>
    </row>
    <row r="16276" spans="1:4" x14ac:dyDescent="0.25">
      <c r="A16276"/>
      <c r="B16276"/>
      <c r="C16276"/>
      <c r="D16276"/>
    </row>
    <row r="16277" spans="1:4" x14ac:dyDescent="0.25">
      <c r="A16277"/>
      <c r="B16277"/>
      <c r="C16277"/>
      <c r="D16277"/>
    </row>
    <row r="16278" spans="1:4" x14ac:dyDescent="0.25">
      <c r="A16278"/>
      <c r="B16278"/>
      <c r="C16278"/>
      <c r="D16278"/>
    </row>
    <row r="16279" spans="1:4" x14ac:dyDescent="0.25">
      <c r="A16279"/>
      <c r="B16279"/>
      <c r="C16279"/>
      <c r="D16279"/>
    </row>
    <row r="16280" spans="1:4" x14ac:dyDescent="0.25">
      <c r="A16280"/>
      <c r="B16280"/>
      <c r="C16280"/>
      <c r="D16280"/>
    </row>
    <row r="16281" spans="1:4" x14ac:dyDescent="0.25">
      <c r="A16281"/>
      <c r="B16281"/>
      <c r="C16281"/>
      <c r="D16281"/>
    </row>
    <row r="16282" spans="1:4" x14ac:dyDescent="0.25">
      <c r="A16282"/>
      <c r="B16282"/>
      <c r="C16282"/>
      <c r="D16282"/>
    </row>
    <row r="16283" spans="1:4" x14ac:dyDescent="0.25">
      <c r="A16283"/>
      <c r="B16283"/>
      <c r="C16283"/>
      <c r="D16283"/>
    </row>
    <row r="16284" spans="1:4" x14ac:dyDescent="0.25">
      <c r="A16284"/>
      <c r="B16284"/>
      <c r="C16284"/>
      <c r="D16284"/>
    </row>
    <row r="16285" spans="1:4" x14ac:dyDescent="0.25">
      <c r="A16285"/>
      <c r="B16285"/>
      <c r="C16285"/>
      <c r="D16285"/>
    </row>
    <row r="16286" spans="1:4" x14ac:dyDescent="0.25">
      <c r="A16286"/>
      <c r="B16286"/>
      <c r="C16286"/>
      <c r="D16286"/>
    </row>
    <row r="16287" spans="1:4" x14ac:dyDescent="0.25">
      <c r="A16287"/>
      <c r="B16287"/>
      <c r="C16287"/>
      <c r="D16287"/>
    </row>
    <row r="16288" spans="1:4" x14ac:dyDescent="0.25">
      <c r="A16288"/>
      <c r="B16288"/>
      <c r="C16288"/>
      <c r="D16288"/>
    </row>
    <row r="16289" spans="1:4" x14ac:dyDescent="0.25">
      <c r="A16289"/>
      <c r="B16289"/>
      <c r="C16289"/>
      <c r="D16289"/>
    </row>
    <row r="16290" spans="1:4" x14ac:dyDescent="0.25">
      <c r="A16290"/>
      <c r="B16290"/>
      <c r="C16290"/>
      <c r="D16290"/>
    </row>
    <row r="16291" spans="1:4" x14ac:dyDescent="0.25">
      <c r="A16291"/>
      <c r="B16291"/>
      <c r="C16291"/>
      <c r="D16291"/>
    </row>
    <row r="16292" spans="1:4" x14ac:dyDescent="0.25">
      <c r="A16292"/>
      <c r="B16292"/>
      <c r="C16292"/>
      <c r="D16292"/>
    </row>
    <row r="16293" spans="1:4" x14ac:dyDescent="0.25">
      <c r="A16293"/>
      <c r="B16293"/>
      <c r="C16293"/>
      <c r="D16293"/>
    </row>
    <row r="16294" spans="1:4" x14ac:dyDescent="0.25">
      <c r="A16294"/>
      <c r="B16294"/>
      <c r="C16294"/>
      <c r="D16294"/>
    </row>
    <row r="16295" spans="1:4" x14ac:dyDescent="0.25">
      <c r="A16295"/>
      <c r="B16295"/>
      <c r="C16295"/>
      <c r="D16295"/>
    </row>
    <row r="16296" spans="1:4" x14ac:dyDescent="0.25">
      <c r="A16296"/>
      <c r="B16296"/>
      <c r="C16296"/>
      <c r="D16296"/>
    </row>
    <row r="16297" spans="1:4" x14ac:dyDescent="0.25">
      <c r="A16297"/>
      <c r="B16297"/>
      <c r="C16297"/>
      <c r="D16297"/>
    </row>
    <row r="16298" spans="1:4" x14ac:dyDescent="0.25">
      <c r="A16298"/>
      <c r="B16298"/>
      <c r="C16298"/>
      <c r="D16298"/>
    </row>
    <row r="16299" spans="1:4" x14ac:dyDescent="0.25">
      <c r="A16299"/>
      <c r="B16299"/>
      <c r="C16299"/>
      <c r="D16299"/>
    </row>
    <row r="16300" spans="1:4" x14ac:dyDescent="0.25">
      <c r="A16300"/>
      <c r="B16300"/>
      <c r="C16300"/>
      <c r="D16300"/>
    </row>
    <row r="16301" spans="1:4" x14ac:dyDescent="0.25">
      <c r="A16301"/>
      <c r="B16301"/>
      <c r="C16301"/>
      <c r="D16301"/>
    </row>
    <row r="16302" spans="1:4" x14ac:dyDescent="0.25">
      <c r="A16302"/>
      <c r="B16302"/>
      <c r="C16302"/>
      <c r="D16302"/>
    </row>
    <row r="16303" spans="1:4" x14ac:dyDescent="0.25">
      <c r="A16303"/>
      <c r="B16303"/>
      <c r="C16303"/>
      <c r="D16303"/>
    </row>
    <row r="16304" spans="1:4" x14ac:dyDescent="0.25">
      <c r="A16304"/>
      <c r="B16304"/>
      <c r="C16304"/>
      <c r="D16304"/>
    </row>
    <row r="16305" spans="1:4" x14ac:dyDescent="0.25">
      <c r="A16305"/>
      <c r="B16305"/>
      <c r="C16305"/>
      <c r="D16305"/>
    </row>
    <row r="16306" spans="1:4" x14ac:dyDescent="0.25">
      <c r="A16306"/>
      <c r="B16306"/>
      <c r="C16306"/>
      <c r="D16306"/>
    </row>
    <row r="16307" spans="1:4" x14ac:dyDescent="0.25">
      <c r="A16307"/>
      <c r="B16307"/>
      <c r="C16307"/>
      <c r="D16307"/>
    </row>
    <row r="16308" spans="1:4" x14ac:dyDescent="0.25">
      <c r="A16308"/>
      <c r="B16308"/>
      <c r="C16308"/>
      <c r="D16308"/>
    </row>
    <row r="16309" spans="1:4" x14ac:dyDescent="0.25">
      <c r="A16309"/>
      <c r="B16309"/>
      <c r="C16309"/>
      <c r="D16309"/>
    </row>
    <row r="16310" spans="1:4" x14ac:dyDescent="0.25">
      <c r="A16310"/>
      <c r="B16310"/>
      <c r="C16310"/>
      <c r="D16310"/>
    </row>
    <row r="16311" spans="1:4" x14ac:dyDescent="0.25">
      <c r="A16311"/>
      <c r="B16311"/>
      <c r="C16311"/>
      <c r="D16311"/>
    </row>
    <row r="16312" spans="1:4" x14ac:dyDescent="0.25">
      <c r="A16312"/>
      <c r="B16312"/>
      <c r="C16312"/>
      <c r="D16312"/>
    </row>
    <row r="16313" spans="1:4" x14ac:dyDescent="0.25">
      <c r="A16313"/>
      <c r="B16313"/>
      <c r="C16313"/>
      <c r="D16313"/>
    </row>
    <row r="16314" spans="1:4" x14ac:dyDescent="0.25">
      <c r="A16314"/>
      <c r="B16314"/>
      <c r="C16314"/>
      <c r="D16314"/>
    </row>
    <row r="16315" spans="1:4" x14ac:dyDescent="0.25">
      <c r="A16315"/>
      <c r="B16315"/>
      <c r="C16315"/>
      <c r="D16315"/>
    </row>
    <row r="16316" spans="1:4" x14ac:dyDescent="0.25">
      <c r="A16316"/>
      <c r="B16316"/>
      <c r="C16316"/>
      <c r="D16316"/>
    </row>
    <row r="16317" spans="1:4" x14ac:dyDescent="0.25">
      <c r="A16317"/>
      <c r="B16317"/>
      <c r="C16317"/>
      <c r="D16317"/>
    </row>
    <row r="16318" spans="1:4" x14ac:dyDescent="0.25">
      <c r="A16318"/>
      <c r="B16318"/>
      <c r="C16318"/>
      <c r="D16318"/>
    </row>
    <row r="16319" spans="1:4" x14ac:dyDescent="0.25">
      <c r="A16319"/>
      <c r="B16319"/>
      <c r="C16319"/>
      <c r="D16319"/>
    </row>
    <row r="16320" spans="1:4" x14ac:dyDescent="0.25">
      <c r="A16320"/>
      <c r="B16320"/>
      <c r="C16320"/>
      <c r="D16320"/>
    </row>
    <row r="16321" spans="1:4" x14ac:dyDescent="0.25">
      <c r="A16321"/>
      <c r="B16321"/>
      <c r="C16321"/>
      <c r="D16321"/>
    </row>
    <row r="16322" spans="1:4" x14ac:dyDescent="0.25">
      <c r="A16322"/>
      <c r="B16322"/>
      <c r="C16322"/>
      <c r="D16322"/>
    </row>
    <row r="16323" spans="1:4" x14ac:dyDescent="0.25">
      <c r="A16323"/>
      <c r="B16323"/>
      <c r="C16323"/>
      <c r="D16323"/>
    </row>
    <row r="16324" spans="1:4" x14ac:dyDescent="0.25">
      <c r="A16324"/>
      <c r="B16324"/>
      <c r="C16324"/>
      <c r="D16324"/>
    </row>
    <row r="16325" spans="1:4" x14ac:dyDescent="0.25">
      <c r="A16325"/>
      <c r="B16325"/>
      <c r="C16325"/>
      <c r="D16325"/>
    </row>
    <row r="16326" spans="1:4" x14ac:dyDescent="0.25">
      <c r="A16326"/>
      <c r="B16326"/>
      <c r="C16326"/>
      <c r="D16326"/>
    </row>
    <row r="16327" spans="1:4" x14ac:dyDescent="0.25">
      <c r="A16327"/>
      <c r="B16327"/>
      <c r="C16327"/>
      <c r="D16327"/>
    </row>
    <row r="16328" spans="1:4" x14ac:dyDescent="0.25">
      <c r="A16328"/>
      <c r="B16328"/>
      <c r="C16328"/>
      <c r="D16328"/>
    </row>
    <row r="16329" spans="1:4" x14ac:dyDescent="0.25">
      <c r="A16329"/>
      <c r="B16329"/>
      <c r="C16329"/>
      <c r="D16329"/>
    </row>
    <row r="16330" spans="1:4" x14ac:dyDescent="0.25">
      <c r="A16330"/>
      <c r="B16330"/>
      <c r="C16330"/>
      <c r="D16330"/>
    </row>
    <row r="16331" spans="1:4" x14ac:dyDescent="0.25">
      <c r="A16331"/>
      <c r="B16331"/>
      <c r="C16331"/>
      <c r="D16331"/>
    </row>
    <row r="16332" spans="1:4" x14ac:dyDescent="0.25">
      <c r="A16332"/>
      <c r="B16332"/>
      <c r="C16332"/>
      <c r="D16332"/>
    </row>
    <row r="16333" spans="1:4" x14ac:dyDescent="0.25">
      <c r="A16333"/>
      <c r="B16333"/>
      <c r="C16333"/>
      <c r="D16333"/>
    </row>
    <row r="16334" spans="1:4" x14ac:dyDescent="0.25">
      <c r="A16334"/>
      <c r="B16334"/>
      <c r="C16334"/>
      <c r="D16334"/>
    </row>
    <row r="16335" spans="1:4" x14ac:dyDescent="0.25">
      <c r="A16335"/>
      <c r="B16335"/>
      <c r="C16335"/>
      <c r="D16335"/>
    </row>
    <row r="16336" spans="1:4" x14ac:dyDescent="0.25">
      <c r="A16336"/>
      <c r="B16336"/>
      <c r="C16336"/>
      <c r="D16336"/>
    </row>
    <row r="16337" spans="1:4" x14ac:dyDescent="0.25">
      <c r="A16337"/>
      <c r="B16337"/>
      <c r="C16337"/>
      <c r="D16337"/>
    </row>
    <row r="16338" spans="1:4" x14ac:dyDescent="0.25">
      <c r="A16338"/>
      <c r="B16338"/>
      <c r="C16338"/>
      <c r="D16338"/>
    </row>
    <row r="16339" spans="1:4" x14ac:dyDescent="0.25">
      <c r="A16339"/>
      <c r="B16339"/>
      <c r="C16339"/>
      <c r="D16339"/>
    </row>
    <row r="16340" spans="1:4" x14ac:dyDescent="0.25">
      <c r="A16340"/>
      <c r="B16340"/>
      <c r="C16340"/>
      <c r="D16340"/>
    </row>
    <row r="16341" spans="1:4" x14ac:dyDescent="0.25">
      <c r="A16341"/>
      <c r="B16341"/>
      <c r="C16341"/>
      <c r="D16341"/>
    </row>
    <row r="16342" spans="1:4" x14ac:dyDescent="0.25">
      <c r="A16342"/>
      <c r="B16342"/>
      <c r="C16342"/>
      <c r="D16342"/>
    </row>
    <row r="16343" spans="1:4" x14ac:dyDescent="0.25">
      <c r="A16343"/>
      <c r="B16343"/>
      <c r="C16343"/>
      <c r="D16343"/>
    </row>
    <row r="16344" spans="1:4" x14ac:dyDescent="0.25">
      <c r="A16344"/>
      <c r="B16344"/>
      <c r="C16344"/>
      <c r="D16344"/>
    </row>
    <row r="16345" spans="1:4" x14ac:dyDescent="0.25">
      <c r="A16345"/>
      <c r="B16345"/>
      <c r="C16345"/>
      <c r="D16345"/>
    </row>
    <row r="16346" spans="1:4" x14ac:dyDescent="0.25">
      <c r="A16346"/>
      <c r="B16346"/>
      <c r="C16346"/>
      <c r="D16346"/>
    </row>
    <row r="16347" spans="1:4" x14ac:dyDescent="0.25">
      <c r="A16347"/>
      <c r="B16347"/>
      <c r="C16347"/>
      <c r="D16347"/>
    </row>
    <row r="16348" spans="1:4" x14ac:dyDescent="0.25">
      <c r="A16348"/>
      <c r="B16348"/>
      <c r="C16348"/>
      <c r="D16348"/>
    </row>
    <row r="16349" spans="1:4" x14ac:dyDescent="0.25">
      <c r="A16349"/>
      <c r="B16349"/>
      <c r="C16349"/>
      <c r="D16349"/>
    </row>
    <row r="16350" spans="1:4" x14ac:dyDescent="0.25">
      <c r="A16350"/>
      <c r="B16350"/>
      <c r="C16350"/>
      <c r="D16350"/>
    </row>
    <row r="16351" spans="1:4" x14ac:dyDescent="0.25">
      <c r="A16351"/>
      <c r="B16351"/>
      <c r="C16351"/>
      <c r="D16351"/>
    </row>
    <row r="16352" spans="1:4" x14ac:dyDescent="0.25">
      <c r="A16352"/>
      <c r="B16352"/>
      <c r="C16352"/>
      <c r="D16352"/>
    </row>
    <row r="16353" spans="1:4" x14ac:dyDescent="0.25">
      <c r="A16353"/>
      <c r="B16353"/>
      <c r="C16353"/>
      <c r="D16353"/>
    </row>
    <row r="16354" spans="1:4" x14ac:dyDescent="0.25">
      <c r="A16354"/>
      <c r="B16354"/>
      <c r="C16354"/>
      <c r="D16354"/>
    </row>
    <row r="16355" spans="1:4" x14ac:dyDescent="0.25">
      <c r="A16355"/>
      <c r="B16355"/>
      <c r="C16355"/>
      <c r="D16355"/>
    </row>
    <row r="16356" spans="1:4" x14ac:dyDescent="0.25">
      <c r="A16356"/>
      <c r="B16356"/>
      <c r="C16356"/>
      <c r="D16356"/>
    </row>
    <row r="16357" spans="1:4" x14ac:dyDescent="0.25">
      <c r="A16357"/>
      <c r="B16357"/>
      <c r="C16357"/>
      <c r="D16357"/>
    </row>
    <row r="16358" spans="1:4" x14ac:dyDescent="0.25">
      <c r="A16358"/>
      <c r="B16358"/>
      <c r="C16358"/>
      <c r="D16358"/>
    </row>
    <row r="16359" spans="1:4" x14ac:dyDescent="0.25">
      <c r="A16359"/>
      <c r="B16359"/>
      <c r="C16359"/>
      <c r="D16359"/>
    </row>
    <row r="16360" spans="1:4" x14ac:dyDescent="0.25">
      <c r="A16360"/>
      <c r="B16360"/>
      <c r="C16360"/>
      <c r="D16360"/>
    </row>
    <row r="16361" spans="1:4" x14ac:dyDescent="0.25">
      <c r="A16361"/>
      <c r="B16361"/>
      <c r="C16361"/>
      <c r="D16361"/>
    </row>
    <row r="16362" spans="1:4" x14ac:dyDescent="0.25">
      <c r="A16362"/>
      <c r="B16362"/>
      <c r="C16362"/>
      <c r="D16362"/>
    </row>
    <row r="16363" spans="1:4" x14ac:dyDescent="0.25">
      <c r="A16363"/>
      <c r="B16363"/>
      <c r="C16363"/>
      <c r="D16363"/>
    </row>
    <row r="16364" spans="1:4" x14ac:dyDescent="0.25">
      <c r="A16364"/>
      <c r="B16364"/>
      <c r="C16364"/>
      <c r="D16364"/>
    </row>
    <row r="16365" spans="1:4" x14ac:dyDescent="0.25">
      <c r="A16365"/>
      <c r="B16365"/>
      <c r="C16365"/>
      <c r="D16365"/>
    </row>
    <row r="16366" spans="1:4" x14ac:dyDescent="0.25">
      <c r="A16366"/>
      <c r="B16366"/>
      <c r="C16366"/>
      <c r="D16366"/>
    </row>
    <row r="16367" spans="1:4" x14ac:dyDescent="0.25">
      <c r="A16367"/>
      <c r="B16367"/>
      <c r="C16367"/>
      <c r="D16367"/>
    </row>
    <row r="16368" spans="1:4" x14ac:dyDescent="0.25">
      <c r="A16368"/>
      <c r="B16368"/>
      <c r="C16368"/>
      <c r="D16368"/>
    </row>
    <row r="16369" spans="1:4" x14ac:dyDescent="0.25">
      <c r="A16369"/>
      <c r="B16369"/>
      <c r="C16369"/>
      <c r="D16369"/>
    </row>
    <row r="16370" spans="1:4" x14ac:dyDescent="0.25">
      <c r="A16370"/>
      <c r="B16370"/>
      <c r="C16370"/>
      <c r="D16370"/>
    </row>
    <row r="16371" spans="1:4" x14ac:dyDescent="0.25">
      <c r="A16371"/>
      <c r="B16371"/>
      <c r="C16371"/>
      <c r="D16371"/>
    </row>
    <row r="16372" spans="1:4" x14ac:dyDescent="0.25">
      <c r="A16372"/>
      <c r="B16372"/>
      <c r="C16372"/>
      <c r="D16372"/>
    </row>
    <row r="16373" spans="1:4" x14ac:dyDescent="0.25">
      <c r="A16373"/>
      <c r="B16373"/>
      <c r="C16373"/>
      <c r="D16373"/>
    </row>
    <row r="16374" spans="1:4" x14ac:dyDescent="0.25">
      <c r="A16374"/>
      <c r="B16374"/>
      <c r="C16374"/>
      <c r="D16374"/>
    </row>
    <row r="16375" spans="1:4" x14ac:dyDescent="0.25">
      <c r="A16375"/>
      <c r="B16375"/>
      <c r="C16375"/>
      <c r="D16375"/>
    </row>
    <row r="16376" spans="1:4" x14ac:dyDescent="0.25">
      <c r="A16376"/>
      <c r="B16376"/>
      <c r="C16376"/>
      <c r="D16376"/>
    </row>
    <row r="16377" spans="1:4" x14ac:dyDescent="0.25">
      <c r="A16377"/>
      <c r="B16377"/>
      <c r="C16377"/>
      <c r="D16377"/>
    </row>
    <row r="16378" spans="1:4" x14ac:dyDescent="0.25">
      <c r="A16378"/>
      <c r="B16378"/>
      <c r="C16378"/>
      <c r="D16378"/>
    </row>
    <row r="16379" spans="1:4" x14ac:dyDescent="0.25">
      <c r="A16379"/>
      <c r="B16379"/>
      <c r="C16379"/>
      <c r="D16379"/>
    </row>
    <row r="16380" spans="1:4" x14ac:dyDescent="0.25">
      <c r="A16380"/>
      <c r="B16380"/>
      <c r="C16380"/>
      <c r="D16380"/>
    </row>
    <row r="16381" spans="1:4" x14ac:dyDescent="0.25">
      <c r="A16381"/>
      <c r="B16381"/>
      <c r="C16381"/>
      <c r="D16381"/>
    </row>
    <row r="16382" spans="1:4" x14ac:dyDescent="0.25">
      <c r="A16382"/>
      <c r="B16382"/>
      <c r="C16382"/>
      <c r="D16382"/>
    </row>
    <row r="16383" spans="1:4" x14ac:dyDescent="0.25">
      <c r="A16383"/>
      <c r="B16383"/>
      <c r="C16383"/>
      <c r="D16383"/>
    </row>
    <row r="16384" spans="1:4" x14ac:dyDescent="0.25">
      <c r="A16384"/>
      <c r="B16384"/>
      <c r="C16384"/>
      <c r="D16384"/>
    </row>
    <row r="16385" spans="1:4" x14ac:dyDescent="0.25">
      <c r="A16385"/>
      <c r="B16385"/>
      <c r="C16385"/>
      <c r="D16385"/>
    </row>
    <row r="16386" spans="1:4" x14ac:dyDescent="0.25">
      <c r="A16386"/>
      <c r="B16386"/>
      <c r="C16386"/>
      <c r="D16386"/>
    </row>
    <row r="16387" spans="1:4" x14ac:dyDescent="0.25">
      <c r="A16387"/>
      <c r="B16387"/>
      <c r="C16387"/>
      <c r="D16387"/>
    </row>
    <row r="16388" spans="1:4" x14ac:dyDescent="0.25">
      <c r="A16388"/>
      <c r="B16388"/>
      <c r="C16388"/>
      <c r="D16388"/>
    </row>
    <row r="16389" spans="1:4" x14ac:dyDescent="0.25">
      <c r="A16389"/>
      <c r="B16389"/>
      <c r="C16389"/>
      <c r="D16389"/>
    </row>
    <row r="16390" spans="1:4" x14ac:dyDescent="0.25">
      <c r="A16390"/>
      <c r="B16390"/>
      <c r="C16390"/>
      <c r="D16390"/>
    </row>
    <row r="16391" spans="1:4" x14ac:dyDescent="0.25">
      <c r="A16391"/>
      <c r="B16391"/>
      <c r="C16391"/>
      <c r="D16391"/>
    </row>
    <row r="16392" spans="1:4" x14ac:dyDescent="0.25">
      <c r="A16392"/>
      <c r="B16392"/>
      <c r="C16392"/>
      <c r="D16392"/>
    </row>
    <row r="16393" spans="1:4" x14ac:dyDescent="0.25">
      <c r="A16393"/>
      <c r="B16393"/>
      <c r="C16393"/>
      <c r="D16393"/>
    </row>
    <row r="16394" spans="1:4" x14ac:dyDescent="0.25">
      <c r="A16394"/>
      <c r="B16394"/>
      <c r="C16394"/>
      <c r="D16394"/>
    </row>
    <row r="16395" spans="1:4" x14ac:dyDescent="0.25">
      <c r="A16395"/>
      <c r="B16395"/>
      <c r="C16395"/>
      <c r="D16395"/>
    </row>
    <row r="16396" spans="1:4" x14ac:dyDescent="0.25">
      <c r="A16396"/>
      <c r="B16396"/>
      <c r="C16396"/>
      <c r="D16396"/>
    </row>
    <row r="16397" spans="1:4" x14ac:dyDescent="0.25">
      <c r="A16397"/>
      <c r="B16397"/>
      <c r="C16397"/>
      <c r="D16397"/>
    </row>
    <row r="16398" spans="1:4" x14ac:dyDescent="0.25">
      <c r="A16398"/>
      <c r="B16398"/>
      <c r="C16398"/>
      <c r="D16398"/>
    </row>
    <row r="16399" spans="1:4" x14ac:dyDescent="0.25">
      <c r="A16399"/>
      <c r="B16399"/>
      <c r="C16399"/>
      <c r="D16399"/>
    </row>
    <row r="16400" spans="1:4" x14ac:dyDescent="0.25">
      <c r="A16400"/>
      <c r="B16400"/>
      <c r="C16400"/>
      <c r="D16400"/>
    </row>
    <row r="16401" spans="1:4" x14ac:dyDescent="0.25">
      <c r="A16401"/>
      <c r="B16401"/>
      <c r="C16401"/>
      <c r="D16401"/>
    </row>
    <row r="16402" spans="1:4" x14ac:dyDescent="0.25">
      <c r="A16402"/>
      <c r="B16402"/>
      <c r="C16402"/>
      <c r="D16402"/>
    </row>
    <row r="16403" spans="1:4" x14ac:dyDescent="0.25">
      <c r="A16403"/>
      <c r="B16403"/>
      <c r="C16403"/>
      <c r="D16403"/>
    </row>
    <row r="16404" spans="1:4" x14ac:dyDescent="0.25">
      <c r="A16404"/>
      <c r="B16404"/>
      <c r="C16404"/>
      <c r="D16404"/>
    </row>
    <row r="16405" spans="1:4" x14ac:dyDescent="0.25">
      <c r="A16405"/>
      <c r="B16405"/>
      <c r="C16405"/>
      <c r="D16405"/>
    </row>
    <row r="16406" spans="1:4" x14ac:dyDescent="0.25">
      <c r="A16406"/>
      <c r="B16406"/>
      <c r="C16406"/>
      <c r="D16406"/>
    </row>
    <row r="16407" spans="1:4" x14ac:dyDescent="0.25">
      <c r="A16407"/>
      <c r="B16407"/>
      <c r="C16407"/>
      <c r="D16407"/>
    </row>
    <row r="16408" spans="1:4" x14ac:dyDescent="0.25">
      <c r="A16408"/>
      <c r="B16408"/>
      <c r="C16408"/>
      <c r="D16408"/>
    </row>
    <row r="16409" spans="1:4" x14ac:dyDescent="0.25">
      <c r="A16409"/>
      <c r="B16409"/>
      <c r="C16409"/>
      <c r="D16409"/>
    </row>
    <row r="16410" spans="1:4" x14ac:dyDescent="0.25">
      <c r="A16410"/>
      <c r="B16410"/>
      <c r="C16410"/>
      <c r="D16410"/>
    </row>
    <row r="16411" spans="1:4" x14ac:dyDescent="0.25">
      <c r="A16411"/>
      <c r="B16411"/>
      <c r="C16411"/>
      <c r="D16411"/>
    </row>
    <row r="16412" spans="1:4" x14ac:dyDescent="0.25">
      <c r="A16412"/>
      <c r="B16412"/>
      <c r="C16412"/>
      <c r="D16412"/>
    </row>
    <row r="16413" spans="1:4" x14ac:dyDescent="0.25">
      <c r="A16413"/>
      <c r="B16413"/>
      <c r="C16413"/>
      <c r="D16413"/>
    </row>
    <row r="16414" spans="1:4" x14ac:dyDescent="0.25">
      <c r="A16414"/>
      <c r="B16414"/>
      <c r="C16414"/>
      <c r="D16414"/>
    </row>
    <row r="16415" spans="1:4" x14ac:dyDescent="0.25">
      <c r="A16415"/>
      <c r="B16415"/>
      <c r="C16415"/>
      <c r="D16415"/>
    </row>
    <row r="16416" spans="1:4" x14ac:dyDescent="0.25">
      <c r="A16416"/>
      <c r="B16416"/>
      <c r="C16416"/>
      <c r="D16416"/>
    </row>
    <row r="16417" spans="1:4" x14ac:dyDescent="0.25">
      <c r="A16417"/>
      <c r="B16417"/>
      <c r="C16417"/>
      <c r="D16417"/>
    </row>
    <row r="16418" spans="1:4" x14ac:dyDescent="0.25">
      <c r="A16418"/>
      <c r="B16418"/>
      <c r="C16418"/>
      <c r="D16418"/>
    </row>
    <row r="16419" spans="1:4" x14ac:dyDescent="0.25">
      <c r="A16419"/>
      <c r="B16419"/>
      <c r="C16419"/>
      <c r="D16419"/>
    </row>
    <row r="16420" spans="1:4" x14ac:dyDescent="0.25">
      <c r="A16420"/>
      <c r="B16420"/>
      <c r="C16420"/>
      <c r="D16420"/>
    </row>
    <row r="16421" spans="1:4" x14ac:dyDescent="0.25">
      <c r="A16421"/>
      <c r="B16421"/>
      <c r="C16421"/>
      <c r="D16421"/>
    </row>
    <row r="16422" spans="1:4" x14ac:dyDescent="0.25">
      <c r="A16422"/>
      <c r="B16422"/>
      <c r="C16422"/>
      <c r="D16422"/>
    </row>
    <row r="16423" spans="1:4" x14ac:dyDescent="0.25">
      <c r="A16423"/>
      <c r="B16423"/>
      <c r="C16423"/>
      <c r="D16423"/>
    </row>
    <row r="16424" spans="1:4" x14ac:dyDescent="0.25">
      <c r="A16424"/>
      <c r="B16424"/>
      <c r="C16424"/>
      <c r="D16424"/>
    </row>
    <row r="16425" spans="1:4" x14ac:dyDescent="0.25">
      <c r="A16425"/>
      <c r="B16425"/>
      <c r="C16425"/>
      <c r="D16425"/>
    </row>
    <row r="16426" spans="1:4" x14ac:dyDescent="0.25">
      <c r="A16426"/>
      <c r="B16426"/>
      <c r="C16426"/>
      <c r="D16426"/>
    </row>
    <row r="16427" spans="1:4" x14ac:dyDescent="0.25">
      <c r="A16427"/>
      <c r="B16427"/>
      <c r="C16427"/>
      <c r="D16427"/>
    </row>
    <row r="16428" spans="1:4" x14ac:dyDescent="0.25">
      <c r="A16428"/>
      <c r="B16428"/>
      <c r="C16428"/>
      <c r="D16428"/>
    </row>
    <row r="16429" spans="1:4" x14ac:dyDescent="0.25">
      <c r="A16429"/>
      <c r="B16429"/>
      <c r="C16429"/>
      <c r="D16429"/>
    </row>
    <row r="16430" spans="1:4" x14ac:dyDescent="0.25">
      <c r="A16430"/>
      <c r="B16430"/>
      <c r="C16430"/>
      <c r="D16430"/>
    </row>
    <row r="16431" spans="1:4" x14ac:dyDescent="0.25">
      <c r="A16431"/>
      <c r="B16431"/>
      <c r="C16431"/>
      <c r="D16431"/>
    </row>
    <row r="16432" spans="1:4" x14ac:dyDescent="0.25">
      <c r="A16432"/>
      <c r="B16432"/>
      <c r="C16432"/>
      <c r="D16432"/>
    </row>
    <row r="16433" spans="1:4" x14ac:dyDescent="0.25">
      <c r="A16433"/>
      <c r="B16433"/>
      <c r="C16433"/>
      <c r="D16433"/>
    </row>
    <row r="16434" spans="1:4" x14ac:dyDescent="0.25">
      <c r="A16434"/>
      <c r="B16434"/>
      <c r="C16434"/>
      <c r="D16434"/>
    </row>
    <row r="16435" spans="1:4" x14ac:dyDescent="0.25">
      <c r="A16435"/>
      <c r="B16435"/>
      <c r="C16435"/>
      <c r="D16435"/>
    </row>
    <row r="16436" spans="1:4" x14ac:dyDescent="0.25">
      <c r="A16436"/>
      <c r="B16436"/>
      <c r="C16436"/>
      <c r="D16436"/>
    </row>
    <row r="16437" spans="1:4" x14ac:dyDescent="0.25">
      <c r="A16437"/>
      <c r="B16437"/>
      <c r="C16437"/>
      <c r="D16437"/>
    </row>
    <row r="16438" spans="1:4" x14ac:dyDescent="0.25">
      <c r="A16438"/>
      <c r="B16438"/>
      <c r="C16438"/>
      <c r="D16438"/>
    </row>
    <row r="16439" spans="1:4" x14ac:dyDescent="0.25">
      <c r="A16439"/>
      <c r="B16439"/>
      <c r="C16439"/>
      <c r="D16439"/>
    </row>
    <row r="16440" spans="1:4" x14ac:dyDescent="0.25">
      <c r="A16440"/>
      <c r="B16440"/>
      <c r="C16440"/>
      <c r="D16440"/>
    </row>
    <row r="16441" spans="1:4" x14ac:dyDescent="0.25">
      <c r="A16441"/>
      <c r="B16441"/>
      <c r="C16441"/>
      <c r="D16441"/>
    </row>
    <row r="16442" spans="1:4" x14ac:dyDescent="0.25">
      <c r="A16442"/>
      <c r="B16442"/>
      <c r="C16442"/>
      <c r="D16442"/>
    </row>
    <row r="16443" spans="1:4" x14ac:dyDescent="0.25">
      <c r="A16443"/>
      <c r="B16443"/>
      <c r="C16443"/>
      <c r="D16443"/>
    </row>
    <row r="16444" spans="1:4" x14ac:dyDescent="0.25">
      <c r="A16444"/>
      <c r="B16444"/>
      <c r="C16444"/>
      <c r="D16444"/>
    </row>
    <row r="16445" spans="1:4" x14ac:dyDescent="0.25">
      <c r="A16445"/>
      <c r="B16445"/>
      <c r="C16445"/>
      <c r="D16445"/>
    </row>
    <row r="16446" spans="1:4" x14ac:dyDescent="0.25">
      <c r="A16446"/>
      <c r="B16446"/>
      <c r="C16446"/>
      <c r="D16446"/>
    </row>
    <row r="16447" spans="1:4" x14ac:dyDescent="0.25">
      <c r="A16447"/>
      <c r="B16447"/>
      <c r="C16447"/>
      <c r="D16447"/>
    </row>
    <row r="16448" spans="1:4" x14ac:dyDescent="0.25">
      <c r="A16448"/>
      <c r="B16448"/>
      <c r="C16448"/>
      <c r="D16448"/>
    </row>
    <row r="16449" spans="1:4" x14ac:dyDescent="0.25">
      <c r="A16449"/>
      <c r="B16449"/>
      <c r="C16449"/>
      <c r="D16449"/>
    </row>
    <row r="16450" spans="1:4" x14ac:dyDescent="0.25">
      <c r="A16450"/>
      <c r="B16450"/>
      <c r="C16450"/>
      <c r="D16450"/>
    </row>
    <row r="16451" spans="1:4" x14ac:dyDescent="0.25">
      <c r="A16451"/>
      <c r="B16451"/>
      <c r="C16451"/>
      <c r="D16451"/>
    </row>
    <row r="16452" spans="1:4" x14ac:dyDescent="0.25">
      <c r="A16452"/>
      <c r="B16452"/>
      <c r="C16452"/>
      <c r="D16452"/>
    </row>
    <row r="16453" spans="1:4" x14ac:dyDescent="0.25">
      <c r="A16453"/>
      <c r="B16453"/>
      <c r="C16453"/>
      <c r="D16453"/>
    </row>
    <row r="16454" spans="1:4" x14ac:dyDescent="0.25">
      <c r="A16454"/>
      <c r="B16454"/>
      <c r="C16454"/>
      <c r="D16454"/>
    </row>
    <row r="16455" spans="1:4" x14ac:dyDescent="0.25">
      <c r="A16455"/>
      <c r="B16455"/>
      <c r="C16455"/>
      <c r="D16455"/>
    </row>
    <row r="16456" spans="1:4" x14ac:dyDescent="0.25">
      <c r="A16456"/>
      <c r="B16456"/>
      <c r="C16456"/>
      <c r="D16456"/>
    </row>
    <row r="16457" spans="1:4" x14ac:dyDescent="0.25">
      <c r="A16457"/>
      <c r="B16457"/>
      <c r="C16457"/>
      <c r="D16457"/>
    </row>
    <row r="16458" spans="1:4" x14ac:dyDescent="0.25">
      <c r="A16458"/>
      <c r="B16458"/>
      <c r="C16458"/>
      <c r="D16458"/>
    </row>
    <row r="16459" spans="1:4" x14ac:dyDescent="0.25">
      <c r="A16459"/>
      <c r="B16459"/>
      <c r="C16459"/>
      <c r="D16459"/>
    </row>
    <row r="16460" spans="1:4" x14ac:dyDescent="0.25">
      <c r="A16460"/>
      <c r="B16460"/>
      <c r="C16460"/>
      <c r="D16460"/>
    </row>
    <row r="16461" spans="1:4" x14ac:dyDescent="0.25">
      <c r="A16461"/>
      <c r="B16461"/>
      <c r="C16461"/>
      <c r="D16461"/>
    </row>
    <row r="16462" spans="1:4" x14ac:dyDescent="0.25">
      <c r="A16462"/>
      <c r="B16462"/>
      <c r="C16462"/>
      <c r="D16462"/>
    </row>
    <row r="16463" spans="1:4" x14ac:dyDescent="0.25">
      <c r="A16463"/>
      <c r="B16463"/>
      <c r="C16463"/>
      <c r="D16463"/>
    </row>
    <row r="16464" spans="1:4" x14ac:dyDescent="0.25">
      <c r="A16464"/>
      <c r="B16464"/>
      <c r="C16464"/>
      <c r="D16464"/>
    </row>
    <row r="16465" spans="1:4" x14ac:dyDescent="0.25">
      <c r="A16465"/>
      <c r="B16465"/>
      <c r="C16465"/>
      <c r="D16465"/>
    </row>
    <row r="16466" spans="1:4" x14ac:dyDescent="0.25">
      <c r="A16466"/>
      <c r="B16466"/>
      <c r="C16466"/>
      <c r="D16466"/>
    </row>
    <row r="16467" spans="1:4" x14ac:dyDescent="0.25">
      <c r="A16467"/>
      <c r="B16467"/>
      <c r="C16467"/>
      <c r="D16467"/>
    </row>
    <row r="16468" spans="1:4" x14ac:dyDescent="0.25">
      <c r="A16468"/>
      <c r="B16468"/>
      <c r="C16468"/>
      <c r="D16468"/>
    </row>
    <row r="16469" spans="1:4" x14ac:dyDescent="0.25">
      <c r="A16469"/>
      <c r="B16469"/>
      <c r="C16469"/>
      <c r="D16469"/>
    </row>
    <row r="16470" spans="1:4" x14ac:dyDescent="0.25">
      <c r="A16470"/>
      <c r="B16470"/>
      <c r="C16470"/>
      <c r="D16470"/>
    </row>
    <row r="16471" spans="1:4" x14ac:dyDescent="0.25">
      <c r="A16471"/>
      <c r="B16471"/>
      <c r="C16471"/>
      <c r="D16471"/>
    </row>
    <row r="16472" spans="1:4" x14ac:dyDescent="0.25">
      <c r="A16472"/>
      <c r="B16472"/>
      <c r="C16472"/>
      <c r="D16472"/>
    </row>
    <row r="16473" spans="1:4" x14ac:dyDescent="0.25">
      <c r="A16473"/>
      <c r="B16473"/>
      <c r="C16473"/>
      <c r="D16473"/>
    </row>
    <row r="16474" spans="1:4" x14ac:dyDescent="0.25">
      <c r="A16474"/>
      <c r="B16474"/>
      <c r="C16474"/>
      <c r="D16474"/>
    </row>
    <row r="16475" spans="1:4" x14ac:dyDescent="0.25">
      <c r="A16475"/>
      <c r="B16475"/>
      <c r="C16475"/>
      <c r="D16475"/>
    </row>
    <row r="16476" spans="1:4" x14ac:dyDescent="0.25">
      <c r="A16476"/>
      <c r="B16476"/>
      <c r="C16476"/>
      <c r="D16476"/>
    </row>
    <row r="16477" spans="1:4" x14ac:dyDescent="0.25">
      <c r="A16477"/>
      <c r="B16477"/>
      <c r="C16477"/>
      <c r="D16477"/>
    </row>
    <row r="16478" spans="1:4" x14ac:dyDescent="0.25">
      <c r="A16478"/>
      <c r="B16478"/>
      <c r="C16478"/>
      <c r="D16478"/>
    </row>
    <row r="16479" spans="1:4" x14ac:dyDescent="0.25">
      <c r="A16479"/>
      <c r="B16479"/>
      <c r="C16479"/>
      <c r="D16479"/>
    </row>
    <row r="16480" spans="1:4" x14ac:dyDescent="0.25">
      <c r="A16480"/>
      <c r="B16480"/>
      <c r="C16480"/>
      <c r="D16480"/>
    </row>
    <row r="16481" spans="1:4" x14ac:dyDescent="0.25">
      <c r="A16481"/>
      <c r="B16481"/>
      <c r="C16481"/>
      <c r="D16481"/>
    </row>
    <row r="16482" spans="1:4" x14ac:dyDescent="0.25">
      <c r="A16482"/>
      <c r="B16482"/>
      <c r="C16482"/>
      <c r="D16482"/>
    </row>
    <row r="16483" spans="1:4" x14ac:dyDescent="0.25">
      <c r="A16483"/>
      <c r="B16483"/>
      <c r="C16483"/>
      <c r="D16483"/>
    </row>
    <row r="16484" spans="1:4" x14ac:dyDescent="0.25">
      <c r="A16484"/>
      <c r="B16484"/>
      <c r="C16484"/>
      <c r="D16484"/>
    </row>
    <row r="16485" spans="1:4" x14ac:dyDescent="0.25">
      <c r="A16485"/>
      <c r="B16485"/>
      <c r="C16485"/>
      <c r="D16485"/>
    </row>
    <row r="16486" spans="1:4" x14ac:dyDescent="0.25">
      <c r="A16486"/>
      <c r="B16486"/>
      <c r="C16486"/>
      <c r="D16486"/>
    </row>
    <row r="16487" spans="1:4" x14ac:dyDescent="0.25">
      <c r="A16487"/>
      <c r="B16487"/>
      <c r="C16487"/>
      <c r="D16487"/>
    </row>
    <row r="16488" spans="1:4" x14ac:dyDescent="0.25">
      <c r="A16488"/>
      <c r="B16488"/>
      <c r="C16488"/>
      <c r="D16488"/>
    </row>
    <row r="16489" spans="1:4" x14ac:dyDescent="0.25">
      <c r="A16489"/>
      <c r="B16489"/>
      <c r="C16489"/>
      <c r="D16489"/>
    </row>
    <row r="16490" spans="1:4" x14ac:dyDescent="0.25">
      <c r="A16490"/>
      <c r="B16490"/>
      <c r="C16490"/>
      <c r="D16490"/>
    </row>
    <row r="16491" spans="1:4" x14ac:dyDescent="0.25">
      <c r="A16491"/>
      <c r="B16491"/>
      <c r="C16491"/>
      <c r="D16491"/>
    </row>
    <row r="16492" spans="1:4" x14ac:dyDescent="0.25">
      <c r="A16492"/>
      <c r="B16492"/>
      <c r="C16492"/>
      <c r="D16492"/>
    </row>
    <row r="16493" spans="1:4" x14ac:dyDescent="0.25">
      <c r="A16493"/>
      <c r="B16493"/>
      <c r="C16493"/>
      <c r="D16493"/>
    </row>
    <row r="16494" spans="1:4" x14ac:dyDescent="0.25">
      <c r="A16494"/>
      <c r="B16494"/>
      <c r="C16494"/>
      <c r="D16494"/>
    </row>
    <row r="16495" spans="1:4" x14ac:dyDescent="0.25">
      <c r="A16495"/>
      <c r="B16495"/>
      <c r="C16495"/>
      <c r="D16495"/>
    </row>
    <row r="16496" spans="1:4" x14ac:dyDescent="0.25">
      <c r="A16496"/>
      <c r="B16496"/>
      <c r="C16496"/>
      <c r="D16496"/>
    </row>
    <row r="16497" spans="1:4" x14ac:dyDescent="0.25">
      <c r="A16497"/>
      <c r="B16497"/>
      <c r="C16497"/>
      <c r="D16497"/>
    </row>
    <row r="16498" spans="1:4" x14ac:dyDescent="0.25">
      <c r="A16498"/>
      <c r="B16498"/>
      <c r="C16498"/>
      <c r="D16498"/>
    </row>
    <row r="16499" spans="1:4" x14ac:dyDescent="0.25">
      <c r="A16499"/>
      <c r="B16499"/>
      <c r="C16499"/>
      <c r="D16499"/>
    </row>
    <row r="16500" spans="1:4" x14ac:dyDescent="0.25">
      <c r="A16500"/>
      <c r="B16500"/>
      <c r="C16500"/>
      <c r="D16500"/>
    </row>
    <row r="16501" spans="1:4" x14ac:dyDescent="0.25">
      <c r="A16501"/>
      <c r="B16501"/>
      <c r="C16501"/>
      <c r="D16501"/>
    </row>
    <row r="16502" spans="1:4" x14ac:dyDescent="0.25">
      <c r="A16502"/>
      <c r="B16502"/>
      <c r="C16502"/>
      <c r="D16502"/>
    </row>
    <row r="16503" spans="1:4" x14ac:dyDescent="0.25">
      <c r="A16503"/>
      <c r="B16503"/>
      <c r="C16503"/>
      <c r="D16503"/>
    </row>
    <row r="16504" spans="1:4" x14ac:dyDescent="0.25">
      <c r="A16504"/>
      <c r="B16504"/>
      <c r="C16504"/>
      <c r="D16504"/>
    </row>
    <row r="16505" spans="1:4" x14ac:dyDescent="0.25">
      <c r="A16505"/>
      <c r="B16505"/>
      <c r="C16505"/>
      <c r="D16505"/>
    </row>
    <row r="16506" spans="1:4" x14ac:dyDescent="0.25">
      <c r="A16506"/>
      <c r="B16506"/>
      <c r="C16506"/>
      <c r="D16506"/>
    </row>
    <row r="16507" spans="1:4" x14ac:dyDescent="0.25">
      <c r="A16507"/>
      <c r="B16507"/>
      <c r="C16507"/>
      <c r="D16507"/>
    </row>
    <row r="16508" spans="1:4" x14ac:dyDescent="0.25">
      <c r="A16508"/>
      <c r="B16508"/>
      <c r="C16508"/>
      <c r="D16508"/>
    </row>
    <row r="16509" spans="1:4" x14ac:dyDescent="0.25">
      <c r="A16509"/>
      <c r="B16509"/>
      <c r="C16509"/>
      <c r="D16509"/>
    </row>
    <row r="16510" spans="1:4" x14ac:dyDescent="0.25">
      <c r="A16510"/>
      <c r="B16510"/>
      <c r="C16510"/>
      <c r="D16510"/>
    </row>
    <row r="16511" spans="1:4" x14ac:dyDescent="0.25">
      <c r="A16511"/>
      <c r="B16511"/>
      <c r="C16511"/>
      <c r="D16511"/>
    </row>
    <row r="16512" spans="1:4" x14ac:dyDescent="0.25">
      <c r="A16512"/>
      <c r="B16512"/>
      <c r="C16512"/>
      <c r="D16512"/>
    </row>
    <row r="16513" spans="1:4" x14ac:dyDescent="0.25">
      <c r="A16513"/>
      <c r="B16513"/>
      <c r="C16513"/>
      <c r="D16513"/>
    </row>
    <row r="16514" spans="1:4" x14ac:dyDescent="0.25">
      <c r="A16514"/>
      <c r="B16514"/>
      <c r="C16514"/>
      <c r="D16514"/>
    </row>
    <row r="16515" spans="1:4" x14ac:dyDescent="0.25">
      <c r="A16515"/>
      <c r="B16515"/>
      <c r="C16515"/>
      <c r="D16515"/>
    </row>
    <row r="16516" spans="1:4" x14ac:dyDescent="0.25">
      <c r="A16516"/>
      <c r="B16516"/>
      <c r="C16516"/>
      <c r="D16516"/>
    </row>
    <row r="16517" spans="1:4" x14ac:dyDescent="0.25">
      <c r="A16517"/>
      <c r="B16517"/>
      <c r="C16517"/>
      <c r="D16517"/>
    </row>
    <row r="16518" spans="1:4" x14ac:dyDescent="0.25">
      <c r="A16518"/>
      <c r="B16518"/>
      <c r="C16518"/>
      <c r="D16518"/>
    </row>
    <row r="16519" spans="1:4" x14ac:dyDescent="0.25">
      <c r="A16519"/>
      <c r="B16519"/>
      <c r="C16519"/>
      <c r="D16519"/>
    </row>
    <row r="16520" spans="1:4" x14ac:dyDescent="0.25">
      <c r="A16520"/>
      <c r="B16520"/>
      <c r="C16520"/>
      <c r="D16520"/>
    </row>
    <row r="16521" spans="1:4" x14ac:dyDescent="0.25">
      <c r="A16521"/>
      <c r="B16521"/>
      <c r="C16521"/>
      <c r="D16521"/>
    </row>
    <row r="16522" spans="1:4" x14ac:dyDescent="0.25">
      <c r="A16522"/>
      <c r="B16522"/>
      <c r="C16522"/>
      <c r="D16522"/>
    </row>
    <row r="16523" spans="1:4" x14ac:dyDescent="0.25">
      <c r="A16523"/>
      <c r="B16523"/>
      <c r="C16523"/>
      <c r="D16523"/>
    </row>
    <row r="16524" spans="1:4" x14ac:dyDescent="0.25">
      <c r="A16524"/>
      <c r="B16524"/>
      <c r="C16524"/>
      <c r="D16524"/>
    </row>
    <row r="16525" spans="1:4" x14ac:dyDescent="0.25">
      <c r="A16525"/>
      <c r="B16525"/>
      <c r="C16525"/>
      <c r="D16525"/>
    </row>
    <row r="16526" spans="1:4" x14ac:dyDescent="0.25">
      <c r="A16526"/>
      <c r="B16526"/>
      <c r="C16526"/>
      <c r="D16526"/>
    </row>
    <row r="16527" spans="1:4" x14ac:dyDescent="0.25">
      <c r="A16527"/>
      <c r="B16527"/>
      <c r="C16527"/>
      <c r="D16527"/>
    </row>
    <row r="16528" spans="1:4" x14ac:dyDescent="0.25">
      <c r="A16528"/>
      <c r="B16528"/>
      <c r="C16528"/>
      <c r="D16528"/>
    </row>
    <row r="16529" spans="1:4" x14ac:dyDescent="0.25">
      <c r="A16529"/>
      <c r="B16529"/>
      <c r="C16529"/>
      <c r="D16529"/>
    </row>
    <row r="16530" spans="1:4" x14ac:dyDescent="0.25">
      <c r="A16530"/>
      <c r="B16530"/>
      <c r="C16530"/>
      <c r="D16530"/>
    </row>
    <row r="16531" spans="1:4" x14ac:dyDescent="0.25">
      <c r="A16531"/>
      <c r="B16531"/>
      <c r="C16531"/>
      <c r="D16531"/>
    </row>
    <row r="16532" spans="1:4" x14ac:dyDescent="0.25">
      <c r="A16532"/>
      <c r="B16532"/>
      <c r="C16532"/>
      <c r="D16532"/>
    </row>
    <row r="16533" spans="1:4" x14ac:dyDescent="0.25">
      <c r="A16533"/>
      <c r="B16533"/>
      <c r="C16533"/>
      <c r="D16533"/>
    </row>
    <row r="16534" spans="1:4" x14ac:dyDescent="0.25">
      <c r="A16534"/>
      <c r="B16534"/>
      <c r="C16534"/>
      <c r="D16534"/>
    </row>
    <row r="16535" spans="1:4" x14ac:dyDescent="0.25">
      <c r="A16535"/>
      <c r="B16535"/>
      <c r="C16535"/>
      <c r="D16535"/>
    </row>
    <row r="16536" spans="1:4" x14ac:dyDescent="0.25">
      <c r="A16536"/>
      <c r="B16536"/>
      <c r="C16536"/>
      <c r="D16536"/>
    </row>
    <row r="16537" spans="1:4" x14ac:dyDescent="0.25">
      <c r="A16537"/>
      <c r="B16537"/>
      <c r="C16537"/>
      <c r="D16537"/>
    </row>
    <row r="16538" spans="1:4" x14ac:dyDescent="0.25">
      <c r="A16538"/>
      <c r="B16538"/>
      <c r="C16538"/>
      <c r="D16538"/>
    </row>
    <row r="16539" spans="1:4" x14ac:dyDescent="0.25">
      <c r="A16539"/>
      <c r="B16539"/>
      <c r="C16539"/>
      <c r="D16539"/>
    </row>
    <row r="16540" spans="1:4" x14ac:dyDescent="0.25">
      <c r="A16540"/>
      <c r="B16540"/>
      <c r="C16540"/>
      <c r="D16540"/>
    </row>
    <row r="16541" spans="1:4" x14ac:dyDescent="0.25">
      <c r="A16541"/>
      <c r="B16541"/>
      <c r="C16541"/>
      <c r="D16541"/>
    </row>
    <row r="16542" spans="1:4" x14ac:dyDescent="0.25">
      <c r="A16542"/>
      <c r="B16542"/>
      <c r="C16542"/>
      <c r="D16542"/>
    </row>
    <row r="16543" spans="1:4" x14ac:dyDescent="0.25">
      <c r="A16543"/>
      <c r="B16543"/>
      <c r="C16543"/>
      <c r="D16543"/>
    </row>
    <row r="16544" spans="1:4" x14ac:dyDescent="0.25">
      <c r="A16544"/>
      <c r="B16544"/>
      <c r="C16544"/>
      <c r="D16544"/>
    </row>
    <row r="16545" spans="1:4" x14ac:dyDescent="0.25">
      <c r="A16545"/>
      <c r="B16545"/>
      <c r="C16545"/>
      <c r="D16545"/>
    </row>
    <row r="16546" spans="1:4" x14ac:dyDescent="0.25">
      <c r="A16546"/>
      <c r="B16546"/>
      <c r="C16546"/>
      <c r="D16546"/>
    </row>
    <row r="16547" spans="1:4" x14ac:dyDescent="0.25">
      <c r="A16547"/>
      <c r="B16547"/>
      <c r="C16547"/>
      <c r="D16547"/>
    </row>
    <row r="16548" spans="1:4" x14ac:dyDescent="0.25">
      <c r="A16548"/>
      <c r="B16548"/>
      <c r="C16548"/>
      <c r="D16548"/>
    </row>
    <row r="16549" spans="1:4" x14ac:dyDescent="0.25">
      <c r="A16549"/>
      <c r="B16549"/>
      <c r="C16549"/>
      <c r="D16549"/>
    </row>
    <row r="16550" spans="1:4" x14ac:dyDescent="0.25">
      <c r="A16550"/>
      <c r="B16550"/>
      <c r="C16550"/>
      <c r="D16550"/>
    </row>
    <row r="16551" spans="1:4" x14ac:dyDescent="0.25">
      <c r="A16551"/>
      <c r="B16551"/>
      <c r="C16551"/>
      <c r="D16551"/>
    </row>
    <row r="16552" spans="1:4" x14ac:dyDescent="0.25">
      <c r="A16552"/>
      <c r="B16552"/>
      <c r="C16552"/>
      <c r="D16552"/>
    </row>
    <row r="16553" spans="1:4" x14ac:dyDescent="0.25">
      <c r="A16553"/>
      <c r="B16553"/>
      <c r="C16553"/>
      <c r="D16553"/>
    </row>
    <row r="16554" spans="1:4" x14ac:dyDescent="0.25">
      <c r="A16554"/>
      <c r="B16554"/>
      <c r="C16554"/>
      <c r="D16554"/>
    </row>
    <row r="16555" spans="1:4" x14ac:dyDescent="0.25">
      <c r="A16555"/>
      <c r="B16555"/>
      <c r="C16555"/>
      <c r="D16555"/>
    </row>
    <row r="16556" spans="1:4" x14ac:dyDescent="0.25">
      <c r="A16556"/>
      <c r="B16556"/>
      <c r="C16556"/>
      <c r="D16556"/>
    </row>
    <row r="16557" spans="1:4" x14ac:dyDescent="0.25">
      <c r="A16557"/>
      <c r="B16557"/>
      <c r="C16557"/>
      <c r="D16557"/>
    </row>
    <row r="16558" spans="1:4" x14ac:dyDescent="0.25">
      <c r="A16558"/>
      <c r="B16558"/>
      <c r="C16558"/>
      <c r="D16558"/>
    </row>
    <row r="16559" spans="1:4" x14ac:dyDescent="0.25">
      <c r="A16559"/>
      <c r="B16559"/>
      <c r="C16559"/>
      <c r="D16559"/>
    </row>
    <row r="16560" spans="1:4" x14ac:dyDescent="0.25">
      <c r="A16560"/>
      <c r="B16560"/>
      <c r="C16560"/>
      <c r="D16560"/>
    </row>
    <row r="16561" spans="1:4" x14ac:dyDescent="0.25">
      <c r="A16561"/>
      <c r="B16561"/>
      <c r="C16561"/>
      <c r="D16561"/>
    </row>
    <row r="16562" spans="1:4" x14ac:dyDescent="0.25">
      <c r="A16562"/>
      <c r="B16562"/>
      <c r="C16562"/>
      <c r="D16562"/>
    </row>
    <row r="16563" spans="1:4" x14ac:dyDescent="0.25">
      <c r="A16563"/>
      <c r="B16563"/>
      <c r="C16563"/>
      <c r="D16563"/>
    </row>
    <row r="16564" spans="1:4" x14ac:dyDescent="0.25">
      <c r="A16564"/>
      <c r="B16564"/>
      <c r="C16564"/>
      <c r="D16564"/>
    </row>
    <row r="16565" spans="1:4" x14ac:dyDescent="0.25">
      <c r="A16565"/>
      <c r="B16565"/>
      <c r="C16565"/>
      <c r="D16565"/>
    </row>
    <row r="16566" spans="1:4" x14ac:dyDescent="0.25">
      <c r="A16566"/>
      <c r="B16566"/>
      <c r="C16566"/>
      <c r="D16566"/>
    </row>
    <row r="16567" spans="1:4" x14ac:dyDescent="0.25">
      <c r="A16567"/>
      <c r="B16567"/>
      <c r="C16567"/>
      <c r="D16567"/>
    </row>
    <row r="16568" spans="1:4" x14ac:dyDescent="0.25">
      <c r="A16568"/>
      <c r="B16568"/>
      <c r="C16568"/>
      <c r="D16568"/>
    </row>
    <row r="16569" spans="1:4" x14ac:dyDescent="0.25">
      <c r="A16569"/>
      <c r="B16569"/>
      <c r="C16569"/>
      <c r="D16569"/>
    </row>
    <row r="16570" spans="1:4" x14ac:dyDescent="0.25">
      <c r="A16570"/>
      <c r="B16570"/>
      <c r="C16570"/>
      <c r="D16570"/>
    </row>
    <row r="16571" spans="1:4" x14ac:dyDescent="0.25">
      <c r="A16571"/>
      <c r="B16571"/>
      <c r="C16571"/>
      <c r="D16571"/>
    </row>
    <row r="16572" spans="1:4" x14ac:dyDescent="0.25">
      <c r="A16572"/>
      <c r="B16572"/>
      <c r="C16572"/>
      <c r="D16572"/>
    </row>
    <row r="16573" spans="1:4" x14ac:dyDescent="0.25">
      <c r="A16573"/>
      <c r="B16573"/>
      <c r="C16573"/>
      <c r="D16573"/>
    </row>
    <row r="16574" spans="1:4" x14ac:dyDescent="0.25">
      <c r="A16574"/>
      <c r="B16574"/>
      <c r="C16574"/>
      <c r="D16574"/>
    </row>
    <row r="16575" spans="1:4" x14ac:dyDescent="0.25">
      <c r="A16575"/>
      <c r="B16575"/>
      <c r="C16575"/>
      <c r="D16575"/>
    </row>
    <row r="16576" spans="1:4" x14ac:dyDescent="0.25">
      <c r="A16576"/>
      <c r="B16576"/>
      <c r="C16576"/>
      <c r="D16576"/>
    </row>
    <row r="16577" spans="1:4" x14ac:dyDescent="0.25">
      <c r="A16577"/>
      <c r="B16577"/>
      <c r="C16577"/>
      <c r="D16577"/>
    </row>
    <row r="16578" spans="1:4" x14ac:dyDescent="0.25">
      <c r="A16578"/>
      <c r="B16578"/>
      <c r="C16578"/>
      <c r="D16578"/>
    </row>
    <row r="16579" spans="1:4" x14ac:dyDescent="0.25">
      <c r="A16579"/>
      <c r="B16579"/>
      <c r="C16579"/>
      <c r="D16579"/>
    </row>
    <row r="16580" spans="1:4" x14ac:dyDescent="0.25">
      <c r="A16580"/>
      <c r="B16580"/>
      <c r="C16580"/>
      <c r="D16580"/>
    </row>
    <row r="16581" spans="1:4" x14ac:dyDescent="0.25">
      <c r="A16581"/>
      <c r="B16581"/>
      <c r="C16581"/>
      <c r="D16581"/>
    </row>
    <row r="16582" spans="1:4" x14ac:dyDescent="0.25">
      <c r="A16582"/>
      <c r="B16582"/>
      <c r="C16582"/>
      <c r="D16582"/>
    </row>
    <row r="16583" spans="1:4" x14ac:dyDescent="0.25">
      <c r="A16583"/>
      <c r="B16583"/>
      <c r="C16583"/>
      <c r="D16583"/>
    </row>
    <row r="16584" spans="1:4" x14ac:dyDescent="0.25">
      <c r="A16584"/>
      <c r="B16584"/>
      <c r="C16584"/>
      <c r="D16584"/>
    </row>
    <row r="16585" spans="1:4" x14ac:dyDescent="0.25">
      <c r="A16585"/>
      <c r="B16585"/>
      <c r="C16585"/>
      <c r="D16585"/>
    </row>
    <row r="16586" spans="1:4" x14ac:dyDescent="0.25">
      <c r="A16586"/>
      <c r="B16586"/>
      <c r="C16586"/>
      <c r="D16586"/>
    </row>
    <row r="16587" spans="1:4" x14ac:dyDescent="0.25">
      <c r="A16587"/>
      <c r="B16587"/>
      <c r="C16587"/>
      <c r="D16587"/>
    </row>
    <row r="16588" spans="1:4" x14ac:dyDescent="0.25">
      <c r="A16588"/>
      <c r="B16588"/>
      <c r="C16588"/>
      <c r="D16588"/>
    </row>
    <row r="16589" spans="1:4" x14ac:dyDescent="0.25">
      <c r="A16589"/>
      <c r="B16589"/>
      <c r="C16589"/>
      <c r="D16589"/>
    </row>
    <row r="16590" spans="1:4" x14ac:dyDescent="0.25">
      <c r="A16590"/>
      <c r="B16590"/>
      <c r="C16590"/>
      <c r="D16590"/>
    </row>
    <row r="16591" spans="1:4" x14ac:dyDescent="0.25">
      <c r="A16591"/>
      <c r="B16591"/>
      <c r="C16591"/>
      <c r="D16591"/>
    </row>
    <row r="16592" spans="1:4" x14ac:dyDescent="0.25">
      <c r="A16592"/>
      <c r="B16592"/>
      <c r="C16592"/>
      <c r="D16592"/>
    </row>
    <row r="16593" spans="1:4" x14ac:dyDescent="0.25">
      <c r="A16593"/>
      <c r="B16593"/>
      <c r="C16593"/>
      <c r="D16593"/>
    </row>
    <row r="16594" spans="1:4" x14ac:dyDescent="0.25">
      <c r="A16594"/>
      <c r="B16594"/>
      <c r="C16594"/>
      <c r="D16594"/>
    </row>
    <row r="16595" spans="1:4" x14ac:dyDescent="0.25">
      <c r="A16595"/>
      <c r="B16595"/>
      <c r="C16595"/>
      <c r="D16595"/>
    </row>
    <row r="16596" spans="1:4" x14ac:dyDescent="0.25">
      <c r="A16596"/>
      <c r="B16596"/>
      <c r="C16596"/>
      <c r="D16596"/>
    </row>
    <row r="16597" spans="1:4" x14ac:dyDescent="0.25">
      <c r="A16597"/>
      <c r="B16597"/>
      <c r="C16597"/>
      <c r="D16597"/>
    </row>
    <row r="16598" spans="1:4" x14ac:dyDescent="0.25">
      <c r="A16598"/>
      <c r="B16598"/>
      <c r="C16598"/>
      <c r="D16598"/>
    </row>
    <row r="16599" spans="1:4" x14ac:dyDescent="0.25">
      <c r="A16599"/>
      <c r="B16599"/>
      <c r="C16599"/>
      <c r="D16599"/>
    </row>
    <row r="16600" spans="1:4" x14ac:dyDescent="0.25">
      <c r="A16600"/>
      <c r="B16600"/>
      <c r="C16600"/>
      <c r="D16600"/>
    </row>
    <row r="16601" spans="1:4" x14ac:dyDescent="0.25">
      <c r="A16601"/>
      <c r="B16601"/>
      <c r="C16601"/>
      <c r="D16601"/>
    </row>
    <row r="16602" spans="1:4" x14ac:dyDescent="0.25">
      <c r="A16602"/>
      <c r="B16602"/>
      <c r="C16602"/>
      <c r="D16602"/>
    </row>
    <row r="16603" spans="1:4" x14ac:dyDescent="0.25">
      <c r="A16603"/>
      <c r="B16603"/>
      <c r="C16603"/>
      <c r="D16603"/>
    </row>
    <row r="16604" spans="1:4" x14ac:dyDescent="0.25">
      <c r="A16604"/>
      <c r="B16604"/>
      <c r="C16604"/>
      <c r="D16604"/>
    </row>
    <row r="16605" spans="1:4" x14ac:dyDescent="0.25">
      <c r="A16605"/>
      <c r="B16605"/>
      <c r="C16605"/>
      <c r="D16605"/>
    </row>
    <row r="16606" spans="1:4" x14ac:dyDescent="0.25">
      <c r="A16606"/>
      <c r="B16606"/>
      <c r="C16606"/>
      <c r="D16606"/>
    </row>
    <row r="16607" spans="1:4" x14ac:dyDescent="0.25">
      <c r="A16607"/>
      <c r="B16607"/>
      <c r="C16607"/>
      <c r="D16607"/>
    </row>
    <row r="16608" spans="1:4" x14ac:dyDescent="0.25">
      <c r="A16608"/>
      <c r="B16608"/>
      <c r="C16608"/>
      <c r="D16608"/>
    </row>
    <row r="16609" spans="1:4" x14ac:dyDescent="0.25">
      <c r="A16609"/>
      <c r="B16609"/>
      <c r="C16609"/>
      <c r="D16609"/>
    </row>
    <row r="16610" spans="1:4" x14ac:dyDescent="0.25">
      <c r="A16610"/>
      <c r="B16610"/>
      <c r="C16610"/>
      <c r="D16610"/>
    </row>
    <row r="16611" spans="1:4" x14ac:dyDescent="0.25">
      <c r="A16611"/>
      <c r="B16611"/>
      <c r="C16611"/>
      <c r="D16611"/>
    </row>
    <row r="16612" spans="1:4" x14ac:dyDescent="0.25">
      <c r="A16612"/>
      <c r="B16612"/>
      <c r="C16612"/>
      <c r="D16612"/>
    </row>
    <row r="16613" spans="1:4" x14ac:dyDescent="0.25">
      <c r="A16613"/>
      <c r="B16613"/>
      <c r="C16613"/>
      <c r="D16613"/>
    </row>
    <row r="16614" spans="1:4" x14ac:dyDescent="0.25">
      <c r="A16614"/>
      <c r="B16614"/>
      <c r="C16614"/>
      <c r="D16614"/>
    </row>
    <row r="16615" spans="1:4" x14ac:dyDescent="0.25">
      <c r="A16615"/>
      <c r="B16615"/>
      <c r="C16615"/>
      <c r="D16615"/>
    </row>
    <row r="16616" spans="1:4" x14ac:dyDescent="0.25">
      <c r="A16616"/>
      <c r="B16616"/>
      <c r="C16616"/>
      <c r="D16616"/>
    </row>
    <row r="16617" spans="1:4" x14ac:dyDescent="0.25">
      <c r="A16617"/>
      <c r="B16617"/>
      <c r="C16617"/>
      <c r="D16617"/>
    </row>
    <row r="16618" spans="1:4" x14ac:dyDescent="0.25">
      <c r="A16618"/>
      <c r="B16618"/>
      <c r="C16618"/>
      <c r="D16618"/>
    </row>
    <row r="16619" spans="1:4" x14ac:dyDescent="0.25">
      <c r="A16619"/>
      <c r="B16619"/>
      <c r="C16619"/>
      <c r="D16619"/>
    </row>
    <row r="16620" spans="1:4" x14ac:dyDescent="0.25">
      <c r="A16620"/>
      <c r="B16620"/>
      <c r="C16620"/>
      <c r="D16620"/>
    </row>
    <row r="16621" spans="1:4" x14ac:dyDescent="0.25">
      <c r="A16621"/>
      <c r="B16621"/>
      <c r="C16621"/>
      <c r="D16621"/>
    </row>
    <row r="16622" spans="1:4" x14ac:dyDescent="0.25">
      <c r="A16622"/>
      <c r="B16622"/>
      <c r="C16622"/>
      <c r="D16622"/>
    </row>
    <row r="16623" spans="1:4" x14ac:dyDescent="0.25">
      <c r="A16623"/>
      <c r="B16623"/>
      <c r="C16623"/>
      <c r="D16623"/>
    </row>
    <row r="16624" spans="1:4" x14ac:dyDescent="0.25">
      <c r="A16624"/>
      <c r="B16624"/>
      <c r="C16624"/>
      <c r="D16624"/>
    </row>
    <row r="16625" spans="1:4" x14ac:dyDescent="0.25">
      <c r="A16625"/>
      <c r="B16625"/>
      <c r="C16625"/>
      <c r="D16625"/>
    </row>
    <row r="16626" spans="1:4" x14ac:dyDescent="0.25">
      <c r="A16626"/>
      <c r="B16626"/>
      <c r="C16626"/>
      <c r="D16626"/>
    </row>
    <row r="16627" spans="1:4" x14ac:dyDescent="0.25">
      <c r="A16627"/>
      <c r="B16627"/>
      <c r="C16627"/>
      <c r="D16627"/>
    </row>
    <row r="16628" spans="1:4" x14ac:dyDescent="0.25">
      <c r="A16628"/>
      <c r="B16628"/>
      <c r="C16628"/>
      <c r="D16628"/>
    </row>
    <row r="16629" spans="1:4" x14ac:dyDescent="0.25">
      <c r="A16629"/>
      <c r="B16629"/>
      <c r="C16629"/>
      <c r="D16629"/>
    </row>
    <row r="16630" spans="1:4" x14ac:dyDescent="0.25">
      <c r="A16630"/>
      <c r="B16630"/>
      <c r="C16630"/>
      <c r="D16630"/>
    </row>
    <row r="16631" spans="1:4" x14ac:dyDescent="0.25">
      <c r="A16631"/>
      <c r="B16631"/>
      <c r="C16631"/>
      <c r="D16631"/>
    </row>
    <row r="16632" spans="1:4" x14ac:dyDescent="0.25">
      <c r="A16632"/>
      <c r="B16632"/>
      <c r="C16632"/>
      <c r="D16632"/>
    </row>
    <row r="16633" spans="1:4" x14ac:dyDescent="0.25">
      <c r="A16633"/>
      <c r="B16633"/>
      <c r="C16633"/>
      <c r="D16633"/>
    </row>
    <row r="16634" spans="1:4" x14ac:dyDescent="0.25">
      <c r="A16634"/>
      <c r="B16634"/>
      <c r="C16634"/>
      <c r="D16634"/>
    </row>
    <row r="16635" spans="1:4" x14ac:dyDescent="0.25">
      <c r="A16635"/>
      <c r="B16635"/>
      <c r="C16635"/>
      <c r="D16635"/>
    </row>
    <row r="16636" spans="1:4" x14ac:dyDescent="0.25">
      <c r="A16636"/>
      <c r="B16636"/>
      <c r="C16636"/>
      <c r="D16636"/>
    </row>
    <row r="16637" spans="1:4" x14ac:dyDescent="0.25">
      <c r="A16637"/>
      <c r="B16637"/>
      <c r="C16637"/>
      <c r="D16637"/>
    </row>
    <row r="16638" spans="1:4" x14ac:dyDescent="0.25">
      <c r="A16638"/>
      <c r="B16638"/>
      <c r="C16638"/>
      <c r="D16638"/>
    </row>
    <row r="16639" spans="1:4" x14ac:dyDescent="0.25">
      <c r="A16639"/>
      <c r="B16639"/>
      <c r="C16639"/>
      <c r="D16639"/>
    </row>
    <row r="16640" spans="1:4" x14ac:dyDescent="0.25">
      <c r="A16640"/>
      <c r="B16640"/>
      <c r="C16640"/>
      <c r="D16640"/>
    </row>
    <row r="16641" spans="1:4" x14ac:dyDescent="0.25">
      <c r="A16641"/>
      <c r="B16641"/>
      <c r="C16641"/>
      <c r="D16641"/>
    </row>
    <row r="16642" spans="1:4" x14ac:dyDescent="0.25">
      <c r="A16642"/>
      <c r="B16642"/>
      <c r="C16642"/>
      <c r="D16642"/>
    </row>
    <row r="16643" spans="1:4" x14ac:dyDescent="0.25">
      <c r="A16643"/>
      <c r="B16643"/>
      <c r="C16643"/>
      <c r="D16643"/>
    </row>
    <row r="16644" spans="1:4" x14ac:dyDescent="0.25">
      <c r="A16644"/>
      <c r="B16644"/>
      <c r="C16644"/>
      <c r="D16644"/>
    </row>
    <row r="16645" spans="1:4" x14ac:dyDescent="0.25">
      <c r="A16645"/>
      <c r="B16645"/>
      <c r="C16645"/>
      <c r="D16645"/>
    </row>
    <row r="16646" spans="1:4" x14ac:dyDescent="0.25">
      <c r="A16646"/>
      <c r="B16646"/>
      <c r="C16646"/>
      <c r="D16646"/>
    </row>
    <row r="16647" spans="1:4" x14ac:dyDescent="0.25">
      <c r="A16647"/>
      <c r="B16647"/>
      <c r="C16647"/>
      <c r="D16647"/>
    </row>
    <row r="16648" spans="1:4" x14ac:dyDescent="0.25">
      <c r="A16648"/>
      <c r="B16648"/>
      <c r="C16648"/>
      <c r="D16648"/>
    </row>
    <row r="16649" spans="1:4" x14ac:dyDescent="0.25">
      <c r="A16649"/>
      <c r="B16649"/>
      <c r="C16649"/>
      <c r="D16649"/>
    </row>
    <row r="16650" spans="1:4" x14ac:dyDescent="0.25">
      <c r="A16650"/>
      <c r="B16650"/>
      <c r="C16650"/>
      <c r="D16650"/>
    </row>
    <row r="16651" spans="1:4" x14ac:dyDescent="0.25">
      <c r="A16651"/>
      <c r="B16651"/>
      <c r="C16651"/>
      <c r="D16651"/>
    </row>
    <row r="16652" spans="1:4" x14ac:dyDescent="0.25">
      <c r="A16652"/>
      <c r="B16652"/>
      <c r="C16652"/>
      <c r="D16652"/>
    </row>
    <row r="16653" spans="1:4" x14ac:dyDescent="0.25">
      <c r="A16653"/>
      <c r="B16653"/>
      <c r="C16653"/>
      <c r="D16653"/>
    </row>
    <row r="16654" spans="1:4" x14ac:dyDescent="0.25">
      <c r="A16654"/>
      <c r="B16654"/>
      <c r="C16654"/>
      <c r="D16654"/>
    </row>
    <row r="16655" spans="1:4" x14ac:dyDescent="0.25">
      <c r="A16655"/>
      <c r="B16655"/>
      <c r="C16655"/>
      <c r="D16655"/>
    </row>
    <row r="16656" spans="1:4" x14ac:dyDescent="0.25">
      <c r="A16656"/>
      <c r="B16656"/>
      <c r="C16656"/>
      <c r="D16656"/>
    </row>
    <row r="16657" spans="1:4" x14ac:dyDescent="0.25">
      <c r="A16657"/>
      <c r="B16657"/>
      <c r="C16657"/>
      <c r="D16657"/>
    </row>
    <row r="16658" spans="1:4" x14ac:dyDescent="0.25">
      <c r="A16658"/>
      <c r="B16658"/>
      <c r="C16658"/>
      <c r="D16658"/>
    </row>
    <row r="16659" spans="1:4" x14ac:dyDescent="0.25">
      <c r="A16659"/>
      <c r="B16659"/>
      <c r="C16659"/>
      <c r="D16659"/>
    </row>
    <row r="16660" spans="1:4" x14ac:dyDescent="0.25">
      <c r="A16660"/>
      <c r="B16660"/>
      <c r="C16660"/>
      <c r="D16660"/>
    </row>
    <row r="16661" spans="1:4" x14ac:dyDescent="0.25">
      <c r="A16661"/>
      <c r="B16661"/>
      <c r="C16661"/>
      <c r="D16661"/>
    </row>
    <row r="16662" spans="1:4" x14ac:dyDescent="0.25">
      <c r="A16662"/>
      <c r="B16662"/>
      <c r="C16662"/>
      <c r="D16662"/>
    </row>
    <row r="16663" spans="1:4" x14ac:dyDescent="0.25">
      <c r="A16663"/>
      <c r="B16663"/>
      <c r="C16663"/>
      <c r="D16663"/>
    </row>
    <row r="16664" spans="1:4" x14ac:dyDescent="0.25">
      <c r="A16664"/>
      <c r="B16664"/>
      <c r="C16664"/>
      <c r="D16664"/>
    </row>
    <row r="16665" spans="1:4" x14ac:dyDescent="0.25">
      <c r="A16665"/>
      <c r="B16665"/>
      <c r="C16665"/>
      <c r="D16665"/>
    </row>
    <row r="16666" spans="1:4" x14ac:dyDescent="0.25">
      <c r="A16666"/>
      <c r="B16666"/>
      <c r="C16666"/>
      <c r="D16666"/>
    </row>
    <row r="16667" spans="1:4" x14ac:dyDescent="0.25">
      <c r="A16667"/>
      <c r="B16667"/>
      <c r="C16667"/>
      <c r="D16667"/>
    </row>
    <row r="16668" spans="1:4" x14ac:dyDescent="0.25">
      <c r="A16668"/>
      <c r="B16668"/>
      <c r="C16668"/>
      <c r="D16668"/>
    </row>
    <row r="16669" spans="1:4" x14ac:dyDescent="0.25">
      <c r="A16669"/>
      <c r="B16669"/>
      <c r="C16669"/>
      <c r="D16669"/>
    </row>
    <row r="16670" spans="1:4" x14ac:dyDescent="0.25">
      <c r="A16670"/>
      <c r="B16670"/>
      <c r="C16670"/>
      <c r="D16670"/>
    </row>
    <row r="16671" spans="1:4" x14ac:dyDescent="0.25">
      <c r="A16671"/>
      <c r="B16671"/>
      <c r="C16671"/>
      <c r="D16671"/>
    </row>
    <row r="16672" spans="1:4" x14ac:dyDescent="0.25">
      <c r="A16672"/>
      <c r="B16672"/>
      <c r="C16672"/>
      <c r="D16672"/>
    </row>
    <row r="16673" spans="1:4" x14ac:dyDescent="0.25">
      <c r="A16673"/>
      <c r="B16673"/>
      <c r="C16673"/>
      <c r="D16673"/>
    </row>
    <row r="16674" spans="1:4" x14ac:dyDescent="0.25">
      <c r="A16674"/>
      <c r="B16674"/>
      <c r="C16674"/>
      <c r="D16674"/>
    </row>
    <row r="16675" spans="1:4" x14ac:dyDescent="0.25">
      <c r="A16675"/>
      <c r="B16675"/>
      <c r="C16675"/>
      <c r="D16675"/>
    </row>
    <row r="16676" spans="1:4" x14ac:dyDescent="0.25">
      <c r="A16676"/>
      <c r="B16676"/>
      <c r="C16676"/>
      <c r="D16676"/>
    </row>
    <row r="16677" spans="1:4" x14ac:dyDescent="0.25">
      <c r="A16677"/>
      <c r="B16677"/>
      <c r="C16677"/>
      <c r="D16677"/>
    </row>
    <row r="16678" spans="1:4" x14ac:dyDescent="0.25">
      <c r="A16678"/>
      <c r="B16678"/>
      <c r="C16678"/>
      <c r="D16678"/>
    </row>
    <row r="16679" spans="1:4" x14ac:dyDescent="0.25">
      <c r="A16679"/>
      <c r="B16679"/>
      <c r="C16679"/>
      <c r="D16679"/>
    </row>
    <row r="16680" spans="1:4" x14ac:dyDescent="0.25">
      <c r="A16680"/>
      <c r="B16680"/>
      <c r="C16680"/>
      <c r="D16680"/>
    </row>
    <row r="16681" spans="1:4" x14ac:dyDescent="0.25">
      <c r="A16681"/>
      <c r="B16681"/>
      <c r="C16681"/>
      <c r="D16681"/>
    </row>
    <row r="16682" spans="1:4" x14ac:dyDescent="0.25">
      <c r="A16682"/>
      <c r="B16682"/>
      <c r="C16682"/>
      <c r="D16682"/>
    </row>
    <row r="16683" spans="1:4" x14ac:dyDescent="0.25">
      <c r="A16683"/>
      <c r="B16683"/>
      <c r="C16683"/>
      <c r="D16683"/>
    </row>
    <row r="16684" spans="1:4" x14ac:dyDescent="0.25">
      <c r="A16684"/>
      <c r="B16684"/>
      <c r="C16684"/>
      <c r="D16684"/>
    </row>
    <row r="16685" spans="1:4" x14ac:dyDescent="0.25">
      <c r="A16685"/>
      <c r="B16685"/>
      <c r="C16685"/>
      <c r="D16685"/>
    </row>
    <row r="16686" spans="1:4" x14ac:dyDescent="0.25">
      <c r="A16686"/>
      <c r="B16686"/>
      <c r="C16686"/>
      <c r="D16686"/>
    </row>
    <row r="16687" spans="1:4" x14ac:dyDescent="0.25">
      <c r="A16687"/>
      <c r="B16687"/>
      <c r="C16687"/>
      <c r="D16687"/>
    </row>
    <row r="16688" spans="1:4" x14ac:dyDescent="0.25">
      <c r="A16688"/>
      <c r="B16688"/>
      <c r="C16688"/>
      <c r="D16688"/>
    </row>
    <row r="16689" spans="1:4" x14ac:dyDescent="0.25">
      <c r="A16689"/>
      <c r="B16689"/>
      <c r="C16689"/>
      <c r="D16689"/>
    </row>
    <row r="16690" spans="1:4" x14ac:dyDescent="0.25">
      <c r="A16690"/>
      <c r="B16690"/>
      <c r="C16690"/>
      <c r="D16690"/>
    </row>
    <row r="16691" spans="1:4" x14ac:dyDescent="0.25">
      <c r="A16691"/>
      <c r="B16691"/>
      <c r="C16691"/>
      <c r="D16691"/>
    </row>
    <row r="16692" spans="1:4" x14ac:dyDescent="0.25">
      <c r="A16692"/>
      <c r="B16692"/>
      <c r="C16692"/>
      <c r="D16692"/>
    </row>
    <row r="16693" spans="1:4" x14ac:dyDescent="0.25">
      <c r="A16693"/>
      <c r="B16693"/>
      <c r="C16693"/>
      <c r="D16693"/>
    </row>
    <row r="16694" spans="1:4" x14ac:dyDescent="0.25">
      <c r="A16694"/>
      <c r="B16694"/>
      <c r="C16694"/>
      <c r="D16694"/>
    </row>
    <row r="16695" spans="1:4" x14ac:dyDescent="0.25">
      <c r="A16695"/>
      <c r="B16695"/>
      <c r="C16695"/>
      <c r="D16695"/>
    </row>
    <row r="16696" spans="1:4" x14ac:dyDescent="0.25">
      <c r="A16696"/>
      <c r="B16696"/>
      <c r="C16696"/>
      <c r="D16696"/>
    </row>
    <row r="16697" spans="1:4" x14ac:dyDescent="0.25">
      <c r="A16697"/>
      <c r="B16697"/>
      <c r="C16697"/>
      <c r="D16697"/>
    </row>
    <row r="16698" spans="1:4" x14ac:dyDescent="0.25">
      <c r="A16698"/>
      <c r="B16698"/>
      <c r="C16698"/>
      <c r="D16698"/>
    </row>
    <row r="16699" spans="1:4" x14ac:dyDescent="0.25">
      <c r="A16699"/>
      <c r="B16699"/>
      <c r="C16699"/>
      <c r="D16699"/>
    </row>
    <row r="16700" spans="1:4" x14ac:dyDescent="0.25">
      <c r="A16700"/>
      <c r="B16700"/>
      <c r="C16700"/>
      <c r="D16700"/>
    </row>
    <row r="16701" spans="1:4" x14ac:dyDescent="0.25">
      <c r="A16701"/>
      <c r="B16701"/>
      <c r="C16701"/>
      <c r="D16701"/>
    </row>
    <row r="16702" spans="1:4" x14ac:dyDescent="0.25">
      <c r="A16702"/>
      <c r="B16702"/>
      <c r="C16702"/>
      <c r="D16702"/>
    </row>
    <row r="16703" spans="1:4" x14ac:dyDescent="0.25">
      <c r="A16703"/>
      <c r="B16703"/>
      <c r="C16703"/>
      <c r="D16703"/>
    </row>
    <row r="16704" spans="1:4" x14ac:dyDescent="0.25">
      <c r="A16704"/>
      <c r="B16704"/>
      <c r="C16704"/>
      <c r="D16704"/>
    </row>
    <row r="16705" spans="1:4" x14ac:dyDescent="0.25">
      <c r="A16705"/>
      <c r="B16705"/>
      <c r="C16705"/>
      <c r="D16705"/>
    </row>
    <row r="16706" spans="1:4" x14ac:dyDescent="0.25">
      <c r="A16706"/>
      <c r="B16706"/>
      <c r="C16706"/>
      <c r="D16706"/>
    </row>
    <row r="16707" spans="1:4" x14ac:dyDescent="0.25">
      <c r="A16707"/>
      <c r="B16707"/>
      <c r="C16707"/>
      <c r="D16707"/>
    </row>
    <row r="16708" spans="1:4" x14ac:dyDescent="0.25">
      <c r="A16708"/>
      <c r="B16708"/>
      <c r="C16708"/>
      <c r="D16708"/>
    </row>
    <row r="16709" spans="1:4" x14ac:dyDescent="0.25">
      <c r="A16709"/>
      <c r="B16709"/>
      <c r="C16709"/>
      <c r="D16709"/>
    </row>
    <row r="16710" spans="1:4" x14ac:dyDescent="0.25">
      <c r="A16710"/>
      <c r="B16710"/>
      <c r="C16710"/>
      <c r="D16710"/>
    </row>
    <row r="16711" spans="1:4" x14ac:dyDescent="0.25">
      <c r="A16711"/>
      <c r="B16711"/>
      <c r="C16711"/>
      <c r="D16711"/>
    </row>
    <row r="16712" spans="1:4" x14ac:dyDescent="0.25">
      <c r="A16712"/>
      <c r="B16712"/>
      <c r="C16712"/>
      <c r="D16712"/>
    </row>
    <row r="16713" spans="1:4" x14ac:dyDescent="0.25">
      <c r="A16713"/>
      <c r="B16713"/>
      <c r="C16713"/>
      <c r="D16713"/>
    </row>
    <row r="16714" spans="1:4" x14ac:dyDescent="0.25">
      <c r="A16714"/>
      <c r="B16714"/>
      <c r="C16714"/>
      <c r="D16714"/>
    </row>
    <row r="16715" spans="1:4" x14ac:dyDescent="0.25">
      <c r="A16715"/>
      <c r="B16715"/>
      <c r="C16715"/>
      <c r="D16715"/>
    </row>
    <row r="16716" spans="1:4" x14ac:dyDescent="0.25">
      <c r="A16716"/>
      <c r="B16716"/>
      <c r="C16716"/>
      <c r="D16716"/>
    </row>
    <row r="16717" spans="1:4" x14ac:dyDescent="0.25">
      <c r="A16717"/>
      <c r="B16717"/>
      <c r="C16717"/>
      <c r="D16717"/>
    </row>
    <row r="16718" spans="1:4" x14ac:dyDescent="0.25">
      <c r="A16718"/>
      <c r="B16718"/>
      <c r="C16718"/>
      <c r="D16718"/>
    </row>
    <row r="16719" spans="1:4" x14ac:dyDescent="0.25">
      <c r="A16719"/>
      <c r="B16719"/>
      <c r="C16719"/>
      <c r="D16719"/>
    </row>
    <row r="16720" spans="1:4" x14ac:dyDescent="0.25">
      <c r="A16720"/>
      <c r="B16720"/>
      <c r="C16720"/>
      <c r="D16720"/>
    </row>
    <row r="16721" spans="1:4" x14ac:dyDescent="0.25">
      <c r="A16721"/>
      <c r="B16721"/>
      <c r="C16721"/>
      <c r="D16721"/>
    </row>
    <row r="16722" spans="1:4" x14ac:dyDescent="0.25">
      <c r="A16722"/>
      <c r="B16722"/>
      <c r="C16722"/>
      <c r="D16722"/>
    </row>
    <row r="16723" spans="1:4" x14ac:dyDescent="0.25">
      <c r="A16723"/>
      <c r="B16723"/>
      <c r="C16723"/>
      <c r="D16723"/>
    </row>
    <row r="16724" spans="1:4" x14ac:dyDescent="0.25">
      <c r="A16724"/>
      <c r="B16724"/>
      <c r="C16724"/>
      <c r="D16724"/>
    </row>
    <row r="16725" spans="1:4" x14ac:dyDescent="0.25">
      <c r="A16725"/>
      <c r="B16725"/>
      <c r="C16725"/>
      <c r="D16725"/>
    </row>
    <row r="16726" spans="1:4" x14ac:dyDescent="0.25">
      <c r="A16726"/>
      <c r="B16726"/>
      <c r="C16726"/>
      <c r="D16726"/>
    </row>
    <row r="16727" spans="1:4" x14ac:dyDescent="0.25">
      <c r="A16727"/>
      <c r="B16727"/>
      <c r="C16727"/>
      <c r="D16727"/>
    </row>
    <row r="16728" spans="1:4" x14ac:dyDescent="0.25">
      <c r="A16728"/>
      <c r="B16728"/>
      <c r="C16728"/>
      <c r="D16728"/>
    </row>
    <row r="16729" spans="1:4" x14ac:dyDescent="0.25">
      <c r="A16729"/>
      <c r="B16729"/>
      <c r="C16729"/>
      <c r="D16729"/>
    </row>
    <row r="16730" spans="1:4" x14ac:dyDescent="0.25">
      <c r="A16730"/>
      <c r="B16730"/>
      <c r="C16730"/>
      <c r="D16730"/>
    </row>
    <row r="16731" spans="1:4" x14ac:dyDescent="0.25">
      <c r="A16731"/>
      <c r="B16731"/>
      <c r="C16731"/>
      <c r="D16731"/>
    </row>
    <row r="16732" spans="1:4" x14ac:dyDescent="0.25">
      <c r="A16732"/>
      <c r="B16732"/>
      <c r="C16732"/>
      <c r="D16732"/>
    </row>
    <row r="16733" spans="1:4" x14ac:dyDescent="0.25">
      <c r="A16733"/>
      <c r="B16733"/>
      <c r="C16733"/>
      <c r="D16733"/>
    </row>
    <row r="16734" spans="1:4" x14ac:dyDescent="0.25">
      <c r="A16734"/>
      <c r="B16734"/>
      <c r="C16734"/>
      <c r="D16734"/>
    </row>
    <row r="16735" spans="1:4" x14ac:dyDescent="0.25">
      <c r="A16735"/>
      <c r="B16735"/>
      <c r="C16735"/>
      <c r="D16735"/>
    </row>
    <row r="16736" spans="1:4" x14ac:dyDescent="0.25">
      <c r="A16736"/>
      <c r="B16736"/>
      <c r="C16736"/>
      <c r="D16736"/>
    </row>
    <row r="16737" spans="1:4" x14ac:dyDescent="0.25">
      <c r="A16737"/>
      <c r="B16737"/>
      <c r="C16737"/>
      <c r="D16737"/>
    </row>
    <row r="16738" spans="1:4" x14ac:dyDescent="0.25">
      <c r="A16738"/>
      <c r="B16738"/>
      <c r="C16738"/>
      <c r="D16738"/>
    </row>
    <row r="16739" spans="1:4" x14ac:dyDescent="0.25">
      <c r="A16739"/>
      <c r="B16739"/>
      <c r="C16739"/>
      <c r="D16739"/>
    </row>
    <row r="16740" spans="1:4" x14ac:dyDescent="0.25">
      <c r="A16740"/>
      <c r="B16740"/>
      <c r="C16740"/>
      <c r="D16740"/>
    </row>
    <row r="16741" spans="1:4" x14ac:dyDescent="0.25">
      <c r="A16741"/>
      <c r="B16741"/>
      <c r="C16741"/>
      <c r="D16741"/>
    </row>
    <row r="16742" spans="1:4" x14ac:dyDescent="0.25">
      <c r="A16742"/>
      <c r="B16742"/>
      <c r="C16742"/>
      <c r="D16742"/>
    </row>
    <row r="16743" spans="1:4" x14ac:dyDescent="0.25">
      <c r="A16743"/>
      <c r="B16743"/>
      <c r="C16743"/>
      <c r="D16743"/>
    </row>
    <row r="16744" spans="1:4" x14ac:dyDescent="0.25">
      <c r="A16744"/>
      <c r="B16744"/>
      <c r="C16744"/>
      <c r="D16744"/>
    </row>
    <row r="16745" spans="1:4" x14ac:dyDescent="0.25">
      <c r="A16745"/>
      <c r="B16745"/>
      <c r="C16745"/>
      <c r="D16745"/>
    </row>
    <row r="16746" spans="1:4" x14ac:dyDescent="0.25">
      <c r="A16746"/>
      <c r="B16746"/>
      <c r="C16746"/>
      <c r="D16746"/>
    </row>
    <row r="16747" spans="1:4" x14ac:dyDescent="0.25">
      <c r="A16747"/>
      <c r="B16747"/>
      <c r="C16747"/>
      <c r="D16747"/>
    </row>
    <row r="16748" spans="1:4" x14ac:dyDescent="0.25">
      <c r="A16748"/>
      <c r="B16748"/>
      <c r="C16748"/>
      <c r="D16748"/>
    </row>
    <row r="16749" spans="1:4" x14ac:dyDescent="0.25">
      <c r="A16749"/>
      <c r="B16749"/>
      <c r="C16749"/>
      <c r="D16749"/>
    </row>
    <row r="16750" spans="1:4" x14ac:dyDescent="0.25">
      <c r="A16750"/>
      <c r="B16750"/>
      <c r="C16750"/>
      <c r="D16750"/>
    </row>
    <row r="16751" spans="1:4" x14ac:dyDescent="0.25">
      <c r="A16751"/>
      <c r="B16751"/>
      <c r="C16751"/>
      <c r="D16751"/>
    </row>
    <row r="16752" spans="1:4" x14ac:dyDescent="0.25">
      <c r="A16752"/>
      <c r="B16752"/>
      <c r="C16752"/>
      <c r="D16752"/>
    </row>
    <row r="16753" spans="1:4" x14ac:dyDescent="0.25">
      <c r="A16753"/>
      <c r="B16753"/>
      <c r="C16753"/>
      <c r="D16753"/>
    </row>
    <row r="16754" spans="1:4" x14ac:dyDescent="0.25">
      <c r="A16754"/>
      <c r="B16754"/>
      <c r="C16754"/>
      <c r="D16754"/>
    </row>
    <row r="16755" spans="1:4" x14ac:dyDescent="0.25">
      <c r="A16755"/>
      <c r="B16755"/>
      <c r="C16755"/>
      <c r="D16755"/>
    </row>
    <row r="16756" spans="1:4" x14ac:dyDescent="0.25">
      <c r="A16756"/>
      <c r="B16756"/>
      <c r="C16756"/>
      <c r="D16756"/>
    </row>
    <row r="16757" spans="1:4" x14ac:dyDescent="0.25">
      <c r="A16757"/>
      <c r="B16757"/>
      <c r="C16757"/>
      <c r="D16757"/>
    </row>
    <row r="16758" spans="1:4" x14ac:dyDescent="0.25">
      <c r="A16758"/>
      <c r="B16758"/>
      <c r="C16758"/>
      <c r="D16758"/>
    </row>
    <row r="16759" spans="1:4" x14ac:dyDescent="0.25">
      <c r="A16759"/>
      <c r="B16759"/>
      <c r="C16759"/>
      <c r="D16759"/>
    </row>
    <row r="16760" spans="1:4" x14ac:dyDescent="0.25">
      <c r="A16760"/>
      <c r="B16760"/>
      <c r="C16760"/>
      <c r="D16760"/>
    </row>
    <row r="16761" spans="1:4" x14ac:dyDescent="0.25">
      <c r="A16761"/>
      <c r="B16761"/>
      <c r="C16761"/>
      <c r="D16761"/>
    </row>
    <row r="16762" spans="1:4" x14ac:dyDescent="0.25">
      <c r="A16762"/>
      <c r="B16762"/>
      <c r="C16762"/>
      <c r="D16762"/>
    </row>
    <row r="16763" spans="1:4" x14ac:dyDescent="0.25">
      <c r="A16763"/>
      <c r="B16763"/>
      <c r="C16763"/>
      <c r="D16763"/>
    </row>
    <row r="16764" spans="1:4" x14ac:dyDescent="0.25">
      <c r="A16764"/>
      <c r="B16764"/>
      <c r="C16764"/>
      <c r="D16764"/>
    </row>
    <row r="16765" spans="1:4" x14ac:dyDescent="0.25">
      <c r="A16765"/>
      <c r="B16765"/>
      <c r="C16765"/>
      <c r="D16765"/>
    </row>
    <row r="16766" spans="1:4" x14ac:dyDescent="0.25">
      <c r="A16766"/>
      <c r="B16766"/>
      <c r="C16766"/>
      <c r="D16766"/>
    </row>
    <row r="16767" spans="1:4" x14ac:dyDescent="0.25">
      <c r="A16767"/>
      <c r="B16767"/>
      <c r="C16767"/>
      <c r="D16767"/>
    </row>
    <row r="16768" spans="1:4" x14ac:dyDescent="0.25">
      <c r="A16768"/>
      <c r="B16768"/>
      <c r="C16768"/>
      <c r="D16768"/>
    </row>
    <row r="16769" spans="1:4" x14ac:dyDescent="0.25">
      <c r="A16769"/>
      <c r="B16769"/>
      <c r="C16769"/>
      <c r="D16769"/>
    </row>
    <row r="16770" spans="1:4" x14ac:dyDescent="0.25">
      <c r="A16770"/>
      <c r="B16770"/>
      <c r="C16770"/>
      <c r="D16770"/>
    </row>
    <row r="16771" spans="1:4" x14ac:dyDescent="0.25">
      <c r="A16771"/>
      <c r="B16771"/>
      <c r="C16771"/>
      <c r="D16771"/>
    </row>
    <row r="16772" spans="1:4" x14ac:dyDescent="0.25">
      <c r="A16772"/>
      <c r="B16772"/>
      <c r="C16772"/>
      <c r="D16772"/>
    </row>
    <row r="16773" spans="1:4" x14ac:dyDescent="0.25">
      <c r="A16773"/>
      <c r="B16773"/>
      <c r="C16773"/>
      <c r="D16773"/>
    </row>
    <row r="16774" spans="1:4" x14ac:dyDescent="0.25">
      <c r="A16774"/>
      <c r="B16774"/>
      <c r="C16774"/>
      <c r="D16774"/>
    </row>
    <row r="16775" spans="1:4" x14ac:dyDescent="0.25">
      <c r="A16775"/>
      <c r="B16775"/>
      <c r="C16775"/>
      <c r="D16775"/>
    </row>
    <row r="16776" spans="1:4" x14ac:dyDescent="0.25">
      <c r="A16776"/>
      <c r="B16776"/>
      <c r="C16776"/>
      <c r="D16776"/>
    </row>
    <row r="16777" spans="1:4" x14ac:dyDescent="0.25">
      <c r="A16777"/>
      <c r="B16777"/>
      <c r="C16777"/>
      <c r="D16777"/>
    </row>
    <row r="16778" spans="1:4" x14ac:dyDescent="0.25">
      <c r="A16778"/>
      <c r="B16778"/>
      <c r="C16778"/>
      <c r="D16778"/>
    </row>
    <row r="16779" spans="1:4" x14ac:dyDescent="0.25">
      <c r="A16779"/>
      <c r="B16779"/>
      <c r="C16779"/>
      <c r="D16779"/>
    </row>
    <row r="16780" spans="1:4" x14ac:dyDescent="0.25">
      <c r="A16780"/>
      <c r="B16780"/>
      <c r="C16780"/>
      <c r="D16780"/>
    </row>
    <row r="16781" spans="1:4" x14ac:dyDescent="0.25">
      <c r="A16781"/>
      <c r="B16781"/>
      <c r="C16781"/>
      <c r="D16781"/>
    </row>
    <row r="16782" spans="1:4" x14ac:dyDescent="0.25">
      <c r="A16782"/>
      <c r="B16782"/>
      <c r="C16782"/>
      <c r="D16782"/>
    </row>
    <row r="16783" spans="1:4" x14ac:dyDescent="0.25">
      <c r="A16783"/>
      <c r="B16783"/>
      <c r="C16783"/>
      <c r="D16783"/>
    </row>
    <row r="16784" spans="1:4" x14ac:dyDescent="0.25">
      <c r="A16784"/>
      <c r="B16784"/>
      <c r="C16784"/>
      <c r="D16784"/>
    </row>
    <row r="16785" spans="1:4" x14ac:dyDescent="0.25">
      <c r="A16785"/>
      <c r="B16785"/>
      <c r="C16785"/>
      <c r="D16785"/>
    </row>
    <row r="16786" spans="1:4" x14ac:dyDescent="0.25">
      <c r="A16786"/>
      <c r="B16786"/>
      <c r="C16786"/>
      <c r="D16786"/>
    </row>
    <row r="16787" spans="1:4" x14ac:dyDescent="0.25">
      <c r="A16787"/>
      <c r="B16787"/>
      <c r="C16787"/>
      <c r="D16787"/>
    </row>
    <row r="16788" spans="1:4" x14ac:dyDescent="0.25">
      <c r="A16788"/>
      <c r="B16788"/>
      <c r="C16788"/>
      <c r="D16788"/>
    </row>
    <row r="16789" spans="1:4" x14ac:dyDescent="0.25">
      <c r="A16789"/>
      <c r="B16789"/>
      <c r="C16789"/>
      <c r="D16789"/>
    </row>
    <row r="16790" spans="1:4" x14ac:dyDescent="0.25">
      <c r="A16790"/>
      <c r="B16790"/>
      <c r="C16790"/>
      <c r="D16790"/>
    </row>
    <row r="16791" spans="1:4" x14ac:dyDescent="0.25">
      <c r="A16791"/>
      <c r="B16791"/>
      <c r="C16791"/>
      <c r="D16791"/>
    </row>
    <row r="16792" spans="1:4" x14ac:dyDescent="0.25">
      <c r="A16792"/>
      <c r="B16792"/>
      <c r="C16792"/>
      <c r="D16792"/>
    </row>
    <row r="16793" spans="1:4" x14ac:dyDescent="0.25">
      <c r="A16793"/>
      <c r="B16793"/>
      <c r="C16793"/>
      <c r="D16793"/>
    </row>
    <row r="16794" spans="1:4" x14ac:dyDescent="0.25">
      <c r="A16794"/>
      <c r="B16794"/>
      <c r="C16794"/>
      <c r="D16794"/>
    </row>
    <row r="16795" spans="1:4" x14ac:dyDescent="0.25">
      <c r="A16795"/>
      <c r="B16795"/>
      <c r="C16795"/>
      <c r="D16795"/>
    </row>
    <row r="16796" spans="1:4" x14ac:dyDescent="0.25">
      <c r="A16796"/>
      <c r="B16796"/>
      <c r="C16796"/>
      <c r="D16796"/>
    </row>
    <row r="16797" spans="1:4" x14ac:dyDescent="0.25">
      <c r="A16797"/>
      <c r="B16797"/>
      <c r="C16797"/>
      <c r="D16797"/>
    </row>
    <row r="16798" spans="1:4" x14ac:dyDescent="0.25">
      <c r="A16798"/>
      <c r="B16798"/>
      <c r="C16798"/>
      <c r="D16798"/>
    </row>
    <row r="16799" spans="1:4" x14ac:dyDescent="0.25">
      <c r="A16799"/>
      <c r="B16799"/>
      <c r="C16799"/>
      <c r="D16799"/>
    </row>
    <row r="16800" spans="1:4" x14ac:dyDescent="0.25">
      <c r="A16800"/>
      <c r="B16800"/>
      <c r="C16800"/>
      <c r="D16800"/>
    </row>
    <row r="16801" spans="1:4" x14ac:dyDescent="0.25">
      <c r="A16801"/>
      <c r="B16801"/>
      <c r="C16801"/>
      <c r="D16801"/>
    </row>
    <row r="16802" spans="1:4" x14ac:dyDescent="0.25">
      <c r="A16802"/>
      <c r="B16802"/>
      <c r="C16802"/>
      <c r="D16802"/>
    </row>
    <row r="16803" spans="1:4" x14ac:dyDescent="0.25">
      <c r="A16803"/>
      <c r="B16803"/>
      <c r="C16803"/>
      <c r="D16803"/>
    </row>
    <row r="16804" spans="1:4" x14ac:dyDescent="0.25">
      <c r="A16804"/>
      <c r="B16804"/>
      <c r="C16804"/>
      <c r="D16804"/>
    </row>
    <row r="16805" spans="1:4" x14ac:dyDescent="0.25">
      <c r="A16805"/>
      <c r="B16805"/>
      <c r="C16805"/>
      <c r="D16805"/>
    </row>
    <row r="16806" spans="1:4" x14ac:dyDescent="0.25">
      <c r="A16806"/>
      <c r="B16806"/>
      <c r="C16806"/>
      <c r="D16806"/>
    </row>
    <row r="16807" spans="1:4" x14ac:dyDescent="0.25">
      <c r="A16807"/>
      <c r="B16807"/>
      <c r="C16807"/>
      <c r="D16807"/>
    </row>
    <row r="16808" spans="1:4" x14ac:dyDescent="0.25">
      <c r="A16808"/>
      <c r="B16808"/>
      <c r="C16808"/>
      <c r="D16808"/>
    </row>
    <row r="16809" spans="1:4" x14ac:dyDescent="0.25">
      <c r="A16809"/>
      <c r="B16809"/>
      <c r="C16809"/>
      <c r="D16809"/>
    </row>
    <row r="16810" spans="1:4" x14ac:dyDescent="0.25">
      <c r="A16810"/>
      <c r="B16810"/>
      <c r="C16810"/>
      <c r="D16810"/>
    </row>
    <row r="16811" spans="1:4" x14ac:dyDescent="0.25">
      <c r="A16811"/>
      <c r="B16811"/>
      <c r="C16811"/>
      <c r="D16811"/>
    </row>
    <row r="16812" spans="1:4" x14ac:dyDescent="0.25">
      <c r="A16812"/>
      <c r="B16812"/>
      <c r="C16812"/>
      <c r="D16812"/>
    </row>
    <row r="16813" spans="1:4" x14ac:dyDescent="0.25">
      <c r="A16813"/>
      <c r="B16813"/>
      <c r="C16813"/>
      <c r="D16813"/>
    </row>
    <row r="16814" spans="1:4" x14ac:dyDescent="0.25">
      <c r="A16814"/>
      <c r="B16814"/>
      <c r="C16814"/>
      <c r="D16814"/>
    </row>
    <row r="16815" spans="1:4" x14ac:dyDescent="0.25">
      <c r="A16815"/>
      <c r="B16815"/>
      <c r="C16815"/>
      <c r="D16815"/>
    </row>
    <row r="16816" spans="1:4" x14ac:dyDescent="0.25">
      <c r="A16816"/>
      <c r="B16816"/>
      <c r="C16816"/>
      <c r="D16816"/>
    </row>
    <row r="16817" spans="1:4" x14ac:dyDescent="0.25">
      <c r="A16817"/>
      <c r="B16817"/>
      <c r="C16817"/>
      <c r="D16817"/>
    </row>
    <row r="16818" spans="1:4" x14ac:dyDescent="0.25">
      <c r="A16818"/>
      <c r="B16818"/>
      <c r="C16818"/>
      <c r="D16818"/>
    </row>
    <row r="16819" spans="1:4" x14ac:dyDescent="0.25">
      <c r="A16819"/>
      <c r="B16819"/>
      <c r="C16819"/>
      <c r="D16819"/>
    </row>
    <row r="16820" spans="1:4" x14ac:dyDescent="0.25">
      <c r="A16820"/>
      <c r="B16820"/>
      <c r="C16820"/>
      <c r="D16820"/>
    </row>
    <row r="16821" spans="1:4" x14ac:dyDescent="0.25">
      <c r="A16821"/>
      <c r="B16821"/>
      <c r="C16821"/>
      <c r="D16821"/>
    </row>
    <row r="16822" spans="1:4" x14ac:dyDescent="0.25">
      <c r="A16822"/>
      <c r="B16822"/>
      <c r="C16822"/>
      <c r="D16822"/>
    </row>
    <row r="16823" spans="1:4" x14ac:dyDescent="0.25">
      <c r="A16823"/>
      <c r="B16823"/>
      <c r="C16823"/>
      <c r="D16823"/>
    </row>
    <row r="16824" spans="1:4" x14ac:dyDescent="0.25">
      <c r="A16824"/>
      <c r="B16824"/>
      <c r="C16824"/>
      <c r="D16824"/>
    </row>
    <row r="16825" spans="1:4" x14ac:dyDescent="0.25">
      <c r="A16825"/>
      <c r="B16825"/>
      <c r="C16825"/>
      <c r="D16825"/>
    </row>
    <row r="16826" spans="1:4" x14ac:dyDescent="0.25">
      <c r="A16826"/>
      <c r="B16826"/>
      <c r="C16826"/>
      <c r="D16826"/>
    </row>
    <row r="16827" spans="1:4" x14ac:dyDescent="0.25">
      <c r="A16827"/>
      <c r="B16827"/>
      <c r="C16827"/>
      <c r="D16827"/>
    </row>
    <row r="16828" spans="1:4" x14ac:dyDescent="0.25">
      <c r="A16828"/>
      <c r="B16828"/>
      <c r="C16828"/>
      <c r="D16828"/>
    </row>
    <row r="16829" spans="1:4" x14ac:dyDescent="0.25">
      <c r="A16829"/>
      <c r="B16829"/>
      <c r="C16829"/>
      <c r="D16829"/>
    </row>
    <row r="16830" spans="1:4" x14ac:dyDescent="0.25">
      <c r="A16830"/>
      <c r="B16830"/>
      <c r="C16830"/>
      <c r="D16830"/>
    </row>
    <row r="16831" spans="1:4" x14ac:dyDescent="0.25">
      <c r="A16831"/>
      <c r="B16831"/>
      <c r="C16831"/>
      <c r="D16831"/>
    </row>
    <row r="16832" spans="1:4" x14ac:dyDescent="0.25">
      <c r="A16832"/>
      <c r="B16832"/>
      <c r="C16832"/>
      <c r="D16832"/>
    </row>
    <row r="16833" spans="1:4" x14ac:dyDescent="0.25">
      <c r="A16833"/>
      <c r="B16833"/>
      <c r="C16833"/>
      <c r="D16833"/>
    </row>
    <row r="16834" spans="1:4" x14ac:dyDescent="0.25">
      <c r="A16834"/>
      <c r="B16834"/>
      <c r="C16834"/>
      <c r="D16834"/>
    </row>
    <row r="16835" spans="1:4" x14ac:dyDescent="0.25">
      <c r="A16835"/>
      <c r="B16835"/>
      <c r="C16835"/>
      <c r="D16835"/>
    </row>
    <row r="16836" spans="1:4" x14ac:dyDescent="0.25">
      <c r="A16836"/>
      <c r="B16836"/>
      <c r="C16836"/>
      <c r="D16836"/>
    </row>
    <row r="16837" spans="1:4" x14ac:dyDescent="0.25">
      <c r="A16837"/>
      <c r="B16837"/>
      <c r="C16837"/>
      <c r="D16837"/>
    </row>
    <row r="16838" spans="1:4" x14ac:dyDescent="0.25">
      <c r="A16838"/>
      <c r="B16838"/>
      <c r="C16838"/>
      <c r="D16838"/>
    </row>
    <row r="16839" spans="1:4" x14ac:dyDescent="0.25">
      <c r="A16839"/>
      <c r="B16839"/>
      <c r="C16839"/>
      <c r="D16839"/>
    </row>
    <row r="16840" spans="1:4" x14ac:dyDescent="0.25">
      <c r="A16840"/>
      <c r="B16840"/>
      <c r="C16840"/>
      <c r="D16840"/>
    </row>
    <row r="16841" spans="1:4" x14ac:dyDescent="0.25">
      <c r="A16841"/>
      <c r="B16841"/>
      <c r="C16841"/>
      <c r="D16841"/>
    </row>
    <row r="16842" spans="1:4" x14ac:dyDescent="0.25">
      <c r="A16842"/>
      <c r="B16842"/>
      <c r="C16842"/>
      <c r="D16842"/>
    </row>
    <row r="16843" spans="1:4" x14ac:dyDescent="0.25">
      <c r="A16843"/>
      <c r="B16843"/>
      <c r="C16843"/>
      <c r="D16843"/>
    </row>
    <row r="16844" spans="1:4" x14ac:dyDescent="0.25">
      <c r="A16844"/>
      <c r="B16844"/>
      <c r="C16844"/>
      <c r="D16844"/>
    </row>
    <row r="16845" spans="1:4" x14ac:dyDescent="0.25">
      <c r="A16845"/>
      <c r="B16845"/>
      <c r="C16845"/>
      <c r="D16845"/>
    </row>
    <row r="16846" spans="1:4" x14ac:dyDescent="0.25">
      <c r="A16846"/>
      <c r="B16846"/>
      <c r="C16846"/>
      <c r="D16846"/>
    </row>
    <row r="16847" spans="1:4" x14ac:dyDescent="0.25">
      <c r="A16847"/>
      <c r="B16847"/>
      <c r="C16847"/>
      <c r="D16847"/>
    </row>
    <row r="16848" spans="1:4" x14ac:dyDescent="0.25">
      <c r="A16848"/>
      <c r="B16848"/>
      <c r="C16848"/>
      <c r="D16848"/>
    </row>
    <row r="16849" spans="1:4" x14ac:dyDescent="0.25">
      <c r="A16849"/>
      <c r="B16849"/>
      <c r="C16849"/>
      <c r="D16849"/>
    </row>
    <row r="16850" spans="1:4" x14ac:dyDescent="0.25">
      <c r="A16850"/>
      <c r="B16850"/>
      <c r="C16850"/>
      <c r="D16850"/>
    </row>
    <row r="16851" spans="1:4" x14ac:dyDescent="0.25">
      <c r="A16851"/>
      <c r="B16851"/>
      <c r="C16851"/>
      <c r="D16851"/>
    </row>
    <row r="16852" spans="1:4" x14ac:dyDescent="0.25">
      <c r="A16852"/>
      <c r="B16852"/>
      <c r="C16852"/>
      <c r="D16852"/>
    </row>
    <row r="16853" spans="1:4" x14ac:dyDescent="0.25">
      <c r="A16853"/>
      <c r="B16853"/>
      <c r="C16853"/>
      <c r="D16853"/>
    </row>
    <row r="16854" spans="1:4" x14ac:dyDescent="0.25">
      <c r="A16854"/>
      <c r="B16854"/>
      <c r="C16854"/>
      <c r="D16854"/>
    </row>
    <row r="16855" spans="1:4" x14ac:dyDescent="0.25">
      <c r="A16855"/>
      <c r="B16855"/>
      <c r="C16855"/>
      <c r="D16855"/>
    </row>
    <row r="16856" spans="1:4" x14ac:dyDescent="0.25">
      <c r="A16856"/>
      <c r="B16856"/>
      <c r="C16856"/>
      <c r="D16856"/>
    </row>
    <row r="16857" spans="1:4" x14ac:dyDescent="0.25">
      <c r="A16857"/>
      <c r="B16857"/>
      <c r="C16857"/>
      <c r="D16857"/>
    </row>
    <row r="16858" spans="1:4" x14ac:dyDescent="0.25">
      <c r="A16858"/>
      <c r="B16858"/>
      <c r="C16858"/>
      <c r="D16858"/>
    </row>
    <row r="16859" spans="1:4" x14ac:dyDescent="0.25">
      <c r="A16859"/>
      <c r="B16859"/>
      <c r="C16859"/>
      <c r="D16859"/>
    </row>
    <row r="16860" spans="1:4" x14ac:dyDescent="0.25">
      <c r="A16860"/>
      <c r="B16860"/>
      <c r="C16860"/>
      <c r="D16860"/>
    </row>
    <row r="16861" spans="1:4" x14ac:dyDescent="0.25">
      <c r="A16861"/>
      <c r="B16861"/>
      <c r="C16861"/>
      <c r="D16861"/>
    </row>
    <row r="16862" spans="1:4" x14ac:dyDescent="0.25">
      <c r="A16862"/>
      <c r="B16862"/>
      <c r="C16862"/>
      <c r="D16862"/>
    </row>
    <row r="16863" spans="1:4" x14ac:dyDescent="0.25">
      <c r="A16863"/>
      <c r="B16863"/>
      <c r="C16863"/>
      <c r="D16863"/>
    </row>
    <row r="16864" spans="1:4" x14ac:dyDescent="0.25">
      <c r="A16864"/>
      <c r="B16864"/>
      <c r="C16864"/>
      <c r="D16864"/>
    </row>
    <row r="16865" spans="1:4" x14ac:dyDescent="0.25">
      <c r="A16865"/>
      <c r="B16865"/>
      <c r="C16865"/>
      <c r="D16865"/>
    </row>
    <row r="16866" spans="1:4" x14ac:dyDescent="0.25">
      <c r="A16866"/>
      <c r="B16866"/>
      <c r="C16866"/>
      <c r="D16866"/>
    </row>
    <row r="16867" spans="1:4" x14ac:dyDescent="0.25">
      <c r="A16867"/>
      <c r="B16867"/>
      <c r="C16867"/>
      <c r="D16867"/>
    </row>
    <row r="16868" spans="1:4" x14ac:dyDescent="0.25">
      <c r="A16868"/>
      <c r="B16868"/>
      <c r="C16868"/>
      <c r="D16868"/>
    </row>
    <row r="16869" spans="1:4" x14ac:dyDescent="0.25">
      <c r="A16869"/>
      <c r="B16869"/>
      <c r="C16869"/>
      <c r="D16869"/>
    </row>
    <row r="16870" spans="1:4" x14ac:dyDescent="0.25">
      <c r="A16870"/>
      <c r="B16870"/>
      <c r="C16870"/>
      <c r="D16870"/>
    </row>
    <row r="16871" spans="1:4" x14ac:dyDescent="0.25">
      <c r="A16871"/>
      <c r="B16871"/>
      <c r="C16871"/>
      <c r="D16871"/>
    </row>
    <row r="16872" spans="1:4" x14ac:dyDescent="0.25">
      <c r="A16872"/>
      <c r="B16872"/>
      <c r="C16872"/>
      <c r="D16872"/>
    </row>
    <row r="16873" spans="1:4" x14ac:dyDescent="0.25">
      <c r="A16873"/>
      <c r="B16873"/>
      <c r="C16873"/>
      <c r="D16873"/>
    </row>
    <row r="16874" spans="1:4" x14ac:dyDescent="0.25">
      <c r="A16874"/>
      <c r="B16874"/>
      <c r="C16874"/>
      <c r="D16874"/>
    </row>
    <row r="16875" spans="1:4" x14ac:dyDescent="0.25">
      <c r="A16875"/>
      <c r="B16875"/>
      <c r="C16875"/>
      <c r="D16875"/>
    </row>
    <row r="16876" spans="1:4" x14ac:dyDescent="0.25">
      <c r="A16876"/>
      <c r="B16876"/>
      <c r="C16876"/>
      <c r="D16876"/>
    </row>
    <row r="16877" spans="1:4" x14ac:dyDescent="0.25">
      <c r="A16877"/>
      <c r="B16877"/>
      <c r="C16877"/>
      <c r="D16877"/>
    </row>
    <row r="16878" spans="1:4" x14ac:dyDescent="0.25">
      <c r="A16878"/>
      <c r="B16878"/>
      <c r="C16878"/>
      <c r="D16878"/>
    </row>
    <row r="16879" spans="1:4" x14ac:dyDescent="0.25">
      <c r="A16879"/>
      <c r="B16879"/>
      <c r="C16879"/>
      <c r="D16879"/>
    </row>
    <row r="16880" spans="1:4" x14ac:dyDescent="0.25">
      <c r="A16880"/>
      <c r="B16880"/>
      <c r="C16880"/>
      <c r="D16880"/>
    </row>
    <row r="16881" spans="1:4" x14ac:dyDescent="0.25">
      <c r="A16881"/>
      <c r="B16881"/>
      <c r="C16881"/>
      <c r="D16881"/>
    </row>
    <row r="16882" spans="1:4" x14ac:dyDescent="0.25">
      <c r="A16882"/>
      <c r="B16882"/>
      <c r="C16882"/>
      <c r="D16882"/>
    </row>
    <row r="16883" spans="1:4" x14ac:dyDescent="0.25">
      <c r="A16883"/>
      <c r="B16883"/>
      <c r="C16883"/>
      <c r="D16883"/>
    </row>
    <row r="16884" spans="1:4" x14ac:dyDescent="0.25">
      <c r="A16884"/>
      <c r="B16884"/>
      <c r="C16884"/>
      <c r="D16884"/>
    </row>
    <row r="16885" spans="1:4" x14ac:dyDescent="0.25">
      <c r="A16885"/>
      <c r="B16885"/>
      <c r="C16885"/>
      <c r="D16885"/>
    </row>
    <row r="16886" spans="1:4" x14ac:dyDescent="0.25">
      <c r="A16886"/>
      <c r="B16886"/>
      <c r="C16886"/>
      <c r="D16886"/>
    </row>
    <row r="16887" spans="1:4" x14ac:dyDescent="0.25">
      <c r="A16887"/>
      <c r="B16887"/>
      <c r="C16887"/>
      <c r="D16887"/>
    </row>
    <row r="16888" spans="1:4" x14ac:dyDescent="0.25">
      <c r="A16888"/>
      <c r="B16888"/>
      <c r="C16888"/>
      <c r="D16888"/>
    </row>
    <row r="16889" spans="1:4" x14ac:dyDescent="0.25">
      <c r="A16889"/>
      <c r="B16889"/>
      <c r="C16889"/>
      <c r="D16889"/>
    </row>
    <row r="16890" spans="1:4" x14ac:dyDescent="0.25">
      <c r="A16890"/>
      <c r="B16890"/>
      <c r="C16890"/>
      <c r="D16890"/>
    </row>
    <row r="16891" spans="1:4" x14ac:dyDescent="0.25">
      <c r="A16891"/>
      <c r="B16891"/>
      <c r="C16891"/>
      <c r="D16891"/>
    </row>
    <row r="16892" spans="1:4" x14ac:dyDescent="0.25">
      <c r="A16892"/>
      <c r="B16892"/>
      <c r="C16892"/>
      <c r="D16892"/>
    </row>
    <row r="16893" spans="1:4" x14ac:dyDescent="0.25">
      <c r="A16893"/>
      <c r="B16893"/>
      <c r="C16893"/>
      <c r="D16893"/>
    </row>
    <row r="16894" spans="1:4" x14ac:dyDescent="0.25">
      <c r="A16894"/>
      <c r="B16894"/>
      <c r="C16894"/>
      <c r="D16894"/>
    </row>
    <row r="16895" spans="1:4" x14ac:dyDescent="0.25">
      <c r="A16895"/>
      <c r="B16895"/>
      <c r="C16895"/>
      <c r="D16895"/>
    </row>
    <row r="16896" spans="1:4" x14ac:dyDescent="0.25">
      <c r="A16896"/>
      <c r="B16896"/>
      <c r="C16896"/>
      <c r="D16896"/>
    </row>
    <row r="16897" spans="1:4" x14ac:dyDescent="0.25">
      <c r="A16897"/>
      <c r="B16897"/>
      <c r="C16897"/>
      <c r="D16897"/>
    </row>
    <row r="16898" spans="1:4" x14ac:dyDescent="0.25">
      <c r="A16898"/>
      <c r="B16898"/>
      <c r="C16898"/>
      <c r="D16898"/>
    </row>
    <row r="16899" spans="1:4" x14ac:dyDescent="0.25">
      <c r="A16899"/>
      <c r="B16899"/>
      <c r="C16899"/>
      <c r="D16899"/>
    </row>
    <row r="16900" spans="1:4" x14ac:dyDescent="0.25">
      <c r="A16900"/>
      <c r="B16900"/>
      <c r="C16900"/>
      <c r="D16900"/>
    </row>
    <row r="16901" spans="1:4" x14ac:dyDescent="0.25">
      <c r="A16901"/>
      <c r="B16901"/>
      <c r="C16901"/>
      <c r="D16901"/>
    </row>
    <row r="16902" spans="1:4" x14ac:dyDescent="0.25">
      <c r="A16902"/>
      <c r="B16902"/>
      <c r="C16902"/>
      <c r="D16902"/>
    </row>
    <row r="16903" spans="1:4" x14ac:dyDescent="0.25">
      <c r="A16903"/>
      <c r="B16903"/>
      <c r="C16903"/>
      <c r="D16903"/>
    </row>
    <row r="16904" spans="1:4" x14ac:dyDescent="0.25">
      <c r="A16904"/>
      <c r="B16904"/>
      <c r="C16904"/>
      <c r="D16904"/>
    </row>
    <row r="16905" spans="1:4" x14ac:dyDescent="0.25">
      <c r="A16905"/>
      <c r="B16905"/>
      <c r="C16905"/>
      <c r="D16905"/>
    </row>
    <row r="16906" spans="1:4" x14ac:dyDescent="0.25">
      <c r="A16906"/>
      <c r="B16906"/>
      <c r="C16906"/>
      <c r="D16906"/>
    </row>
    <row r="16907" spans="1:4" x14ac:dyDescent="0.25">
      <c r="A16907"/>
      <c r="B16907"/>
      <c r="C16907"/>
      <c r="D16907"/>
    </row>
    <row r="16908" spans="1:4" x14ac:dyDescent="0.25">
      <c r="A16908"/>
      <c r="B16908"/>
      <c r="C16908"/>
      <c r="D16908"/>
    </row>
    <row r="16909" spans="1:4" x14ac:dyDescent="0.25">
      <c r="A16909"/>
      <c r="B16909"/>
      <c r="C16909"/>
      <c r="D16909"/>
    </row>
    <row r="16910" spans="1:4" x14ac:dyDescent="0.25">
      <c r="A16910"/>
      <c r="B16910"/>
      <c r="C16910"/>
      <c r="D16910"/>
    </row>
    <row r="16911" spans="1:4" x14ac:dyDescent="0.25">
      <c r="A16911"/>
      <c r="B16911"/>
      <c r="C16911"/>
      <c r="D16911"/>
    </row>
    <row r="16912" spans="1:4" x14ac:dyDescent="0.25">
      <c r="A16912"/>
      <c r="B16912"/>
      <c r="C16912"/>
      <c r="D16912"/>
    </row>
    <row r="16913" spans="1:4" x14ac:dyDescent="0.25">
      <c r="A16913"/>
      <c r="B16913"/>
      <c r="C16913"/>
      <c r="D16913"/>
    </row>
    <row r="16914" spans="1:4" x14ac:dyDescent="0.25">
      <c r="A16914"/>
      <c r="B16914"/>
      <c r="C16914"/>
      <c r="D16914"/>
    </row>
    <row r="16915" spans="1:4" x14ac:dyDescent="0.25">
      <c r="A16915"/>
      <c r="B16915"/>
      <c r="C16915"/>
      <c r="D16915"/>
    </row>
    <row r="16916" spans="1:4" x14ac:dyDescent="0.25">
      <c r="A16916"/>
      <c r="B16916"/>
      <c r="C16916"/>
      <c r="D16916"/>
    </row>
    <row r="16917" spans="1:4" x14ac:dyDescent="0.25">
      <c r="A16917"/>
      <c r="B16917"/>
      <c r="C16917"/>
      <c r="D16917"/>
    </row>
    <row r="16918" spans="1:4" x14ac:dyDescent="0.25">
      <c r="A16918"/>
      <c r="B16918"/>
      <c r="C16918"/>
      <c r="D16918"/>
    </row>
    <row r="16919" spans="1:4" x14ac:dyDescent="0.25">
      <c r="A16919"/>
      <c r="B16919"/>
      <c r="C16919"/>
      <c r="D16919"/>
    </row>
    <row r="16920" spans="1:4" x14ac:dyDescent="0.25">
      <c r="A16920"/>
      <c r="B16920"/>
      <c r="C16920"/>
      <c r="D16920"/>
    </row>
    <row r="16921" spans="1:4" x14ac:dyDescent="0.25">
      <c r="A16921"/>
      <c r="B16921"/>
      <c r="C16921"/>
      <c r="D16921"/>
    </row>
    <row r="16922" spans="1:4" x14ac:dyDescent="0.25">
      <c r="A16922"/>
      <c r="B16922"/>
      <c r="C16922"/>
      <c r="D16922"/>
    </row>
    <row r="16923" spans="1:4" x14ac:dyDescent="0.25">
      <c r="A16923"/>
      <c r="B16923"/>
      <c r="C16923"/>
      <c r="D16923"/>
    </row>
    <row r="16924" spans="1:4" x14ac:dyDescent="0.25">
      <c r="A16924"/>
      <c r="B16924"/>
      <c r="C16924"/>
      <c r="D16924"/>
    </row>
    <row r="16925" spans="1:4" x14ac:dyDescent="0.25">
      <c r="A16925"/>
      <c r="B16925"/>
      <c r="C16925"/>
      <c r="D16925"/>
    </row>
    <row r="16926" spans="1:4" x14ac:dyDescent="0.25">
      <c r="A16926"/>
      <c r="B16926"/>
      <c r="C16926"/>
      <c r="D16926"/>
    </row>
    <row r="16927" spans="1:4" x14ac:dyDescent="0.25">
      <c r="A16927"/>
      <c r="B16927"/>
      <c r="C16927"/>
      <c r="D16927"/>
    </row>
    <row r="16928" spans="1:4" x14ac:dyDescent="0.25">
      <c r="A16928"/>
      <c r="B16928"/>
      <c r="C16928"/>
      <c r="D16928"/>
    </row>
    <row r="16929" spans="1:4" x14ac:dyDescent="0.25">
      <c r="A16929"/>
      <c r="B16929"/>
      <c r="C16929"/>
      <c r="D16929"/>
    </row>
    <row r="16930" spans="1:4" x14ac:dyDescent="0.25">
      <c r="A16930"/>
      <c r="B16930"/>
      <c r="C16930"/>
      <c r="D16930"/>
    </row>
    <row r="16931" spans="1:4" x14ac:dyDescent="0.25">
      <c r="A16931"/>
      <c r="B16931"/>
      <c r="C16931"/>
      <c r="D16931"/>
    </row>
    <row r="16932" spans="1:4" x14ac:dyDescent="0.25">
      <c r="A16932"/>
      <c r="B16932"/>
      <c r="C16932"/>
      <c r="D16932"/>
    </row>
    <row r="16933" spans="1:4" x14ac:dyDescent="0.25">
      <c r="A16933"/>
      <c r="B16933"/>
      <c r="C16933"/>
      <c r="D16933"/>
    </row>
    <row r="16934" spans="1:4" x14ac:dyDescent="0.25">
      <c r="A16934"/>
      <c r="B16934"/>
      <c r="C16934"/>
      <c r="D16934"/>
    </row>
    <row r="16935" spans="1:4" x14ac:dyDescent="0.25">
      <c r="A16935"/>
      <c r="B16935"/>
      <c r="C16935"/>
      <c r="D16935"/>
    </row>
    <row r="16936" spans="1:4" x14ac:dyDescent="0.25">
      <c r="A16936"/>
      <c r="B16936"/>
      <c r="C16936"/>
      <c r="D16936"/>
    </row>
    <row r="16937" spans="1:4" x14ac:dyDescent="0.25">
      <c r="A16937"/>
      <c r="B16937"/>
      <c r="C16937"/>
      <c r="D16937"/>
    </row>
    <row r="16938" spans="1:4" x14ac:dyDescent="0.25">
      <c r="A16938"/>
      <c r="B16938"/>
      <c r="C16938"/>
      <c r="D16938"/>
    </row>
    <row r="16939" spans="1:4" x14ac:dyDescent="0.25">
      <c r="A16939"/>
      <c r="B16939"/>
      <c r="C16939"/>
      <c r="D16939"/>
    </row>
    <row r="16940" spans="1:4" x14ac:dyDescent="0.25">
      <c r="A16940"/>
      <c r="B16940"/>
      <c r="C16940"/>
      <c r="D16940"/>
    </row>
    <row r="16941" spans="1:4" x14ac:dyDescent="0.25">
      <c r="A16941"/>
      <c r="B16941"/>
      <c r="C16941"/>
      <c r="D16941"/>
    </row>
    <row r="16942" spans="1:4" x14ac:dyDescent="0.25">
      <c r="A16942"/>
      <c r="B16942"/>
      <c r="C16942"/>
      <c r="D16942"/>
    </row>
    <row r="16943" spans="1:4" x14ac:dyDescent="0.25">
      <c r="A16943"/>
      <c r="B16943"/>
      <c r="C16943"/>
      <c r="D16943"/>
    </row>
    <row r="16944" spans="1:4" x14ac:dyDescent="0.25">
      <c r="A16944"/>
      <c r="B16944"/>
      <c r="C16944"/>
      <c r="D16944"/>
    </row>
    <row r="16945" spans="1:4" x14ac:dyDescent="0.25">
      <c r="A16945"/>
      <c r="B16945"/>
      <c r="C16945"/>
      <c r="D16945"/>
    </row>
    <row r="16946" spans="1:4" x14ac:dyDescent="0.25">
      <c r="A16946"/>
      <c r="B16946"/>
      <c r="C16946"/>
      <c r="D16946"/>
    </row>
    <row r="16947" spans="1:4" x14ac:dyDescent="0.25">
      <c r="A16947"/>
      <c r="B16947"/>
      <c r="C16947"/>
      <c r="D16947"/>
    </row>
    <row r="16948" spans="1:4" x14ac:dyDescent="0.25">
      <c r="A16948"/>
      <c r="B16948"/>
      <c r="C16948"/>
      <c r="D16948"/>
    </row>
    <row r="16949" spans="1:4" x14ac:dyDescent="0.25">
      <c r="A16949"/>
      <c r="B16949"/>
      <c r="C16949"/>
      <c r="D16949"/>
    </row>
    <row r="16950" spans="1:4" x14ac:dyDescent="0.25">
      <c r="A16950"/>
      <c r="B16950"/>
      <c r="C16950"/>
      <c r="D16950"/>
    </row>
    <row r="16951" spans="1:4" x14ac:dyDescent="0.25">
      <c r="A16951"/>
      <c r="B16951"/>
      <c r="C16951"/>
      <c r="D16951"/>
    </row>
    <row r="16952" spans="1:4" x14ac:dyDescent="0.25">
      <c r="A16952"/>
      <c r="B16952"/>
      <c r="C16952"/>
      <c r="D16952"/>
    </row>
    <row r="16953" spans="1:4" x14ac:dyDescent="0.25">
      <c r="A16953"/>
      <c r="B16953"/>
      <c r="C16953"/>
      <c r="D16953"/>
    </row>
    <row r="16954" spans="1:4" x14ac:dyDescent="0.25">
      <c r="A16954"/>
      <c r="B16954"/>
      <c r="C16954"/>
      <c r="D16954"/>
    </row>
    <row r="16955" spans="1:4" x14ac:dyDescent="0.25">
      <c r="A16955"/>
      <c r="B16955"/>
      <c r="C16955"/>
      <c r="D16955"/>
    </row>
    <row r="16956" spans="1:4" x14ac:dyDescent="0.25">
      <c r="A16956"/>
      <c r="B16956"/>
      <c r="C16956"/>
      <c r="D16956"/>
    </row>
    <row r="16957" spans="1:4" x14ac:dyDescent="0.25">
      <c r="A16957"/>
      <c r="B16957"/>
      <c r="C16957"/>
      <c r="D16957"/>
    </row>
    <row r="16958" spans="1:4" x14ac:dyDescent="0.25">
      <c r="A16958"/>
      <c r="B16958"/>
      <c r="C16958"/>
      <c r="D16958"/>
    </row>
    <row r="16959" spans="1:4" x14ac:dyDescent="0.25">
      <c r="A16959"/>
      <c r="B16959"/>
      <c r="C16959"/>
      <c r="D16959"/>
    </row>
    <row r="16960" spans="1:4" x14ac:dyDescent="0.25">
      <c r="A16960"/>
      <c r="B16960"/>
      <c r="C16960"/>
      <c r="D16960"/>
    </row>
    <row r="16961" spans="1:4" x14ac:dyDescent="0.25">
      <c r="A16961"/>
      <c r="B16961"/>
      <c r="C16961"/>
      <c r="D16961"/>
    </row>
    <row r="16962" spans="1:4" x14ac:dyDescent="0.25">
      <c r="A16962"/>
      <c r="B16962"/>
      <c r="C16962"/>
      <c r="D16962"/>
    </row>
    <row r="16963" spans="1:4" x14ac:dyDescent="0.25">
      <c r="A16963"/>
      <c r="B16963"/>
      <c r="C16963"/>
      <c r="D16963"/>
    </row>
    <row r="16964" spans="1:4" x14ac:dyDescent="0.25">
      <c r="A16964"/>
      <c r="B16964"/>
      <c r="C16964"/>
      <c r="D16964"/>
    </row>
    <row r="16965" spans="1:4" x14ac:dyDescent="0.25">
      <c r="A16965"/>
      <c r="B16965"/>
      <c r="C16965"/>
      <c r="D16965"/>
    </row>
    <row r="16966" spans="1:4" x14ac:dyDescent="0.25">
      <c r="A16966"/>
      <c r="B16966"/>
      <c r="C16966"/>
      <c r="D16966"/>
    </row>
    <row r="16967" spans="1:4" x14ac:dyDescent="0.25">
      <c r="A16967"/>
      <c r="B16967"/>
      <c r="C16967"/>
      <c r="D16967"/>
    </row>
    <row r="16968" spans="1:4" x14ac:dyDescent="0.25">
      <c r="A16968"/>
      <c r="B16968"/>
      <c r="C16968"/>
      <c r="D16968"/>
    </row>
    <row r="16969" spans="1:4" x14ac:dyDescent="0.25">
      <c r="A16969"/>
      <c r="B16969"/>
      <c r="C16969"/>
      <c r="D16969"/>
    </row>
    <row r="16970" spans="1:4" x14ac:dyDescent="0.25">
      <c r="A16970"/>
      <c r="B16970"/>
      <c r="C16970"/>
      <c r="D16970"/>
    </row>
    <row r="16971" spans="1:4" x14ac:dyDescent="0.25">
      <c r="A16971"/>
      <c r="B16971"/>
      <c r="C16971"/>
      <c r="D16971"/>
    </row>
    <row r="16972" spans="1:4" x14ac:dyDescent="0.25">
      <c r="A16972"/>
      <c r="B16972"/>
      <c r="C16972"/>
      <c r="D16972"/>
    </row>
    <row r="16973" spans="1:4" x14ac:dyDescent="0.25">
      <c r="A16973"/>
      <c r="B16973"/>
      <c r="C16973"/>
      <c r="D16973"/>
    </row>
    <row r="16974" spans="1:4" x14ac:dyDescent="0.25">
      <c r="A16974"/>
      <c r="B16974"/>
      <c r="C16974"/>
      <c r="D16974"/>
    </row>
    <row r="16975" spans="1:4" x14ac:dyDescent="0.25">
      <c r="A16975"/>
      <c r="B16975"/>
      <c r="C16975"/>
      <c r="D16975"/>
    </row>
    <row r="16976" spans="1:4" x14ac:dyDescent="0.25">
      <c r="A16976"/>
      <c r="B16976"/>
      <c r="C16976"/>
      <c r="D16976"/>
    </row>
    <row r="16977" spans="1:4" x14ac:dyDescent="0.25">
      <c r="A16977"/>
      <c r="B16977"/>
      <c r="C16977"/>
      <c r="D16977"/>
    </row>
    <row r="16978" spans="1:4" x14ac:dyDescent="0.25">
      <c r="A16978"/>
      <c r="B16978"/>
      <c r="C16978"/>
      <c r="D16978"/>
    </row>
    <row r="16979" spans="1:4" x14ac:dyDescent="0.25">
      <c r="A16979"/>
      <c r="B16979"/>
      <c r="C16979"/>
      <c r="D16979"/>
    </row>
    <row r="16980" spans="1:4" x14ac:dyDescent="0.25">
      <c r="A16980"/>
      <c r="B16980"/>
      <c r="C16980"/>
      <c r="D16980"/>
    </row>
    <row r="16981" spans="1:4" x14ac:dyDescent="0.25">
      <c r="A16981"/>
      <c r="B16981"/>
      <c r="C16981"/>
      <c r="D16981"/>
    </row>
    <row r="16982" spans="1:4" x14ac:dyDescent="0.25">
      <c r="A16982"/>
      <c r="B16982"/>
      <c r="C16982"/>
      <c r="D16982"/>
    </row>
    <row r="16983" spans="1:4" x14ac:dyDescent="0.25">
      <c r="A16983"/>
      <c r="B16983"/>
      <c r="C16983"/>
      <c r="D16983"/>
    </row>
    <row r="16984" spans="1:4" x14ac:dyDescent="0.25">
      <c r="A16984"/>
      <c r="B16984"/>
      <c r="C16984"/>
      <c r="D16984"/>
    </row>
    <row r="16985" spans="1:4" x14ac:dyDescent="0.25">
      <c r="A16985"/>
      <c r="B16985"/>
      <c r="C16985"/>
      <c r="D16985"/>
    </row>
    <row r="16986" spans="1:4" x14ac:dyDescent="0.25">
      <c r="A16986"/>
      <c r="B16986"/>
      <c r="C16986"/>
      <c r="D16986"/>
    </row>
    <row r="16987" spans="1:4" x14ac:dyDescent="0.25">
      <c r="A16987"/>
      <c r="B16987"/>
      <c r="C16987"/>
      <c r="D16987"/>
    </row>
    <row r="16988" spans="1:4" x14ac:dyDescent="0.25">
      <c r="A16988"/>
      <c r="B16988"/>
      <c r="C16988"/>
      <c r="D16988"/>
    </row>
    <row r="16989" spans="1:4" x14ac:dyDescent="0.25">
      <c r="A16989"/>
      <c r="B16989"/>
      <c r="C16989"/>
      <c r="D16989"/>
    </row>
    <row r="16990" spans="1:4" x14ac:dyDescent="0.25">
      <c r="A16990"/>
      <c r="B16990"/>
      <c r="C16990"/>
      <c r="D16990"/>
    </row>
    <row r="16991" spans="1:4" x14ac:dyDescent="0.25">
      <c r="A16991"/>
      <c r="B16991"/>
      <c r="C16991"/>
      <c r="D16991"/>
    </row>
    <row r="16992" spans="1:4" x14ac:dyDescent="0.25">
      <c r="A16992"/>
      <c r="B16992"/>
      <c r="C16992"/>
      <c r="D16992"/>
    </row>
    <row r="16993" spans="1:4" x14ac:dyDescent="0.25">
      <c r="A16993"/>
      <c r="B16993"/>
      <c r="C16993"/>
      <c r="D16993"/>
    </row>
    <row r="16994" spans="1:4" x14ac:dyDescent="0.25">
      <c r="A16994"/>
      <c r="B16994"/>
      <c r="C16994"/>
      <c r="D16994"/>
    </row>
    <row r="16995" spans="1:4" x14ac:dyDescent="0.25">
      <c r="A16995"/>
      <c r="B16995"/>
      <c r="C16995"/>
      <c r="D16995"/>
    </row>
    <row r="16996" spans="1:4" x14ac:dyDescent="0.25">
      <c r="A16996"/>
      <c r="B16996"/>
      <c r="C16996"/>
      <c r="D16996"/>
    </row>
    <row r="16997" spans="1:4" x14ac:dyDescent="0.25">
      <c r="A16997"/>
      <c r="B16997"/>
      <c r="C16997"/>
      <c r="D16997"/>
    </row>
    <row r="16998" spans="1:4" x14ac:dyDescent="0.25">
      <c r="A16998"/>
      <c r="B16998"/>
      <c r="C16998"/>
      <c r="D16998"/>
    </row>
    <row r="16999" spans="1:4" x14ac:dyDescent="0.25">
      <c r="A16999"/>
      <c r="B16999"/>
      <c r="C16999"/>
      <c r="D16999"/>
    </row>
    <row r="17000" spans="1:4" x14ac:dyDescent="0.25">
      <c r="A17000"/>
      <c r="B17000"/>
      <c r="C17000"/>
      <c r="D17000"/>
    </row>
    <row r="17001" spans="1:4" x14ac:dyDescent="0.25">
      <c r="A17001"/>
      <c r="B17001"/>
      <c r="C17001"/>
      <c r="D17001"/>
    </row>
    <row r="17002" spans="1:4" x14ac:dyDescent="0.25">
      <c r="A17002"/>
      <c r="B17002"/>
      <c r="C17002"/>
      <c r="D17002"/>
    </row>
    <row r="17003" spans="1:4" x14ac:dyDescent="0.25">
      <c r="A17003"/>
      <c r="B17003"/>
      <c r="C17003"/>
      <c r="D17003"/>
    </row>
    <row r="17004" spans="1:4" x14ac:dyDescent="0.25">
      <c r="A17004"/>
      <c r="B17004"/>
      <c r="C17004"/>
      <c r="D17004"/>
    </row>
    <row r="17005" spans="1:4" x14ac:dyDescent="0.25">
      <c r="A17005"/>
      <c r="B17005"/>
      <c r="C17005"/>
      <c r="D17005"/>
    </row>
    <row r="17006" spans="1:4" x14ac:dyDescent="0.25">
      <c r="A17006"/>
      <c r="B17006"/>
      <c r="C17006"/>
      <c r="D17006"/>
    </row>
    <row r="17007" spans="1:4" x14ac:dyDescent="0.25">
      <c r="A17007"/>
      <c r="B17007"/>
      <c r="C17007"/>
      <c r="D17007"/>
    </row>
    <row r="17008" spans="1:4" x14ac:dyDescent="0.25">
      <c r="A17008"/>
      <c r="B17008"/>
      <c r="C17008"/>
      <c r="D17008"/>
    </row>
    <row r="17009" spans="1:4" x14ac:dyDescent="0.25">
      <c r="A17009"/>
      <c r="B17009"/>
      <c r="C17009"/>
      <c r="D17009"/>
    </row>
    <row r="17010" spans="1:4" x14ac:dyDescent="0.25">
      <c r="A17010"/>
      <c r="B17010"/>
      <c r="C17010"/>
      <c r="D17010"/>
    </row>
    <row r="17011" spans="1:4" x14ac:dyDescent="0.25">
      <c r="A17011"/>
      <c r="B17011"/>
      <c r="C17011"/>
      <c r="D17011"/>
    </row>
    <row r="17012" spans="1:4" x14ac:dyDescent="0.25">
      <c r="A17012"/>
      <c r="B17012"/>
      <c r="C17012"/>
      <c r="D17012"/>
    </row>
    <row r="17013" spans="1:4" x14ac:dyDescent="0.25">
      <c r="A17013"/>
      <c r="B17013"/>
      <c r="C17013"/>
      <c r="D17013"/>
    </row>
    <row r="17014" spans="1:4" x14ac:dyDescent="0.25">
      <c r="A17014"/>
      <c r="B17014"/>
      <c r="C17014"/>
      <c r="D17014"/>
    </row>
    <row r="17015" spans="1:4" x14ac:dyDescent="0.25">
      <c r="A17015"/>
      <c r="B17015"/>
      <c r="C17015"/>
      <c r="D17015"/>
    </row>
    <row r="17016" spans="1:4" x14ac:dyDescent="0.25">
      <c r="A17016"/>
      <c r="B17016"/>
      <c r="C17016"/>
      <c r="D17016"/>
    </row>
    <row r="17017" spans="1:4" x14ac:dyDescent="0.25">
      <c r="A17017"/>
      <c r="B17017"/>
      <c r="C17017"/>
      <c r="D17017"/>
    </row>
    <row r="17018" spans="1:4" x14ac:dyDescent="0.25">
      <c r="A17018"/>
      <c r="B17018"/>
      <c r="C17018"/>
      <c r="D17018"/>
    </row>
    <row r="17019" spans="1:4" x14ac:dyDescent="0.25">
      <c r="A17019"/>
      <c r="B17019"/>
      <c r="C17019"/>
      <c r="D17019"/>
    </row>
    <row r="17020" spans="1:4" x14ac:dyDescent="0.25">
      <c r="A17020"/>
      <c r="B17020"/>
      <c r="C17020"/>
      <c r="D17020"/>
    </row>
    <row r="17021" spans="1:4" x14ac:dyDescent="0.25">
      <c r="A17021"/>
      <c r="B17021"/>
      <c r="C17021"/>
      <c r="D17021"/>
    </row>
    <row r="17022" spans="1:4" x14ac:dyDescent="0.25">
      <c r="A17022"/>
      <c r="B17022"/>
      <c r="C17022"/>
      <c r="D17022"/>
    </row>
    <row r="17023" spans="1:4" x14ac:dyDescent="0.25">
      <c r="A17023"/>
      <c r="B17023"/>
      <c r="C17023"/>
      <c r="D17023"/>
    </row>
    <row r="17024" spans="1:4" x14ac:dyDescent="0.25">
      <c r="A17024"/>
      <c r="B17024"/>
      <c r="C17024"/>
      <c r="D17024"/>
    </row>
    <row r="17025" spans="1:4" x14ac:dyDescent="0.25">
      <c r="A17025"/>
      <c r="B17025"/>
      <c r="C17025"/>
      <c r="D17025"/>
    </row>
    <row r="17026" spans="1:4" x14ac:dyDescent="0.25">
      <c r="A17026"/>
      <c r="B17026"/>
      <c r="C17026"/>
      <c r="D17026"/>
    </row>
    <row r="17027" spans="1:4" x14ac:dyDescent="0.25">
      <c r="A17027"/>
      <c r="B17027"/>
      <c r="C17027"/>
      <c r="D17027"/>
    </row>
    <row r="17028" spans="1:4" x14ac:dyDescent="0.25">
      <c r="A17028"/>
      <c r="B17028"/>
      <c r="C17028"/>
      <c r="D17028"/>
    </row>
    <row r="17029" spans="1:4" x14ac:dyDescent="0.25">
      <c r="A17029"/>
      <c r="B17029"/>
      <c r="C17029"/>
      <c r="D17029"/>
    </row>
    <row r="17030" spans="1:4" x14ac:dyDescent="0.25">
      <c r="A17030"/>
      <c r="B17030"/>
      <c r="C17030"/>
      <c r="D17030"/>
    </row>
    <row r="17031" spans="1:4" x14ac:dyDescent="0.25">
      <c r="A17031"/>
      <c r="B17031"/>
      <c r="C17031"/>
      <c r="D17031"/>
    </row>
    <row r="17032" spans="1:4" x14ac:dyDescent="0.25">
      <c r="A17032"/>
      <c r="B17032"/>
      <c r="C17032"/>
      <c r="D17032"/>
    </row>
    <row r="17033" spans="1:4" x14ac:dyDescent="0.25">
      <c r="A17033"/>
      <c r="B17033"/>
      <c r="C17033"/>
      <c r="D17033"/>
    </row>
    <row r="17034" spans="1:4" x14ac:dyDescent="0.25">
      <c r="A17034"/>
      <c r="B17034"/>
      <c r="C17034"/>
      <c r="D17034"/>
    </row>
    <row r="17035" spans="1:4" x14ac:dyDescent="0.25">
      <c r="A17035"/>
      <c r="B17035"/>
      <c r="C17035"/>
      <c r="D17035"/>
    </row>
    <row r="17036" spans="1:4" x14ac:dyDescent="0.25">
      <c r="A17036"/>
      <c r="B17036"/>
      <c r="C17036"/>
      <c r="D17036"/>
    </row>
    <row r="17037" spans="1:4" x14ac:dyDescent="0.25">
      <c r="A17037"/>
      <c r="B17037"/>
      <c r="C17037"/>
      <c r="D17037"/>
    </row>
    <row r="17038" spans="1:4" x14ac:dyDescent="0.25">
      <c r="A17038"/>
      <c r="B17038"/>
      <c r="C17038"/>
      <c r="D17038"/>
    </row>
    <row r="17039" spans="1:4" x14ac:dyDescent="0.25">
      <c r="A17039"/>
      <c r="B17039"/>
      <c r="C17039"/>
      <c r="D17039"/>
    </row>
    <row r="17040" spans="1:4" x14ac:dyDescent="0.25">
      <c r="A17040"/>
      <c r="B17040"/>
      <c r="C17040"/>
      <c r="D17040"/>
    </row>
    <row r="17041" spans="1:4" x14ac:dyDescent="0.25">
      <c r="A17041"/>
      <c r="B17041"/>
      <c r="C17041"/>
      <c r="D17041"/>
    </row>
    <row r="17042" spans="1:4" x14ac:dyDescent="0.25">
      <c r="A17042"/>
      <c r="B17042"/>
      <c r="C17042"/>
      <c r="D17042"/>
    </row>
    <row r="17043" spans="1:4" x14ac:dyDescent="0.25">
      <c r="A17043"/>
      <c r="B17043"/>
      <c r="C17043"/>
      <c r="D17043"/>
    </row>
    <row r="17044" spans="1:4" x14ac:dyDescent="0.25">
      <c r="A17044"/>
      <c r="B17044"/>
      <c r="C17044"/>
      <c r="D17044"/>
    </row>
    <row r="17045" spans="1:4" x14ac:dyDescent="0.25">
      <c r="A17045"/>
      <c r="B17045"/>
      <c r="C17045"/>
      <c r="D17045"/>
    </row>
    <row r="17046" spans="1:4" x14ac:dyDescent="0.25">
      <c r="A17046"/>
      <c r="B17046"/>
      <c r="C17046"/>
      <c r="D17046"/>
    </row>
    <row r="17047" spans="1:4" x14ac:dyDescent="0.25">
      <c r="A17047"/>
      <c r="B17047"/>
      <c r="C17047"/>
      <c r="D17047"/>
    </row>
    <row r="17048" spans="1:4" x14ac:dyDescent="0.25">
      <c r="A17048"/>
      <c r="B17048"/>
      <c r="C17048"/>
      <c r="D17048"/>
    </row>
    <row r="17049" spans="1:4" x14ac:dyDescent="0.25">
      <c r="A17049"/>
      <c r="B17049"/>
      <c r="C17049"/>
      <c r="D17049"/>
    </row>
    <row r="17050" spans="1:4" x14ac:dyDescent="0.25">
      <c r="A17050"/>
      <c r="B17050"/>
      <c r="C17050"/>
      <c r="D17050"/>
    </row>
    <row r="17051" spans="1:4" x14ac:dyDescent="0.25">
      <c r="A17051"/>
      <c r="B17051"/>
      <c r="C17051"/>
      <c r="D17051"/>
    </row>
    <row r="17052" spans="1:4" x14ac:dyDescent="0.25">
      <c r="A17052"/>
      <c r="B17052"/>
      <c r="C17052"/>
      <c r="D17052"/>
    </row>
    <row r="17053" spans="1:4" x14ac:dyDescent="0.25">
      <c r="A17053"/>
      <c r="B17053"/>
      <c r="C17053"/>
      <c r="D17053"/>
    </row>
    <row r="17054" spans="1:4" x14ac:dyDescent="0.25">
      <c r="A17054"/>
      <c r="B17054"/>
      <c r="C17054"/>
      <c r="D17054"/>
    </row>
    <row r="17055" spans="1:4" x14ac:dyDescent="0.25">
      <c r="A17055"/>
      <c r="B17055"/>
      <c r="C17055"/>
      <c r="D17055"/>
    </row>
    <row r="17056" spans="1:4" x14ac:dyDescent="0.25">
      <c r="A17056"/>
      <c r="B17056"/>
      <c r="C17056"/>
      <c r="D17056"/>
    </row>
    <row r="17057" spans="1:4" x14ac:dyDescent="0.25">
      <c r="A17057"/>
      <c r="B17057"/>
      <c r="C17057"/>
      <c r="D17057"/>
    </row>
    <row r="17058" spans="1:4" x14ac:dyDescent="0.25">
      <c r="A17058"/>
      <c r="B17058"/>
      <c r="C17058"/>
      <c r="D17058"/>
    </row>
    <row r="17059" spans="1:4" x14ac:dyDescent="0.25">
      <c r="A17059"/>
      <c r="B17059"/>
      <c r="C17059"/>
      <c r="D17059"/>
    </row>
    <row r="17060" spans="1:4" x14ac:dyDescent="0.25">
      <c r="A17060"/>
      <c r="B17060"/>
      <c r="C17060"/>
      <c r="D17060"/>
    </row>
    <row r="17061" spans="1:4" x14ac:dyDescent="0.25">
      <c r="A17061"/>
      <c r="B17061"/>
      <c r="C17061"/>
      <c r="D17061"/>
    </row>
    <row r="17062" spans="1:4" x14ac:dyDescent="0.25">
      <c r="A17062"/>
      <c r="B17062"/>
      <c r="C17062"/>
      <c r="D17062"/>
    </row>
    <row r="17063" spans="1:4" x14ac:dyDescent="0.25">
      <c r="A17063"/>
      <c r="B17063"/>
      <c r="C17063"/>
      <c r="D17063"/>
    </row>
    <row r="17064" spans="1:4" x14ac:dyDescent="0.25">
      <c r="A17064"/>
      <c r="B17064"/>
      <c r="C17064"/>
      <c r="D17064"/>
    </row>
    <row r="17065" spans="1:4" x14ac:dyDescent="0.25">
      <c r="A17065"/>
      <c r="B17065"/>
      <c r="C17065"/>
      <c r="D17065"/>
    </row>
    <row r="17066" spans="1:4" x14ac:dyDescent="0.25">
      <c r="A17066"/>
      <c r="B17066"/>
      <c r="C17066"/>
      <c r="D17066"/>
    </row>
    <row r="17067" spans="1:4" x14ac:dyDescent="0.25">
      <c r="A17067"/>
      <c r="B17067"/>
      <c r="C17067"/>
      <c r="D17067"/>
    </row>
    <row r="17068" spans="1:4" x14ac:dyDescent="0.25">
      <c r="A17068"/>
      <c r="B17068"/>
      <c r="C17068"/>
      <c r="D17068"/>
    </row>
    <row r="17069" spans="1:4" x14ac:dyDescent="0.25">
      <c r="A17069"/>
      <c r="B17069"/>
      <c r="C17069"/>
      <c r="D17069"/>
    </row>
    <row r="17070" spans="1:4" x14ac:dyDescent="0.25">
      <c r="A17070"/>
      <c r="B17070"/>
      <c r="C17070"/>
      <c r="D17070"/>
    </row>
    <row r="17071" spans="1:4" x14ac:dyDescent="0.25">
      <c r="A17071"/>
      <c r="B17071"/>
      <c r="C17071"/>
      <c r="D17071"/>
    </row>
    <row r="17072" spans="1:4" x14ac:dyDescent="0.25">
      <c r="A17072"/>
      <c r="B17072"/>
      <c r="C17072"/>
      <c r="D17072"/>
    </row>
    <row r="17073" spans="1:4" x14ac:dyDescent="0.25">
      <c r="A17073"/>
      <c r="B17073"/>
      <c r="C17073"/>
      <c r="D17073"/>
    </row>
    <row r="17074" spans="1:4" x14ac:dyDescent="0.25">
      <c r="A17074"/>
      <c r="B17074"/>
      <c r="C17074"/>
      <c r="D17074"/>
    </row>
    <row r="17075" spans="1:4" x14ac:dyDescent="0.25">
      <c r="A17075"/>
      <c r="B17075"/>
      <c r="C17075"/>
      <c r="D17075"/>
    </row>
    <row r="17076" spans="1:4" x14ac:dyDescent="0.25">
      <c r="A17076"/>
      <c r="B17076"/>
      <c r="C17076"/>
      <c r="D17076"/>
    </row>
    <row r="17077" spans="1:4" x14ac:dyDescent="0.25">
      <c r="A17077"/>
      <c r="B17077"/>
      <c r="C17077"/>
      <c r="D17077"/>
    </row>
    <row r="17078" spans="1:4" x14ac:dyDescent="0.25">
      <c r="A17078"/>
      <c r="B17078"/>
      <c r="C17078"/>
      <c r="D17078"/>
    </row>
    <row r="17079" spans="1:4" x14ac:dyDescent="0.25">
      <c r="A17079"/>
      <c r="B17079"/>
      <c r="C17079"/>
      <c r="D17079"/>
    </row>
    <row r="17080" spans="1:4" x14ac:dyDescent="0.25">
      <c r="A17080"/>
      <c r="B17080"/>
      <c r="C17080"/>
      <c r="D17080"/>
    </row>
    <row r="17081" spans="1:4" x14ac:dyDescent="0.25">
      <c r="A17081"/>
      <c r="B17081"/>
      <c r="C17081"/>
      <c r="D17081"/>
    </row>
    <row r="17082" spans="1:4" x14ac:dyDescent="0.25">
      <c r="A17082"/>
      <c r="B17082"/>
      <c r="C17082"/>
      <c r="D17082"/>
    </row>
    <row r="17083" spans="1:4" x14ac:dyDescent="0.25">
      <c r="A17083"/>
      <c r="B17083"/>
      <c r="C17083"/>
      <c r="D17083"/>
    </row>
    <row r="17084" spans="1:4" x14ac:dyDescent="0.25">
      <c r="A17084"/>
      <c r="B17084"/>
      <c r="C17084"/>
      <c r="D17084"/>
    </row>
    <row r="17085" spans="1:4" x14ac:dyDescent="0.25">
      <c r="A17085"/>
      <c r="B17085"/>
      <c r="C17085"/>
      <c r="D17085"/>
    </row>
    <row r="17086" spans="1:4" x14ac:dyDescent="0.25">
      <c r="A17086"/>
      <c r="B17086"/>
      <c r="C17086"/>
      <c r="D17086"/>
    </row>
    <row r="17087" spans="1:4" x14ac:dyDescent="0.25">
      <c r="A17087"/>
      <c r="B17087"/>
      <c r="C17087"/>
      <c r="D17087"/>
    </row>
    <row r="17088" spans="1:4" x14ac:dyDescent="0.25">
      <c r="A17088"/>
      <c r="B17088"/>
      <c r="C17088"/>
      <c r="D17088"/>
    </row>
    <row r="17089" spans="1:4" x14ac:dyDescent="0.25">
      <c r="A17089"/>
      <c r="B17089"/>
      <c r="C17089"/>
      <c r="D17089"/>
    </row>
    <row r="17090" spans="1:4" x14ac:dyDescent="0.25">
      <c r="A17090"/>
      <c r="B17090"/>
      <c r="C17090"/>
      <c r="D17090"/>
    </row>
    <row r="17091" spans="1:4" x14ac:dyDescent="0.25">
      <c r="A17091"/>
      <c r="B17091"/>
      <c r="C17091"/>
      <c r="D17091"/>
    </row>
    <row r="17092" spans="1:4" x14ac:dyDescent="0.25">
      <c r="A17092"/>
      <c r="B17092"/>
      <c r="C17092"/>
      <c r="D17092"/>
    </row>
    <row r="17093" spans="1:4" x14ac:dyDescent="0.25">
      <c r="A17093"/>
      <c r="B17093"/>
      <c r="C17093"/>
      <c r="D17093"/>
    </row>
    <row r="17094" spans="1:4" x14ac:dyDescent="0.25">
      <c r="A17094"/>
      <c r="B17094"/>
      <c r="C17094"/>
      <c r="D17094"/>
    </row>
    <row r="17095" spans="1:4" x14ac:dyDescent="0.25">
      <c r="A17095"/>
      <c r="B17095"/>
      <c r="C17095"/>
      <c r="D17095"/>
    </row>
    <row r="17096" spans="1:4" x14ac:dyDescent="0.25">
      <c r="A17096"/>
      <c r="B17096"/>
      <c r="C17096"/>
      <c r="D17096"/>
    </row>
    <row r="17097" spans="1:4" x14ac:dyDescent="0.25">
      <c r="A17097"/>
      <c r="B17097"/>
      <c r="C17097"/>
      <c r="D17097"/>
    </row>
    <row r="17098" spans="1:4" x14ac:dyDescent="0.25">
      <c r="A17098"/>
      <c r="B17098"/>
      <c r="C17098"/>
      <c r="D17098"/>
    </row>
    <row r="17099" spans="1:4" x14ac:dyDescent="0.25">
      <c r="A17099"/>
      <c r="B17099"/>
      <c r="C17099"/>
      <c r="D17099"/>
    </row>
    <row r="17100" spans="1:4" x14ac:dyDescent="0.25">
      <c r="A17100"/>
      <c r="B17100"/>
      <c r="C17100"/>
      <c r="D17100"/>
    </row>
    <row r="17101" spans="1:4" x14ac:dyDescent="0.25">
      <c r="A17101"/>
      <c r="B17101"/>
      <c r="C17101"/>
      <c r="D17101"/>
    </row>
    <row r="17102" spans="1:4" x14ac:dyDescent="0.25">
      <c r="A17102"/>
      <c r="B17102"/>
      <c r="C17102"/>
      <c r="D17102"/>
    </row>
    <row r="17103" spans="1:4" x14ac:dyDescent="0.25">
      <c r="A17103"/>
      <c r="B17103"/>
      <c r="C17103"/>
      <c r="D17103"/>
    </row>
    <row r="17104" spans="1:4" x14ac:dyDescent="0.25">
      <c r="A17104"/>
      <c r="B17104"/>
      <c r="C17104"/>
      <c r="D17104"/>
    </row>
    <row r="17105" spans="1:4" x14ac:dyDescent="0.25">
      <c r="A17105"/>
      <c r="B17105"/>
      <c r="C17105"/>
      <c r="D17105"/>
    </row>
    <row r="17106" spans="1:4" x14ac:dyDescent="0.25">
      <c r="A17106"/>
      <c r="B17106"/>
      <c r="C17106"/>
      <c r="D17106"/>
    </row>
    <row r="17107" spans="1:4" x14ac:dyDescent="0.25">
      <c r="A17107"/>
      <c r="B17107"/>
      <c r="C17107"/>
      <c r="D17107"/>
    </row>
    <row r="17108" spans="1:4" x14ac:dyDescent="0.25">
      <c r="A17108"/>
      <c r="B17108"/>
      <c r="C17108"/>
      <c r="D17108"/>
    </row>
    <row r="17109" spans="1:4" x14ac:dyDescent="0.25">
      <c r="A17109"/>
      <c r="B17109"/>
      <c r="C17109"/>
      <c r="D17109"/>
    </row>
    <row r="17110" spans="1:4" x14ac:dyDescent="0.25">
      <c r="A17110"/>
      <c r="B17110"/>
      <c r="C17110"/>
      <c r="D17110"/>
    </row>
    <row r="17111" spans="1:4" x14ac:dyDescent="0.25">
      <c r="A17111"/>
      <c r="B17111"/>
      <c r="C17111"/>
      <c r="D17111"/>
    </row>
    <row r="17112" spans="1:4" x14ac:dyDescent="0.25">
      <c r="A17112"/>
      <c r="B17112"/>
      <c r="C17112"/>
      <c r="D17112"/>
    </row>
    <row r="17113" spans="1:4" x14ac:dyDescent="0.25">
      <c r="A17113"/>
      <c r="B17113"/>
      <c r="C17113"/>
      <c r="D17113"/>
    </row>
    <row r="17114" spans="1:4" x14ac:dyDescent="0.25">
      <c r="A17114"/>
      <c r="B17114"/>
      <c r="C17114"/>
      <c r="D17114"/>
    </row>
    <row r="17115" spans="1:4" x14ac:dyDescent="0.25">
      <c r="A17115"/>
      <c r="B17115"/>
      <c r="C17115"/>
      <c r="D17115"/>
    </row>
    <row r="17116" spans="1:4" x14ac:dyDescent="0.25">
      <c r="A17116"/>
      <c r="B17116"/>
      <c r="C17116"/>
      <c r="D17116"/>
    </row>
    <row r="17117" spans="1:4" x14ac:dyDescent="0.25">
      <c r="A17117"/>
      <c r="B17117"/>
      <c r="C17117"/>
      <c r="D17117"/>
    </row>
    <row r="17118" spans="1:4" x14ac:dyDescent="0.25">
      <c r="A17118"/>
      <c r="B17118"/>
      <c r="C17118"/>
      <c r="D17118"/>
    </row>
    <row r="17119" spans="1:4" x14ac:dyDescent="0.25">
      <c r="A17119"/>
      <c r="B17119"/>
      <c r="C17119"/>
      <c r="D17119"/>
    </row>
    <row r="17120" spans="1:4" x14ac:dyDescent="0.25">
      <c r="A17120"/>
      <c r="B17120"/>
      <c r="C17120"/>
      <c r="D17120"/>
    </row>
    <row r="17121" spans="1:4" x14ac:dyDescent="0.25">
      <c r="A17121"/>
      <c r="B17121"/>
      <c r="C17121"/>
      <c r="D17121"/>
    </row>
    <row r="17122" spans="1:4" x14ac:dyDescent="0.25">
      <c r="A17122"/>
      <c r="B17122"/>
      <c r="C17122"/>
      <c r="D17122"/>
    </row>
    <row r="17123" spans="1:4" x14ac:dyDescent="0.25">
      <c r="A17123"/>
      <c r="B17123"/>
      <c r="C17123"/>
      <c r="D17123"/>
    </row>
    <row r="17124" spans="1:4" x14ac:dyDescent="0.25">
      <c r="A17124"/>
      <c r="B17124"/>
      <c r="C17124"/>
      <c r="D17124"/>
    </row>
    <row r="17125" spans="1:4" x14ac:dyDescent="0.25">
      <c r="A17125"/>
      <c r="B17125"/>
      <c r="C17125"/>
      <c r="D17125"/>
    </row>
    <row r="17126" spans="1:4" x14ac:dyDescent="0.25">
      <c r="A17126"/>
      <c r="B17126"/>
      <c r="C17126"/>
      <c r="D17126"/>
    </row>
    <row r="17127" spans="1:4" x14ac:dyDescent="0.25">
      <c r="A17127"/>
      <c r="B17127"/>
      <c r="C17127"/>
      <c r="D17127"/>
    </row>
    <row r="17128" spans="1:4" x14ac:dyDescent="0.25">
      <c r="A17128"/>
      <c r="B17128"/>
      <c r="C17128"/>
      <c r="D17128"/>
    </row>
    <row r="17129" spans="1:4" x14ac:dyDescent="0.25">
      <c r="A17129"/>
      <c r="B17129"/>
      <c r="C17129"/>
      <c r="D17129"/>
    </row>
    <row r="17130" spans="1:4" x14ac:dyDescent="0.25">
      <c r="A17130"/>
      <c r="B17130"/>
      <c r="C17130"/>
      <c r="D17130"/>
    </row>
    <row r="17131" spans="1:4" x14ac:dyDescent="0.25">
      <c r="A17131"/>
      <c r="B17131"/>
      <c r="C17131"/>
      <c r="D17131"/>
    </row>
    <row r="17132" spans="1:4" x14ac:dyDescent="0.25">
      <c r="A17132"/>
      <c r="B17132"/>
      <c r="C17132"/>
      <c r="D17132"/>
    </row>
    <row r="17133" spans="1:4" x14ac:dyDescent="0.25">
      <c r="A17133"/>
      <c r="B17133"/>
      <c r="C17133"/>
      <c r="D17133"/>
    </row>
    <row r="17134" spans="1:4" x14ac:dyDescent="0.25">
      <c r="A17134"/>
      <c r="B17134"/>
      <c r="C17134"/>
      <c r="D17134"/>
    </row>
    <row r="17135" spans="1:4" x14ac:dyDescent="0.25">
      <c r="A17135"/>
      <c r="B17135"/>
      <c r="C17135"/>
      <c r="D17135"/>
    </row>
    <row r="17136" spans="1:4" x14ac:dyDescent="0.25">
      <c r="A17136"/>
      <c r="B17136"/>
      <c r="C17136"/>
      <c r="D17136"/>
    </row>
    <row r="17137" spans="1:4" x14ac:dyDescent="0.25">
      <c r="A17137"/>
      <c r="B17137"/>
      <c r="C17137"/>
      <c r="D17137"/>
    </row>
    <row r="17138" spans="1:4" x14ac:dyDescent="0.25">
      <c r="A17138"/>
      <c r="B17138"/>
      <c r="C17138"/>
      <c r="D17138"/>
    </row>
    <row r="17139" spans="1:4" x14ac:dyDescent="0.25">
      <c r="A17139"/>
      <c r="B17139"/>
      <c r="C17139"/>
      <c r="D17139"/>
    </row>
    <row r="17140" spans="1:4" x14ac:dyDescent="0.25">
      <c r="A17140"/>
      <c r="B17140"/>
      <c r="C17140"/>
      <c r="D17140"/>
    </row>
    <row r="17141" spans="1:4" x14ac:dyDescent="0.25">
      <c r="A17141"/>
      <c r="B17141"/>
      <c r="C17141"/>
      <c r="D17141"/>
    </row>
    <row r="17142" spans="1:4" x14ac:dyDescent="0.25">
      <c r="A17142"/>
      <c r="B17142"/>
      <c r="C17142"/>
      <c r="D17142"/>
    </row>
    <row r="17143" spans="1:4" x14ac:dyDescent="0.25">
      <c r="A17143"/>
      <c r="B17143"/>
      <c r="C17143"/>
      <c r="D17143"/>
    </row>
    <row r="17144" spans="1:4" x14ac:dyDescent="0.25">
      <c r="A17144"/>
      <c r="B17144"/>
      <c r="C17144"/>
      <c r="D17144"/>
    </row>
    <row r="17145" spans="1:4" x14ac:dyDescent="0.25">
      <c r="A17145"/>
      <c r="B17145"/>
      <c r="C17145"/>
      <c r="D17145"/>
    </row>
    <row r="17146" spans="1:4" x14ac:dyDescent="0.25">
      <c r="A17146"/>
      <c r="B17146"/>
      <c r="C17146"/>
      <c r="D17146"/>
    </row>
    <row r="17147" spans="1:4" x14ac:dyDescent="0.25">
      <c r="A17147"/>
      <c r="B17147"/>
      <c r="C17147"/>
      <c r="D17147"/>
    </row>
    <row r="17148" spans="1:4" x14ac:dyDescent="0.25">
      <c r="A17148"/>
      <c r="B17148"/>
      <c r="C17148"/>
      <c r="D17148"/>
    </row>
    <row r="17149" spans="1:4" x14ac:dyDescent="0.25">
      <c r="A17149"/>
      <c r="B17149"/>
      <c r="C17149"/>
      <c r="D17149"/>
    </row>
    <row r="17150" spans="1:4" x14ac:dyDescent="0.25">
      <c r="A17150"/>
      <c r="B17150"/>
      <c r="C17150"/>
      <c r="D17150"/>
    </row>
    <row r="17151" spans="1:4" x14ac:dyDescent="0.25">
      <c r="A17151"/>
      <c r="B17151"/>
      <c r="C17151"/>
      <c r="D17151"/>
    </row>
    <row r="17152" spans="1:4" x14ac:dyDescent="0.25">
      <c r="A17152"/>
      <c r="B17152"/>
      <c r="C17152"/>
      <c r="D17152"/>
    </row>
    <row r="17153" spans="1:4" x14ac:dyDescent="0.25">
      <c r="A17153"/>
      <c r="B17153"/>
      <c r="C17153"/>
      <c r="D17153"/>
    </row>
    <row r="17154" spans="1:4" x14ac:dyDescent="0.25">
      <c r="A17154"/>
      <c r="B17154"/>
      <c r="C17154"/>
      <c r="D17154"/>
    </row>
    <row r="17155" spans="1:4" x14ac:dyDescent="0.25">
      <c r="A17155"/>
      <c r="B17155"/>
      <c r="C17155"/>
      <c r="D17155"/>
    </row>
    <row r="17156" spans="1:4" x14ac:dyDescent="0.25">
      <c r="A17156"/>
      <c r="B17156"/>
      <c r="C17156"/>
      <c r="D17156"/>
    </row>
    <row r="17157" spans="1:4" x14ac:dyDescent="0.25">
      <c r="A17157"/>
      <c r="B17157"/>
      <c r="C17157"/>
      <c r="D17157"/>
    </row>
    <row r="17158" spans="1:4" x14ac:dyDescent="0.25">
      <c r="A17158"/>
      <c r="B17158"/>
      <c r="C17158"/>
      <c r="D17158"/>
    </row>
    <row r="17159" spans="1:4" x14ac:dyDescent="0.25">
      <c r="A17159"/>
      <c r="B17159"/>
      <c r="C17159"/>
      <c r="D17159"/>
    </row>
    <row r="17160" spans="1:4" x14ac:dyDescent="0.25">
      <c r="A17160"/>
      <c r="B17160"/>
      <c r="C17160"/>
      <c r="D17160"/>
    </row>
    <row r="17161" spans="1:4" x14ac:dyDescent="0.25">
      <c r="A17161"/>
      <c r="B17161"/>
      <c r="C17161"/>
      <c r="D17161"/>
    </row>
    <row r="17162" spans="1:4" x14ac:dyDescent="0.25">
      <c r="A17162"/>
      <c r="B17162"/>
      <c r="C17162"/>
      <c r="D17162"/>
    </row>
    <row r="17163" spans="1:4" x14ac:dyDescent="0.25">
      <c r="A17163"/>
      <c r="B17163"/>
      <c r="C17163"/>
      <c r="D17163"/>
    </row>
    <row r="17164" spans="1:4" x14ac:dyDescent="0.25">
      <c r="A17164"/>
      <c r="B17164"/>
      <c r="C17164"/>
      <c r="D17164"/>
    </row>
    <row r="17165" spans="1:4" x14ac:dyDescent="0.25">
      <c r="A17165"/>
      <c r="B17165"/>
      <c r="C17165"/>
      <c r="D17165"/>
    </row>
    <row r="17166" spans="1:4" x14ac:dyDescent="0.25">
      <c r="A17166"/>
      <c r="B17166"/>
      <c r="C17166"/>
      <c r="D17166"/>
    </row>
    <row r="17167" spans="1:4" x14ac:dyDescent="0.25">
      <c r="A17167"/>
      <c r="B17167"/>
      <c r="C17167"/>
      <c r="D17167"/>
    </row>
    <row r="17168" spans="1:4" x14ac:dyDescent="0.25">
      <c r="A17168"/>
      <c r="B17168"/>
      <c r="C17168"/>
      <c r="D17168"/>
    </row>
    <row r="17169" spans="1:4" x14ac:dyDescent="0.25">
      <c r="A17169"/>
      <c r="B17169"/>
      <c r="C17169"/>
      <c r="D17169"/>
    </row>
    <row r="17170" spans="1:4" x14ac:dyDescent="0.25">
      <c r="A17170"/>
      <c r="B17170"/>
      <c r="C17170"/>
      <c r="D17170"/>
    </row>
    <row r="17171" spans="1:4" x14ac:dyDescent="0.25">
      <c r="A17171"/>
      <c r="B17171"/>
      <c r="C17171"/>
      <c r="D17171"/>
    </row>
    <row r="17172" spans="1:4" x14ac:dyDescent="0.25">
      <c r="A17172"/>
      <c r="B17172"/>
      <c r="C17172"/>
      <c r="D17172"/>
    </row>
    <row r="17173" spans="1:4" x14ac:dyDescent="0.25">
      <c r="A17173"/>
      <c r="B17173"/>
      <c r="C17173"/>
      <c r="D17173"/>
    </row>
    <row r="17174" spans="1:4" x14ac:dyDescent="0.25">
      <c r="A17174"/>
      <c r="B17174"/>
      <c r="C17174"/>
      <c r="D17174"/>
    </row>
    <row r="17175" spans="1:4" x14ac:dyDescent="0.25">
      <c r="A17175"/>
      <c r="B17175"/>
      <c r="C17175"/>
      <c r="D17175"/>
    </row>
    <row r="17176" spans="1:4" x14ac:dyDescent="0.25">
      <c r="A17176"/>
      <c r="B17176"/>
      <c r="C17176"/>
      <c r="D17176"/>
    </row>
    <row r="17177" spans="1:4" x14ac:dyDescent="0.25">
      <c r="A17177"/>
      <c r="B17177"/>
      <c r="C17177"/>
      <c r="D17177"/>
    </row>
    <row r="17178" spans="1:4" x14ac:dyDescent="0.25">
      <c r="A17178"/>
      <c r="B17178"/>
      <c r="C17178"/>
      <c r="D17178"/>
    </row>
    <row r="17179" spans="1:4" x14ac:dyDescent="0.25">
      <c r="A17179"/>
      <c r="B17179"/>
      <c r="C17179"/>
      <c r="D17179"/>
    </row>
    <row r="17180" spans="1:4" x14ac:dyDescent="0.25">
      <c r="A17180"/>
      <c r="B17180"/>
      <c r="C17180"/>
      <c r="D17180"/>
    </row>
    <row r="17181" spans="1:4" x14ac:dyDescent="0.25">
      <c r="A17181"/>
      <c r="B17181"/>
      <c r="C17181"/>
      <c r="D17181"/>
    </row>
    <row r="17182" spans="1:4" x14ac:dyDescent="0.25">
      <c r="A17182"/>
      <c r="B17182"/>
      <c r="C17182"/>
      <c r="D17182"/>
    </row>
    <row r="17183" spans="1:4" x14ac:dyDescent="0.25">
      <c r="A17183"/>
      <c r="B17183"/>
      <c r="C17183"/>
      <c r="D17183"/>
    </row>
    <row r="17184" spans="1:4" x14ac:dyDescent="0.25">
      <c r="A17184"/>
      <c r="B17184"/>
      <c r="C17184"/>
      <c r="D17184"/>
    </row>
    <row r="17185" spans="1:4" x14ac:dyDescent="0.25">
      <c r="A17185"/>
      <c r="B17185"/>
      <c r="C17185"/>
      <c r="D17185"/>
    </row>
    <row r="17186" spans="1:4" x14ac:dyDescent="0.25">
      <c r="A17186"/>
      <c r="B17186"/>
      <c r="C17186"/>
      <c r="D17186"/>
    </row>
    <row r="17187" spans="1:4" x14ac:dyDescent="0.25">
      <c r="A17187"/>
      <c r="B17187"/>
      <c r="C17187"/>
      <c r="D17187"/>
    </row>
    <row r="17188" spans="1:4" x14ac:dyDescent="0.25">
      <c r="A17188"/>
      <c r="B17188"/>
      <c r="C17188"/>
      <c r="D17188"/>
    </row>
    <row r="17189" spans="1:4" x14ac:dyDescent="0.25">
      <c r="A17189"/>
      <c r="B17189"/>
      <c r="C17189"/>
      <c r="D17189"/>
    </row>
    <row r="17190" spans="1:4" x14ac:dyDescent="0.25">
      <c r="A17190"/>
      <c r="B17190"/>
      <c r="C17190"/>
      <c r="D17190"/>
    </row>
    <row r="17191" spans="1:4" x14ac:dyDescent="0.25">
      <c r="A17191"/>
      <c r="B17191"/>
      <c r="C17191"/>
      <c r="D17191"/>
    </row>
    <row r="17192" spans="1:4" x14ac:dyDescent="0.25">
      <c r="A17192"/>
      <c r="B17192"/>
      <c r="C17192"/>
      <c r="D17192"/>
    </row>
    <row r="17193" spans="1:4" x14ac:dyDescent="0.25">
      <c r="A17193"/>
      <c r="B17193"/>
      <c r="C17193"/>
      <c r="D17193"/>
    </row>
    <row r="17194" spans="1:4" x14ac:dyDescent="0.25">
      <c r="A17194"/>
      <c r="B17194"/>
      <c r="C17194"/>
      <c r="D17194"/>
    </row>
    <row r="17195" spans="1:4" x14ac:dyDescent="0.25">
      <c r="A17195"/>
      <c r="B17195"/>
      <c r="C17195"/>
      <c r="D17195"/>
    </row>
    <row r="17196" spans="1:4" x14ac:dyDescent="0.25">
      <c r="A17196"/>
      <c r="B17196"/>
      <c r="C17196"/>
      <c r="D17196"/>
    </row>
    <row r="17197" spans="1:4" x14ac:dyDescent="0.25">
      <c r="A17197"/>
      <c r="B17197"/>
      <c r="C17197"/>
      <c r="D17197"/>
    </row>
    <row r="17198" spans="1:4" x14ac:dyDescent="0.25">
      <c r="A17198"/>
      <c r="B17198"/>
      <c r="C17198"/>
      <c r="D17198"/>
    </row>
    <row r="17199" spans="1:4" x14ac:dyDescent="0.25">
      <c r="A17199"/>
      <c r="B17199"/>
      <c r="C17199"/>
      <c r="D17199"/>
    </row>
    <row r="17200" spans="1:4" x14ac:dyDescent="0.25">
      <c r="A17200"/>
      <c r="B17200"/>
      <c r="C17200"/>
      <c r="D17200"/>
    </row>
    <row r="17201" spans="1:4" x14ac:dyDescent="0.25">
      <c r="A17201"/>
      <c r="B17201"/>
      <c r="C17201"/>
      <c r="D17201"/>
    </row>
    <row r="17202" spans="1:4" x14ac:dyDescent="0.25">
      <c r="A17202"/>
      <c r="B17202"/>
      <c r="C17202"/>
      <c r="D17202"/>
    </row>
    <row r="17203" spans="1:4" x14ac:dyDescent="0.25">
      <c r="A17203"/>
      <c r="B17203"/>
      <c r="C17203"/>
      <c r="D17203"/>
    </row>
    <row r="17204" spans="1:4" x14ac:dyDescent="0.25">
      <c r="A17204"/>
      <c r="B17204"/>
      <c r="C17204"/>
      <c r="D17204"/>
    </row>
    <row r="17205" spans="1:4" x14ac:dyDescent="0.25">
      <c r="A17205"/>
      <c r="B17205"/>
      <c r="C17205"/>
      <c r="D17205"/>
    </row>
    <row r="17206" spans="1:4" x14ac:dyDescent="0.25">
      <c r="A17206"/>
      <c r="B17206"/>
      <c r="C17206"/>
      <c r="D17206"/>
    </row>
    <row r="17207" spans="1:4" x14ac:dyDescent="0.25">
      <c r="A17207"/>
      <c r="B17207"/>
      <c r="C17207"/>
      <c r="D17207"/>
    </row>
    <row r="17208" spans="1:4" x14ac:dyDescent="0.25">
      <c r="A17208"/>
      <c r="B17208"/>
      <c r="C17208"/>
      <c r="D17208"/>
    </row>
    <row r="17209" spans="1:4" x14ac:dyDescent="0.25">
      <c r="A17209"/>
      <c r="B17209"/>
      <c r="C17209"/>
      <c r="D17209"/>
    </row>
    <row r="17210" spans="1:4" x14ac:dyDescent="0.25">
      <c r="A17210"/>
      <c r="B17210"/>
      <c r="C17210"/>
      <c r="D17210"/>
    </row>
    <row r="17211" spans="1:4" x14ac:dyDescent="0.25">
      <c r="A17211"/>
      <c r="B17211"/>
      <c r="C17211"/>
      <c r="D17211"/>
    </row>
    <row r="17212" spans="1:4" x14ac:dyDescent="0.25">
      <c r="A17212"/>
      <c r="B17212"/>
      <c r="C17212"/>
      <c r="D17212"/>
    </row>
    <row r="17213" spans="1:4" x14ac:dyDescent="0.25">
      <c r="A17213"/>
      <c r="B17213"/>
      <c r="C17213"/>
      <c r="D17213"/>
    </row>
    <row r="17214" spans="1:4" x14ac:dyDescent="0.25">
      <c r="A17214"/>
      <c r="B17214"/>
      <c r="C17214"/>
      <c r="D17214"/>
    </row>
    <row r="17215" spans="1:4" x14ac:dyDescent="0.25">
      <c r="A17215"/>
      <c r="B17215"/>
      <c r="C17215"/>
      <c r="D17215"/>
    </row>
    <row r="17216" spans="1:4" x14ac:dyDescent="0.25">
      <c r="A17216"/>
      <c r="B17216"/>
      <c r="C17216"/>
      <c r="D17216"/>
    </row>
    <row r="17217" spans="1:4" x14ac:dyDescent="0.25">
      <c r="A17217"/>
      <c r="B17217"/>
      <c r="C17217"/>
      <c r="D17217"/>
    </row>
    <row r="17218" spans="1:4" x14ac:dyDescent="0.25">
      <c r="A17218"/>
      <c r="B17218"/>
      <c r="C17218"/>
      <c r="D17218"/>
    </row>
    <row r="17219" spans="1:4" x14ac:dyDescent="0.25">
      <c r="A17219"/>
      <c r="B17219"/>
      <c r="C17219"/>
      <c r="D17219"/>
    </row>
    <row r="17220" spans="1:4" x14ac:dyDescent="0.25">
      <c r="A17220"/>
      <c r="B17220"/>
      <c r="C17220"/>
      <c r="D17220"/>
    </row>
    <row r="17221" spans="1:4" x14ac:dyDescent="0.25">
      <c r="A17221"/>
      <c r="B17221"/>
      <c r="C17221"/>
      <c r="D17221"/>
    </row>
    <row r="17222" spans="1:4" x14ac:dyDescent="0.25">
      <c r="A17222"/>
      <c r="B17222"/>
      <c r="C17222"/>
      <c r="D17222"/>
    </row>
    <row r="17223" spans="1:4" x14ac:dyDescent="0.25">
      <c r="A17223"/>
      <c r="B17223"/>
      <c r="C17223"/>
      <c r="D17223"/>
    </row>
    <row r="17224" spans="1:4" x14ac:dyDescent="0.25">
      <c r="A17224"/>
      <c r="B17224"/>
      <c r="C17224"/>
      <c r="D17224"/>
    </row>
    <row r="17225" spans="1:4" x14ac:dyDescent="0.25">
      <c r="A17225"/>
      <c r="B17225"/>
      <c r="C17225"/>
      <c r="D17225"/>
    </row>
    <row r="17226" spans="1:4" x14ac:dyDescent="0.25">
      <c r="A17226"/>
      <c r="B17226"/>
      <c r="C17226"/>
      <c r="D17226"/>
    </row>
    <row r="17227" spans="1:4" x14ac:dyDescent="0.25">
      <c r="A17227"/>
      <c r="B17227"/>
      <c r="C17227"/>
      <c r="D17227"/>
    </row>
    <row r="17228" spans="1:4" x14ac:dyDescent="0.25">
      <c r="A17228"/>
      <c r="B17228"/>
      <c r="C17228"/>
      <c r="D17228"/>
    </row>
    <row r="17229" spans="1:4" x14ac:dyDescent="0.25">
      <c r="A17229"/>
      <c r="B17229"/>
      <c r="C17229"/>
      <c r="D17229"/>
    </row>
    <row r="17230" spans="1:4" x14ac:dyDescent="0.25">
      <c r="A17230"/>
      <c r="B17230"/>
      <c r="C17230"/>
      <c r="D17230"/>
    </row>
    <row r="17231" spans="1:4" x14ac:dyDescent="0.25">
      <c r="A17231"/>
      <c r="B17231"/>
      <c r="C17231"/>
      <c r="D17231"/>
    </row>
    <row r="17232" spans="1:4" x14ac:dyDescent="0.25">
      <c r="A17232"/>
      <c r="B17232"/>
      <c r="C17232"/>
      <c r="D17232"/>
    </row>
    <row r="17233" spans="1:4" x14ac:dyDescent="0.25">
      <c r="A17233"/>
      <c r="B17233"/>
      <c r="C17233"/>
      <c r="D17233"/>
    </row>
    <row r="17234" spans="1:4" x14ac:dyDescent="0.25">
      <c r="A17234"/>
      <c r="B17234"/>
      <c r="C17234"/>
      <c r="D17234"/>
    </row>
    <row r="17235" spans="1:4" x14ac:dyDescent="0.25">
      <c r="A17235"/>
      <c r="B17235"/>
      <c r="C17235"/>
      <c r="D17235"/>
    </row>
    <row r="17236" spans="1:4" x14ac:dyDescent="0.25">
      <c r="A17236"/>
      <c r="B17236"/>
      <c r="C17236"/>
      <c r="D17236"/>
    </row>
    <row r="17237" spans="1:4" x14ac:dyDescent="0.25">
      <c r="A17237"/>
      <c r="B17237"/>
      <c r="C17237"/>
      <c r="D17237"/>
    </row>
    <row r="17238" spans="1:4" x14ac:dyDescent="0.25">
      <c r="A17238"/>
      <c r="B17238"/>
      <c r="C17238"/>
      <c r="D17238"/>
    </row>
    <row r="17239" spans="1:4" x14ac:dyDescent="0.25">
      <c r="A17239"/>
      <c r="B17239"/>
      <c r="C17239"/>
      <c r="D17239"/>
    </row>
    <row r="17240" spans="1:4" x14ac:dyDescent="0.25">
      <c r="A17240"/>
      <c r="B17240"/>
      <c r="C17240"/>
      <c r="D17240"/>
    </row>
    <row r="17241" spans="1:4" x14ac:dyDescent="0.25">
      <c r="A17241"/>
      <c r="B17241"/>
      <c r="C17241"/>
      <c r="D17241"/>
    </row>
    <row r="17242" spans="1:4" x14ac:dyDescent="0.25">
      <c r="A17242"/>
      <c r="B17242"/>
      <c r="C17242"/>
      <c r="D17242"/>
    </row>
    <row r="17243" spans="1:4" x14ac:dyDescent="0.25">
      <c r="A17243"/>
      <c r="B17243"/>
      <c r="C17243"/>
      <c r="D17243"/>
    </row>
    <row r="17244" spans="1:4" x14ac:dyDescent="0.25">
      <c r="A17244"/>
      <c r="B17244"/>
      <c r="C17244"/>
      <c r="D17244"/>
    </row>
    <row r="17245" spans="1:4" x14ac:dyDescent="0.25">
      <c r="A17245"/>
      <c r="B17245"/>
      <c r="C17245"/>
      <c r="D17245"/>
    </row>
    <row r="17246" spans="1:4" x14ac:dyDescent="0.25">
      <c r="A17246"/>
      <c r="B17246"/>
      <c r="C17246"/>
      <c r="D17246"/>
    </row>
    <row r="17247" spans="1:4" x14ac:dyDescent="0.25">
      <c r="A17247"/>
      <c r="B17247"/>
      <c r="C17247"/>
      <c r="D17247"/>
    </row>
    <row r="17248" spans="1:4" x14ac:dyDescent="0.25">
      <c r="A17248"/>
      <c r="B17248"/>
      <c r="C17248"/>
      <c r="D17248"/>
    </row>
    <row r="17249" spans="1:4" x14ac:dyDescent="0.25">
      <c r="A17249"/>
      <c r="B17249"/>
      <c r="C17249"/>
      <c r="D17249"/>
    </row>
    <row r="17250" spans="1:4" x14ac:dyDescent="0.25">
      <c r="A17250"/>
      <c r="B17250"/>
      <c r="C17250"/>
      <c r="D17250"/>
    </row>
    <row r="17251" spans="1:4" x14ac:dyDescent="0.25">
      <c r="A17251"/>
      <c r="B17251"/>
      <c r="C17251"/>
      <c r="D17251"/>
    </row>
    <row r="17252" spans="1:4" x14ac:dyDescent="0.25">
      <c r="A17252"/>
      <c r="B17252"/>
      <c r="C17252"/>
      <c r="D17252"/>
    </row>
    <row r="17253" spans="1:4" x14ac:dyDescent="0.25">
      <c r="A17253"/>
      <c r="B17253"/>
      <c r="C17253"/>
      <c r="D17253"/>
    </row>
    <row r="17254" spans="1:4" x14ac:dyDescent="0.25">
      <c r="A17254"/>
      <c r="B17254"/>
      <c r="C17254"/>
      <c r="D17254"/>
    </row>
    <row r="17255" spans="1:4" x14ac:dyDescent="0.25">
      <c r="A17255"/>
      <c r="B17255"/>
      <c r="C17255"/>
      <c r="D17255"/>
    </row>
    <row r="17256" spans="1:4" x14ac:dyDescent="0.25">
      <c r="A17256"/>
      <c r="B17256"/>
      <c r="C17256"/>
      <c r="D17256"/>
    </row>
    <row r="17257" spans="1:4" x14ac:dyDescent="0.25">
      <c r="A17257"/>
      <c r="B17257"/>
      <c r="C17257"/>
      <c r="D17257"/>
    </row>
    <row r="17258" spans="1:4" x14ac:dyDescent="0.25">
      <c r="A17258"/>
      <c r="B17258"/>
      <c r="C17258"/>
      <c r="D17258"/>
    </row>
    <row r="17259" spans="1:4" x14ac:dyDescent="0.25">
      <c r="A17259"/>
      <c r="B17259"/>
      <c r="C17259"/>
      <c r="D17259"/>
    </row>
    <row r="17260" spans="1:4" x14ac:dyDescent="0.25">
      <c r="A17260"/>
      <c r="B17260"/>
      <c r="C17260"/>
      <c r="D17260"/>
    </row>
    <row r="17261" spans="1:4" x14ac:dyDescent="0.25">
      <c r="A17261"/>
      <c r="B17261"/>
      <c r="C17261"/>
      <c r="D17261"/>
    </row>
    <row r="17262" spans="1:4" x14ac:dyDescent="0.25">
      <c r="A17262"/>
      <c r="B17262"/>
      <c r="C17262"/>
      <c r="D17262"/>
    </row>
    <row r="17263" spans="1:4" x14ac:dyDescent="0.25">
      <c r="A17263"/>
      <c r="B17263"/>
      <c r="C17263"/>
      <c r="D17263"/>
    </row>
    <row r="17264" spans="1:4" x14ac:dyDescent="0.25">
      <c r="A17264"/>
      <c r="B17264"/>
      <c r="C17264"/>
      <c r="D17264"/>
    </row>
    <row r="17265" spans="1:4" x14ac:dyDescent="0.25">
      <c r="A17265"/>
      <c r="B17265"/>
      <c r="C17265"/>
      <c r="D17265"/>
    </row>
    <row r="17266" spans="1:4" x14ac:dyDescent="0.25">
      <c r="A17266"/>
      <c r="B17266"/>
      <c r="C17266"/>
      <c r="D17266"/>
    </row>
    <row r="17267" spans="1:4" x14ac:dyDescent="0.25">
      <c r="A17267"/>
      <c r="B17267"/>
      <c r="C17267"/>
      <c r="D17267"/>
    </row>
    <row r="17268" spans="1:4" x14ac:dyDescent="0.25">
      <c r="A17268"/>
      <c r="B17268"/>
      <c r="C17268"/>
      <c r="D17268"/>
    </row>
    <row r="17269" spans="1:4" x14ac:dyDescent="0.25">
      <c r="A17269"/>
      <c r="B17269"/>
      <c r="C17269"/>
      <c r="D17269"/>
    </row>
    <row r="17270" spans="1:4" x14ac:dyDescent="0.25">
      <c r="A17270"/>
      <c r="B17270"/>
      <c r="C17270"/>
      <c r="D17270"/>
    </row>
    <row r="17271" spans="1:4" x14ac:dyDescent="0.25">
      <c r="A17271"/>
      <c r="B17271"/>
      <c r="C17271"/>
      <c r="D17271"/>
    </row>
    <row r="17272" spans="1:4" x14ac:dyDescent="0.25">
      <c r="A17272"/>
      <c r="B17272"/>
      <c r="C17272"/>
      <c r="D17272"/>
    </row>
    <row r="17273" spans="1:4" x14ac:dyDescent="0.25">
      <c r="A17273"/>
      <c r="B17273"/>
      <c r="C17273"/>
      <c r="D17273"/>
    </row>
    <row r="17274" spans="1:4" x14ac:dyDescent="0.25">
      <c r="A17274"/>
      <c r="B17274"/>
      <c r="C17274"/>
      <c r="D17274"/>
    </row>
    <row r="17275" spans="1:4" x14ac:dyDescent="0.25">
      <c r="A17275"/>
      <c r="B17275"/>
      <c r="C17275"/>
      <c r="D17275"/>
    </row>
    <row r="17276" spans="1:4" x14ac:dyDescent="0.25">
      <c r="A17276"/>
      <c r="B17276"/>
      <c r="C17276"/>
      <c r="D17276"/>
    </row>
    <row r="17277" spans="1:4" x14ac:dyDescent="0.25">
      <c r="A17277"/>
      <c r="B17277"/>
      <c r="C17277"/>
      <c r="D17277"/>
    </row>
    <row r="17278" spans="1:4" x14ac:dyDescent="0.25">
      <c r="A17278"/>
      <c r="B17278"/>
      <c r="C17278"/>
      <c r="D17278"/>
    </row>
    <row r="17279" spans="1:4" x14ac:dyDescent="0.25">
      <c r="A17279"/>
      <c r="B17279"/>
      <c r="C17279"/>
      <c r="D17279"/>
    </row>
    <row r="17280" spans="1:4" x14ac:dyDescent="0.25">
      <c r="A17280"/>
      <c r="B17280"/>
      <c r="C17280"/>
      <c r="D17280"/>
    </row>
    <row r="17281" spans="1:4" x14ac:dyDescent="0.25">
      <c r="A17281"/>
      <c r="B17281"/>
      <c r="C17281"/>
      <c r="D17281"/>
    </row>
    <row r="17282" spans="1:4" x14ac:dyDescent="0.25">
      <c r="A17282"/>
      <c r="B17282"/>
      <c r="C17282"/>
      <c r="D17282"/>
    </row>
    <row r="17283" spans="1:4" x14ac:dyDescent="0.25">
      <c r="A17283"/>
      <c r="B17283"/>
      <c r="C17283"/>
      <c r="D17283"/>
    </row>
    <row r="17284" spans="1:4" x14ac:dyDescent="0.25">
      <c r="A17284"/>
      <c r="B17284"/>
      <c r="C17284"/>
      <c r="D17284"/>
    </row>
    <row r="17285" spans="1:4" x14ac:dyDescent="0.25">
      <c r="A17285"/>
      <c r="B17285"/>
      <c r="C17285"/>
      <c r="D17285"/>
    </row>
    <row r="17286" spans="1:4" x14ac:dyDescent="0.25">
      <c r="A17286"/>
      <c r="B17286"/>
      <c r="C17286"/>
      <c r="D17286"/>
    </row>
    <row r="17287" spans="1:4" x14ac:dyDescent="0.25">
      <c r="A17287"/>
      <c r="B17287"/>
      <c r="C17287"/>
      <c r="D17287"/>
    </row>
    <row r="17288" spans="1:4" x14ac:dyDescent="0.25">
      <c r="A17288"/>
      <c r="B17288"/>
      <c r="C17288"/>
      <c r="D17288"/>
    </row>
    <row r="17289" spans="1:4" x14ac:dyDescent="0.25">
      <c r="A17289"/>
      <c r="B17289"/>
      <c r="C17289"/>
      <c r="D17289"/>
    </row>
    <row r="17290" spans="1:4" x14ac:dyDescent="0.25">
      <c r="A17290"/>
      <c r="B17290"/>
      <c r="C17290"/>
      <c r="D17290"/>
    </row>
    <row r="17291" spans="1:4" x14ac:dyDescent="0.25">
      <c r="A17291"/>
      <c r="B17291"/>
      <c r="C17291"/>
      <c r="D17291"/>
    </row>
    <row r="17292" spans="1:4" x14ac:dyDescent="0.25">
      <c r="A17292"/>
      <c r="B17292"/>
      <c r="C17292"/>
      <c r="D17292"/>
    </row>
    <row r="17293" spans="1:4" x14ac:dyDescent="0.25">
      <c r="A17293"/>
      <c r="B17293"/>
      <c r="C17293"/>
      <c r="D17293"/>
    </row>
    <row r="17294" spans="1:4" x14ac:dyDescent="0.25">
      <c r="A17294"/>
      <c r="B17294"/>
      <c r="C17294"/>
      <c r="D17294"/>
    </row>
    <row r="17295" spans="1:4" x14ac:dyDescent="0.25">
      <c r="A17295"/>
      <c r="B17295"/>
      <c r="C17295"/>
      <c r="D17295"/>
    </row>
    <row r="17296" spans="1:4" x14ac:dyDescent="0.25">
      <c r="A17296"/>
      <c r="B17296"/>
      <c r="C17296"/>
      <c r="D17296"/>
    </row>
    <row r="17297" spans="1:4" x14ac:dyDescent="0.25">
      <c r="A17297"/>
      <c r="B17297"/>
      <c r="C17297"/>
      <c r="D17297"/>
    </row>
    <row r="17298" spans="1:4" x14ac:dyDescent="0.25">
      <c r="A17298"/>
      <c r="B17298"/>
      <c r="C17298"/>
      <c r="D17298"/>
    </row>
    <row r="17299" spans="1:4" x14ac:dyDescent="0.25">
      <c r="A17299"/>
      <c r="B17299"/>
      <c r="C17299"/>
      <c r="D17299"/>
    </row>
    <row r="17300" spans="1:4" x14ac:dyDescent="0.25">
      <c r="A17300"/>
      <c r="B17300"/>
      <c r="C17300"/>
      <c r="D17300"/>
    </row>
    <row r="17301" spans="1:4" x14ac:dyDescent="0.25">
      <c r="A17301"/>
      <c r="B17301"/>
      <c r="C17301"/>
      <c r="D17301"/>
    </row>
    <row r="17302" spans="1:4" x14ac:dyDescent="0.25">
      <c r="A17302"/>
      <c r="B17302"/>
      <c r="C17302"/>
      <c r="D17302"/>
    </row>
    <row r="17303" spans="1:4" x14ac:dyDescent="0.25">
      <c r="A17303"/>
      <c r="B17303"/>
      <c r="C17303"/>
      <c r="D17303"/>
    </row>
    <row r="17304" spans="1:4" x14ac:dyDescent="0.25">
      <c r="A17304"/>
      <c r="B17304"/>
      <c r="C17304"/>
      <c r="D17304"/>
    </row>
    <row r="17305" spans="1:4" x14ac:dyDescent="0.25">
      <c r="A17305"/>
      <c r="B17305"/>
      <c r="C17305"/>
      <c r="D17305"/>
    </row>
    <row r="17306" spans="1:4" x14ac:dyDescent="0.25">
      <c r="A17306"/>
      <c r="B17306"/>
      <c r="C17306"/>
      <c r="D17306"/>
    </row>
    <row r="17307" spans="1:4" x14ac:dyDescent="0.25">
      <c r="A17307"/>
      <c r="B17307"/>
      <c r="C17307"/>
      <c r="D17307"/>
    </row>
    <row r="17308" spans="1:4" x14ac:dyDescent="0.25">
      <c r="A17308"/>
      <c r="B17308"/>
      <c r="C17308"/>
      <c r="D17308"/>
    </row>
    <row r="17309" spans="1:4" x14ac:dyDescent="0.25">
      <c r="A17309"/>
      <c r="B17309"/>
      <c r="C17309"/>
      <c r="D17309"/>
    </row>
    <row r="17310" spans="1:4" x14ac:dyDescent="0.25">
      <c r="A17310"/>
      <c r="B17310"/>
      <c r="C17310"/>
      <c r="D17310"/>
    </row>
    <row r="17311" spans="1:4" x14ac:dyDescent="0.25">
      <c r="A17311"/>
      <c r="B17311"/>
      <c r="C17311"/>
      <c r="D17311"/>
    </row>
    <row r="17312" spans="1:4" x14ac:dyDescent="0.25">
      <c r="A17312"/>
      <c r="B17312"/>
      <c r="C17312"/>
      <c r="D17312"/>
    </row>
    <row r="17313" spans="1:4" x14ac:dyDescent="0.25">
      <c r="A17313"/>
      <c r="B17313"/>
      <c r="C17313"/>
      <c r="D17313"/>
    </row>
    <row r="17314" spans="1:4" x14ac:dyDescent="0.25">
      <c r="A17314"/>
      <c r="B17314"/>
      <c r="C17314"/>
      <c r="D17314"/>
    </row>
    <row r="17315" spans="1:4" x14ac:dyDescent="0.25">
      <c r="A17315"/>
      <c r="B17315"/>
      <c r="C17315"/>
      <c r="D17315"/>
    </row>
    <row r="17316" spans="1:4" x14ac:dyDescent="0.25">
      <c r="A17316"/>
      <c r="B17316"/>
      <c r="C17316"/>
      <c r="D17316"/>
    </row>
    <row r="17317" spans="1:4" x14ac:dyDescent="0.25">
      <c r="A17317"/>
      <c r="B17317"/>
      <c r="C17317"/>
      <c r="D17317"/>
    </row>
    <row r="17318" spans="1:4" x14ac:dyDescent="0.25">
      <c r="A17318"/>
      <c r="B17318"/>
      <c r="C17318"/>
      <c r="D17318"/>
    </row>
    <row r="17319" spans="1:4" x14ac:dyDescent="0.25">
      <c r="A17319"/>
      <c r="B17319"/>
      <c r="C17319"/>
      <c r="D17319"/>
    </row>
    <row r="17320" spans="1:4" x14ac:dyDescent="0.25">
      <c r="A17320"/>
      <c r="B17320"/>
      <c r="C17320"/>
      <c r="D17320"/>
    </row>
    <row r="17321" spans="1:4" x14ac:dyDescent="0.25">
      <c r="A17321"/>
      <c r="B17321"/>
      <c r="C17321"/>
      <c r="D17321"/>
    </row>
    <row r="17322" spans="1:4" x14ac:dyDescent="0.25">
      <c r="A17322"/>
      <c r="B17322"/>
      <c r="C17322"/>
      <c r="D17322"/>
    </row>
    <row r="17323" spans="1:4" x14ac:dyDescent="0.25">
      <c r="A17323"/>
      <c r="B17323"/>
      <c r="C17323"/>
      <c r="D17323"/>
    </row>
    <row r="17324" spans="1:4" x14ac:dyDescent="0.25">
      <c r="A17324"/>
      <c r="B17324"/>
      <c r="C17324"/>
      <c r="D17324"/>
    </row>
    <row r="17325" spans="1:4" x14ac:dyDescent="0.25">
      <c r="A17325"/>
      <c r="B17325"/>
      <c r="C17325"/>
      <c r="D17325"/>
    </row>
    <row r="17326" spans="1:4" x14ac:dyDescent="0.25">
      <c r="A17326"/>
      <c r="B17326"/>
      <c r="C17326"/>
      <c r="D17326"/>
    </row>
    <row r="17327" spans="1:4" x14ac:dyDescent="0.25">
      <c r="A17327"/>
      <c r="B17327"/>
      <c r="C17327"/>
      <c r="D17327"/>
    </row>
    <row r="17328" spans="1:4" x14ac:dyDescent="0.25">
      <c r="A17328"/>
      <c r="B17328"/>
      <c r="C17328"/>
      <c r="D17328"/>
    </row>
    <row r="17329" spans="1:4" x14ac:dyDescent="0.25">
      <c r="A17329"/>
      <c r="B17329"/>
      <c r="C17329"/>
      <c r="D17329"/>
    </row>
    <row r="17330" spans="1:4" x14ac:dyDescent="0.25">
      <c r="A17330"/>
      <c r="B17330"/>
      <c r="C17330"/>
      <c r="D17330"/>
    </row>
    <row r="17331" spans="1:4" x14ac:dyDescent="0.25">
      <c r="A17331"/>
      <c r="B17331"/>
      <c r="C17331"/>
      <c r="D17331"/>
    </row>
    <row r="17332" spans="1:4" x14ac:dyDescent="0.25">
      <c r="A17332"/>
      <c r="B17332"/>
      <c r="C17332"/>
      <c r="D17332"/>
    </row>
    <row r="17333" spans="1:4" x14ac:dyDescent="0.25">
      <c r="A17333"/>
      <c r="B17333"/>
      <c r="C17333"/>
      <c r="D17333"/>
    </row>
    <row r="17334" spans="1:4" x14ac:dyDescent="0.25">
      <c r="A17334"/>
      <c r="B17334"/>
      <c r="C17334"/>
      <c r="D17334"/>
    </row>
    <row r="17335" spans="1:4" x14ac:dyDescent="0.25">
      <c r="A17335"/>
      <c r="B17335"/>
      <c r="C17335"/>
      <c r="D17335"/>
    </row>
    <row r="17336" spans="1:4" x14ac:dyDescent="0.25">
      <c r="A17336"/>
      <c r="B17336"/>
      <c r="C17336"/>
      <c r="D17336"/>
    </row>
    <row r="17337" spans="1:4" x14ac:dyDescent="0.25">
      <c r="A17337"/>
      <c r="B17337"/>
      <c r="C17337"/>
      <c r="D17337"/>
    </row>
    <row r="17338" spans="1:4" x14ac:dyDescent="0.25">
      <c r="A17338"/>
      <c r="B17338"/>
      <c r="C17338"/>
      <c r="D17338"/>
    </row>
    <row r="17339" spans="1:4" x14ac:dyDescent="0.25">
      <c r="A17339"/>
      <c r="B17339"/>
      <c r="C17339"/>
      <c r="D17339"/>
    </row>
    <row r="17340" spans="1:4" x14ac:dyDescent="0.25">
      <c r="A17340"/>
      <c r="B17340"/>
      <c r="C17340"/>
      <c r="D17340"/>
    </row>
    <row r="17341" spans="1:4" x14ac:dyDescent="0.25">
      <c r="A17341"/>
      <c r="B17341"/>
      <c r="C17341"/>
      <c r="D17341"/>
    </row>
    <row r="17342" spans="1:4" x14ac:dyDescent="0.25">
      <c r="A17342"/>
      <c r="B17342"/>
      <c r="C17342"/>
      <c r="D17342"/>
    </row>
    <row r="17343" spans="1:4" x14ac:dyDescent="0.25">
      <c r="A17343"/>
      <c r="B17343"/>
      <c r="C17343"/>
      <c r="D17343"/>
    </row>
    <row r="17344" spans="1:4" x14ac:dyDescent="0.25">
      <c r="A17344"/>
      <c r="B17344"/>
      <c r="C17344"/>
      <c r="D17344"/>
    </row>
    <row r="17345" spans="1:4" x14ac:dyDescent="0.25">
      <c r="A17345"/>
      <c r="B17345"/>
      <c r="C17345"/>
      <c r="D17345"/>
    </row>
    <row r="17346" spans="1:4" x14ac:dyDescent="0.25">
      <c r="A17346"/>
      <c r="B17346"/>
      <c r="C17346"/>
      <c r="D17346"/>
    </row>
    <row r="17347" spans="1:4" x14ac:dyDescent="0.25">
      <c r="A17347"/>
      <c r="B17347"/>
      <c r="C17347"/>
      <c r="D17347"/>
    </row>
    <row r="17348" spans="1:4" x14ac:dyDescent="0.25">
      <c r="A17348"/>
      <c r="B17348"/>
      <c r="C17348"/>
      <c r="D17348"/>
    </row>
    <row r="17349" spans="1:4" x14ac:dyDescent="0.25">
      <c r="A17349"/>
      <c r="B17349"/>
      <c r="C17349"/>
      <c r="D17349"/>
    </row>
    <row r="17350" spans="1:4" x14ac:dyDescent="0.25">
      <c r="A17350"/>
      <c r="B17350"/>
      <c r="C17350"/>
      <c r="D17350"/>
    </row>
    <row r="17351" spans="1:4" x14ac:dyDescent="0.25">
      <c r="A17351"/>
      <c r="B17351"/>
      <c r="C17351"/>
      <c r="D17351"/>
    </row>
    <row r="17352" spans="1:4" x14ac:dyDescent="0.25">
      <c r="A17352"/>
      <c r="B17352"/>
      <c r="C17352"/>
      <c r="D17352"/>
    </row>
    <row r="17353" spans="1:4" x14ac:dyDescent="0.25">
      <c r="A17353"/>
      <c r="B17353"/>
      <c r="C17353"/>
      <c r="D17353"/>
    </row>
    <row r="17354" spans="1:4" x14ac:dyDescent="0.25">
      <c r="A17354"/>
      <c r="B17354"/>
      <c r="C17354"/>
      <c r="D17354"/>
    </row>
    <row r="17355" spans="1:4" x14ac:dyDescent="0.25">
      <c r="A17355"/>
      <c r="B17355"/>
      <c r="C17355"/>
      <c r="D17355"/>
    </row>
    <row r="17356" spans="1:4" x14ac:dyDescent="0.25">
      <c r="A17356"/>
      <c r="B17356"/>
      <c r="C17356"/>
      <c r="D17356"/>
    </row>
    <row r="17357" spans="1:4" x14ac:dyDescent="0.25">
      <c r="A17357"/>
      <c r="B17357"/>
      <c r="C17357"/>
      <c r="D17357"/>
    </row>
    <row r="17358" spans="1:4" x14ac:dyDescent="0.25">
      <c r="A17358"/>
      <c r="B17358"/>
      <c r="C17358"/>
      <c r="D17358"/>
    </row>
    <row r="17359" spans="1:4" x14ac:dyDescent="0.25">
      <c r="A17359"/>
      <c r="B17359"/>
      <c r="C17359"/>
      <c r="D17359"/>
    </row>
    <row r="17360" spans="1:4" x14ac:dyDescent="0.25">
      <c r="A17360"/>
      <c r="B17360"/>
      <c r="C17360"/>
      <c r="D17360"/>
    </row>
    <row r="17361" spans="1:4" x14ac:dyDescent="0.25">
      <c r="A17361"/>
      <c r="B17361"/>
      <c r="C17361"/>
      <c r="D17361"/>
    </row>
    <row r="17362" spans="1:4" x14ac:dyDescent="0.25">
      <c r="A17362"/>
      <c r="B17362"/>
      <c r="C17362"/>
      <c r="D17362"/>
    </row>
    <row r="17363" spans="1:4" x14ac:dyDescent="0.25">
      <c r="A17363"/>
      <c r="B17363"/>
      <c r="C17363"/>
      <c r="D17363"/>
    </row>
    <row r="17364" spans="1:4" x14ac:dyDescent="0.25">
      <c r="A17364"/>
      <c r="B17364"/>
      <c r="C17364"/>
      <c r="D17364"/>
    </row>
    <row r="17365" spans="1:4" x14ac:dyDescent="0.25">
      <c r="A17365"/>
      <c r="B17365"/>
      <c r="C17365"/>
      <c r="D17365"/>
    </row>
    <row r="17366" spans="1:4" x14ac:dyDescent="0.25">
      <c r="A17366"/>
      <c r="B17366"/>
      <c r="C17366"/>
      <c r="D17366"/>
    </row>
    <row r="17367" spans="1:4" x14ac:dyDescent="0.25">
      <c r="A17367"/>
      <c r="B17367"/>
      <c r="C17367"/>
      <c r="D17367"/>
    </row>
    <row r="17368" spans="1:4" x14ac:dyDescent="0.25">
      <c r="A17368"/>
      <c r="B17368"/>
      <c r="C17368"/>
      <c r="D17368"/>
    </row>
    <row r="17369" spans="1:4" x14ac:dyDescent="0.25">
      <c r="A17369"/>
      <c r="B17369"/>
      <c r="C17369"/>
      <c r="D17369"/>
    </row>
    <row r="17370" spans="1:4" x14ac:dyDescent="0.25">
      <c r="A17370"/>
      <c r="B17370"/>
      <c r="C17370"/>
      <c r="D17370"/>
    </row>
    <row r="17371" spans="1:4" x14ac:dyDescent="0.25">
      <c r="A17371"/>
      <c r="B17371"/>
      <c r="C17371"/>
      <c r="D17371"/>
    </row>
    <row r="17372" spans="1:4" x14ac:dyDescent="0.25">
      <c r="A17372"/>
      <c r="B17372"/>
      <c r="C17372"/>
      <c r="D17372"/>
    </row>
    <row r="17373" spans="1:4" x14ac:dyDescent="0.25">
      <c r="A17373"/>
      <c r="B17373"/>
      <c r="C17373"/>
      <c r="D17373"/>
    </row>
    <row r="17374" spans="1:4" x14ac:dyDescent="0.25">
      <c r="A17374"/>
      <c r="B17374"/>
      <c r="C17374"/>
      <c r="D17374"/>
    </row>
    <row r="17375" spans="1:4" x14ac:dyDescent="0.25">
      <c r="A17375"/>
      <c r="B17375"/>
      <c r="C17375"/>
      <c r="D17375"/>
    </row>
    <row r="17376" spans="1:4" x14ac:dyDescent="0.25">
      <c r="A17376"/>
      <c r="B17376"/>
      <c r="C17376"/>
      <c r="D17376"/>
    </row>
    <row r="17377" spans="1:4" x14ac:dyDescent="0.25">
      <c r="A17377"/>
      <c r="B17377"/>
      <c r="C17377"/>
      <c r="D17377"/>
    </row>
    <row r="17378" spans="1:4" x14ac:dyDescent="0.25">
      <c r="A17378"/>
      <c r="B17378"/>
      <c r="C17378"/>
      <c r="D17378"/>
    </row>
    <row r="17379" spans="1:4" x14ac:dyDescent="0.25">
      <c r="A17379"/>
      <c r="B17379"/>
      <c r="C17379"/>
      <c r="D17379"/>
    </row>
    <row r="17380" spans="1:4" x14ac:dyDescent="0.25">
      <c r="A17380"/>
      <c r="B17380"/>
      <c r="C17380"/>
      <c r="D17380"/>
    </row>
    <row r="17381" spans="1:4" x14ac:dyDescent="0.25">
      <c r="A17381"/>
      <c r="B17381"/>
      <c r="C17381"/>
      <c r="D17381"/>
    </row>
    <row r="17382" spans="1:4" x14ac:dyDescent="0.25">
      <c r="A17382"/>
      <c r="B17382"/>
      <c r="C17382"/>
      <c r="D17382"/>
    </row>
    <row r="17383" spans="1:4" x14ac:dyDescent="0.25">
      <c r="A17383"/>
      <c r="B17383"/>
      <c r="C17383"/>
      <c r="D17383"/>
    </row>
    <row r="17384" spans="1:4" x14ac:dyDescent="0.25">
      <c r="A17384"/>
      <c r="B17384"/>
      <c r="C17384"/>
      <c r="D17384"/>
    </row>
    <row r="17385" spans="1:4" x14ac:dyDescent="0.25">
      <c r="A17385"/>
      <c r="B17385"/>
      <c r="C17385"/>
      <c r="D17385"/>
    </row>
    <row r="17386" spans="1:4" x14ac:dyDescent="0.25">
      <c r="A17386"/>
      <c r="B17386"/>
      <c r="C17386"/>
      <c r="D17386"/>
    </row>
    <row r="17387" spans="1:4" x14ac:dyDescent="0.25">
      <c r="A17387"/>
      <c r="B17387"/>
      <c r="C17387"/>
      <c r="D17387"/>
    </row>
    <row r="17388" spans="1:4" x14ac:dyDescent="0.25">
      <c r="A17388"/>
      <c r="B17388"/>
      <c r="C17388"/>
      <c r="D17388"/>
    </row>
    <row r="17389" spans="1:4" x14ac:dyDescent="0.25">
      <c r="A17389"/>
      <c r="B17389"/>
      <c r="C17389"/>
      <c r="D17389"/>
    </row>
    <row r="17390" spans="1:4" x14ac:dyDescent="0.25">
      <c r="A17390"/>
      <c r="B17390"/>
      <c r="C17390"/>
      <c r="D17390"/>
    </row>
    <row r="17391" spans="1:4" x14ac:dyDescent="0.25">
      <c r="A17391"/>
      <c r="B17391"/>
      <c r="C17391"/>
      <c r="D17391"/>
    </row>
    <row r="17392" spans="1:4" x14ac:dyDescent="0.25">
      <c r="A17392"/>
      <c r="B17392"/>
      <c r="C17392"/>
      <c r="D17392"/>
    </row>
    <row r="17393" spans="1:4" x14ac:dyDescent="0.25">
      <c r="A17393"/>
      <c r="B17393"/>
      <c r="C17393"/>
      <c r="D17393"/>
    </row>
    <row r="17394" spans="1:4" x14ac:dyDescent="0.25">
      <c r="A17394"/>
      <c r="B17394"/>
      <c r="C17394"/>
      <c r="D17394"/>
    </row>
    <row r="17395" spans="1:4" x14ac:dyDescent="0.25">
      <c r="A17395"/>
      <c r="B17395"/>
      <c r="C17395"/>
      <c r="D17395"/>
    </row>
    <row r="17396" spans="1:4" x14ac:dyDescent="0.25">
      <c r="A17396"/>
      <c r="B17396"/>
      <c r="C17396"/>
      <c r="D17396"/>
    </row>
    <row r="17397" spans="1:4" x14ac:dyDescent="0.25">
      <c r="A17397"/>
      <c r="B17397"/>
      <c r="C17397"/>
      <c r="D17397"/>
    </row>
    <row r="17398" spans="1:4" x14ac:dyDescent="0.25">
      <c r="A17398"/>
      <c r="B17398"/>
      <c r="C17398"/>
      <c r="D17398"/>
    </row>
    <row r="17399" spans="1:4" x14ac:dyDescent="0.25">
      <c r="A17399"/>
      <c r="B17399"/>
      <c r="C17399"/>
      <c r="D17399"/>
    </row>
    <row r="17400" spans="1:4" x14ac:dyDescent="0.25">
      <c r="A17400"/>
      <c r="B17400"/>
      <c r="C17400"/>
      <c r="D17400"/>
    </row>
    <row r="17401" spans="1:4" x14ac:dyDescent="0.25">
      <c r="A17401"/>
      <c r="B17401"/>
      <c r="C17401"/>
      <c r="D17401"/>
    </row>
    <row r="17402" spans="1:4" x14ac:dyDescent="0.25">
      <c r="A17402"/>
      <c r="B17402"/>
      <c r="C17402"/>
      <c r="D17402"/>
    </row>
    <row r="17403" spans="1:4" x14ac:dyDescent="0.25">
      <c r="A17403"/>
      <c r="B17403"/>
      <c r="C17403"/>
      <c r="D17403"/>
    </row>
    <row r="17404" spans="1:4" x14ac:dyDescent="0.25">
      <c r="A17404"/>
      <c r="B17404"/>
      <c r="C17404"/>
      <c r="D17404"/>
    </row>
    <row r="17405" spans="1:4" x14ac:dyDescent="0.25">
      <c r="A17405"/>
      <c r="B17405"/>
      <c r="C17405"/>
      <c r="D17405"/>
    </row>
    <row r="17406" spans="1:4" x14ac:dyDescent="0.25">
      <c r="A17406"/>
      <c r="B17406"/>
      <c r="C17406"/>
      <c r="D17406"/>
    </row>
    <row r="17407" spans="1:4" x14ac:dyDescent="0.25">
      <c r="A17407"/>
      <c r="B17407"/>
      <c r="C17407"/>
      <c r="D17407"/>
    </row>
    <row r="17408" spans="1:4" x14ac:dyDescent="0.25">
      <c r="A17408"/>
      <c r="B17408"/>
      <c r="C17408"/>
      <c r="D17408"/>
    </row>
    <row r="17409" spans="1:4" x14ac:dyDescent="0.25">
      <c r="A17409"/>
      <c r="B17409"/>
      <c r="C17409"/>
      <c r="D17409"/>
    </row>
    <row r="17410" spans="1:4" x14ac:dyDescent="0.25">
      <c r="A17410"/>
      <c r="B17410"/>
      <c r="C17410"/>
      <c r="D17410"/>
    </row>
    <row r="17411" spans="1:4" x14ac:dyDescent="0.25">
      <c r="A17411"/>
      <c r="B17411"/>
      <c r="C17411"/>
      <c r="D17411"/>
    </row>
    <row r="17412" spans="1:4" x14ac:dyDescent="0.25">
      <c r="A17412"/>
      <c r="B17412"/>
      <c r="C17412"/>
      <c r="D17412"/>
    </row>
    <row r="17413" spans="1:4" x14ac:dyDescent="0.25">
      <c r="A17413"/>
      <c r="B17413"/>
      <c r="C17413"/>
      <c r="D17413"/>
    </row>
    <row r="17414" spans="1:4" x14ac:dyDescent="0.25">
      <c r="A17414"/>
      <c r="B17414"/>
      <c r="C17414"/>
      <c r="D17414"/>
    </row>
    <row r="17415" spans="1:4" x14ac:dyDescent="0.25">
      <c r="A17415"/>
      <c r="B17415"/>
      <c r="C17415"/>
      <c r="D17415"/>
    </row>
    <row r="17416" spans="1:4" x14ac:dyDescent="0.25">
      <c r="A17416"/>
      <c r="B17416"/>
      <c r="C17416"/>
      <c r="D17416"/>
    </row>
    <row r="17417" spans="1:4" x14ac:dyDescent="0.25">
      <c r="A17417"/>
      <c r="B17417"/>
      <c r="C17417"/>
      <c r="D17417"/>
    </row>
    <row r="17418" spans="1:4" x14ac:dyDescent="0.25">
      <c r="A17418"/>
      <c r="B17418"/>
      <c r="C17418"/>
      <c r="D17418"/>
    </row>
    <row r="17419" spans="1:4" x14ac:dyDescent="0.25">
      <c r="A17419"/>
      <c r="B17419"/>
      <c r="C17419"/>
      <c r="D17419"/>
    </row>
    <row r="17420" spans="1:4" x14ac:dyDescent="0.25">
      <c r="A17420"/>
      <c r="B17420"/>
      <c r="C17420"/>
      <c r="D17420"/>
    </row>
    <row r="17421" spans="1:4" x14ac:dyDescent="0.25">
      <c r="A17421"/>
      <c r="B17421"/>
      <c r="C17421"/>
      <c r="D17421"/>
    </row>
    <row r="17422" spans="1:4" x14ac:dyDescent="0.25">
      <c r="A17422"/>
      <c r="B17422"/>
      <c r="C17422"/>
      <c r="D17422"/>
    </row>
    <row r="17423" spans="1:4" x14ac:dyDescent="0.25">
      <c r="A17423"/>
      <c r="B17423"/>
      <c r="C17423"/>
      <c r="D17423"/>
    </row>
    <row r="17424" spans="1:4" x14ac:dyDescent="0.25">
      <c r="A17424"/>
      <c r="B17424"/>
      <c r="C17424"/>
      <c r="D17424"/>
    </row>
    <row r="17425" spans="1:4" x14ac:dyDescent="0.25">
      <c r="A17425"/>
      <c r="B17425"/>
      <c r="C17425"/>
      <c r="D17425"/>
    </row>
    <row r="17426" spans="1:4" x14ac:dyDescent="0.25">
      <c r="A17426"/>
      <c r="B17426"/>
      <c r="C17426"/>
      <c r="D17426"/>
    </row>
    <row r="17427" spans="1:4" x14ac:dyDescent="0.25">
      <c r="A17427"/>
      <c r="B17427"/>
      <c r="C17427"/>
      <c r="D17427"/>
    </row>
    <row r="17428" spans="1:4" x14ac:dyDescent="0.25">
      <c r="A17428"/>
      <c r="B17428"/>
      <c r="C17428"/>
      <c r="D17428"/>
    </row>
    <row r="17429" spans="1:4" x14ac:dyDescent="0.25">
      <c r="A17429"/>
      <c r="B17429"/>
      <c r="C17429"/>
      <c r="D17429"/>
    </row>
    <row r="17430" spans="1:4" x14ac:dyDescent="0.25">
      <c r="A17430"/>
      <c r="B17430"/>
      <c r="C17430"/>
      <c r="D17430"/>
    </row>
    <row r="17431" spans="1:4" x14ac:dyDescent="0.25">
      <c r="A17431"/>
      <c r="B17431"/>
      <c r="C17431"/>
      <c r="D17431"/>
    </row>
    <row r="17432" spans="1:4" x14ac:dyDescent="0.25">
      <c r="A17432"/>
      <c r="B17432"/>
      <c r="C17432"/>
      <c r="D17432"/>
    </row>
    <row r="17433" spans="1:4" x14ac:dyDescent="0.25">
      <c r="A17433"/>
      <c r="B17433"/>
      <c r="C17433"/>
      <c r="D17433"/>
    </row>
    <row r="17434" spans="1:4" x14ac:dyDescent="0.25">
      <c r="A17434"/>
      <c r="B17434"/>
      <c r="C17434"/>
      <c r="D17434"/>
    </row>
    <row r="17435" spans="1:4" x14ac:dyDescent="0.25">
      <c r="A17435"/>
      <c r="B17435"/>
      <c r="C17435"/>
      <c r="D17435"/>
    </row>
    <row r="17436" spans="1:4" x14ac:dyDescent="0.25">
      <c r="A17436"/>
      <c r="B17436"/>
      <c r="C17436"/>
      <c r="D17436"/>
    </row>
    <row r="17437" spans="1:4" x14ac:dyDescent="0.25">
      <c r="A17437"/>
      <c r="B17437"/>
      <c r="C17437"/>
      <c r="D17437"/>
    </row>
    <row r="17438" spans="1:4" x14ac:dyDescent="0.25">
      <c r="A17438"/>
      <c r="B17438"/>
      <c r="C17438"/>
      <c r="D17438"/>
    </row>
    <row r="17439" spans="1:4" x14ac:dyDescent="0.25">
      <c r="A17439"/>
      <c r="B17439"/>
      <c r="C17439"/>
      <c r="D17439"/>
    </row>
    <row r="17440" spans="1:4" x14ac:dyDescent="0.25">
      <c r="A17440"/>
      <c r="B17440"/>
      <c r="C17440"/>
      <c r="D17440"/>
    </row>
    <row r="17441" spans="1:4" x14ac:dyDescent="0.25">
      <c r="A17441"/>
      <c r="B17441"/>
      <c r="C17441"/>
      <c r="D17441"/>
    </row>
    <row r="17442" spans="1:4" x14ac:dyDescent="0.25">
      <c r="A17442"/>
      <c r="B17442"/>
      <c r="C17442"/>
      <c r="D17442"/>
    </row>
    <row r="17443" spans="1:4" x14ac:dyDescent="0.25">
      <c r="A17443"/>
      <c r="B17443"/>
      <c r="C17443"/>
      <c r="D17443"/>
    </row>
    <row r="17444" spans="1:4" x14ac:dyDescent="0.25">
      <c r="A17444"/>
      <c r="B17444"/>
      <c r="C17444"/>
      <c r="D17444"/>
    </row>
    <row r="17445" spans="1:4" x14ac:dyDescent="0.25">
      <c r="A17445"/>
      <c r="B17445"/>
      <c r="C17445"/>
      <c r="D17445"/>
    </row>
    <row r="17446" spans="1:4" x14ac:dyDescent="0.25">
      <c r="A17446"/>
      <c r="B17446"/>
      <c r="C17446"/>
      <c r="D17446"/>
    </row>
    <row r="17447" spans="1:4" x14ac:dyDescent="0.25">
      <c r="A17447"/>
      <c r="B17447"/>
      <c r="C17447"/>
      <c r="D17447"/>
    </row>
    <row r="17448" spans="1:4" x14ac:dyDescent="0.25">
      <c r="A17448"/>
      <c r="B17448"/>
      <c r="C17448"/>
      <c r="D17448"/>
    </row>
    <row r="17449" spans="1:4" x14ac:dyDescent="0.25">
      <c r="A17449"/>
      <c r="B17449"/>
      <c r="C17449"/>
      <c r="D17449"/>
    </row>
    <row r="17450" spans="1:4" x14ac:dyDescent="0.25">
      <c r="A17450"/>
      <c r="B17450"/>
      <c r="C17450"/>
      <c r="D17450"/>
    </row>
    <row r="17451" spans="1:4" x14ac:dyDescent="0.25">
      <c r="A17451"/>
      <c r="B17451"/>
      <c r="C17451"/>
      <c r="D17451"/>
    </row>
    <row r="17452" spans="1:4" x14ac:dyDescent="0.25">
      <c r="A17452"/>
      <c r="B17452"/>
      <c r="C17452"/>
      <c r="D17452"/>
    </row>
    <row r="17453" spans="1:4" x14ac:dyDescent="0.25">
      <c r="A17453"/>
      <c r="B17453"/>
      <c r="C17453"/>
      <c r="D17453"/>
    </row>
    <row r="17454" spans="1:4" x14ac:dyDescent="0.25">
      <c r="A17454"/>
      <c r="B17454"/>
      <c r="C17454"/>
      <c r="D17454"/>
    </row>
    <row r="17455" spans="1:4" x14ac:dyDescent="0.25">
      <c r="A17455"/>
      <c r="B17455"/>
      <c r="C17455"/>
      <c r="D17455"/>
    </row>
    <row r="17456" spans="1:4" x14ac:dyDescent="0.25">
      <c r="A17456"/>
      <c r="B17456"/>
      <c r="C17456"/>
      <c r="D17456"/>
    </row>
    <row r="17457" spans="1:4" x14ac:dyDescent="0.25">
      <c r="A17457"/>
      <c r="B17457"/>
      <c r="C17457"/>
      <c r="D17457"/>
    </row>
    <row r="17458" spans="1:4" x14ac:dyDescent="0.25">
      <c r="A17458"/>
      <c r="B17458"/>
      <c r="C17458"/>
      <c r="D17458"/>
    </row>
    <row r="17459" spans="1:4" x14ac:dyDescent="0.25">
      <c r="A17459"/>
      <c r="B17459"/>
      <c r="C17459"/>
      <c r="D17459"/>
    </row>
    <row r="17460" spans="1:4" x14ac:dyDescent="0.25">
      <c r="A17460"/>
      <c r="B17460"/>
      <c r="C17460"/>
      <c r="D17460"/>
    </row>
    <row r="17461" spans="1:4" x14ac:dyDescent="0.25">
      <c r="A17461"/>
      <c r="B17461"/>
      <c r="C17461"/>
      <c r="D17461"/>
    </row>
    <row r="17462" spans="1:4" x14ac:dyDescent="0.25">
      <c r="A17462"/>
      <c r="B17462"/>
      <c r="C17462"/>
      <c r="D17462"/>
    </row>
    <row r="17463" spans="1:4" x14ac:dyDescent="0.25">
      <c r="A17463"/>
      <c r="B17463"/>
      <c r="C17463"/>
      <c r="D17463"/>
    </row>
    <row r="17464" spans="1:4" x14ac:dyDescent="0.25">
      <c r="A17464"/>
      <c r="B17464"/>
      <c r="C17464"/>
      <c r="D17464"/>
    </row>
    <row r="17465" spans="1:4" x14ac:dyDescent="0.25">
      <c r="A17465"/>
      <c r="B17465"/>
      <c r="C17465"/>
      <c r="D17465"/>
    </row>
    <row r="17466" spans="1:4" x14ac:dyDescent="0.25">
      <c r="A17466"/>
      <c r="B17466"/>
      <c r="C17466"/>
      <c r="D17466"/>
    </row>
    <row r="17467" spans="1:4" x14ac:dyDescent="0.25">
      <c r="A17467"/>
      <c r="B17467"/>
      <c r="C17467"/>
      <c r="D17467"/>
    </row>
    <row r="17468" spans="1:4" x14ac:dyDescent="0.25">
      <c r="A17468"/>
      <c r="B17468"/>
      <c r="C17468"/>
      <c r="D17468"/>
    </row>
    <row r="17469" spans="1:4" x14ac:dyDescent="0.25">
      <c r="A17469"/>
      <c r="B17469"/>
      <c r="C17469"/>
      <c r="D17469"/>
    </row>
    <row r="17470" spans="1:4" x14ac:dyDescent="0.25">
      <c r="A17470"/>
      <c r="B17470"/>
      <c r="C17470"/>
      <c r="D17470"/>
    </row>
    <row r="17471" spans="1:4" x14ac:dyDescent="0.25">
      <c r="A17471"/>
      <c r="B17471"/>
      <c r="C17471"/>
      <c r="D17471"/>
    </row>
    <row r="17472" spans="1:4" x14ac:dyDescent="0.25">
      <c r="A17472"/>
      <c r="B17472"/>
      <c r="C17472"/>
      <c r="D17472"/>
    </row>
    <row r="17473" spans="1:4" x14ac:dyDescent="0.25">
      <c r="A17473"/>
      <c r="B17473"/>
      <c r="C17473"/>
      <c r="D17473"/>
    </row>
    <row r="17474" spans="1:4" x14ac:dyDescent="0.25">
      <c r="A17474"/>
      <c r="B17474"/>
      <c r="C17474"/>
      <c r="D17474"/>
    </row>
    <row r="17475" spans="1:4" x14ac:dyDescent="0.25">
      <c r="A17475"/>
      <c r="B17475"/>
      <c r="C17475"/>
      <c r="D17475"/>
    </row>
    <row r="17476" spans="1:4" x14ac:dyDescent="0.25">
      <c r="A17476"/>
      <c r="B17476"/>
      <c r="C17476"/>
      <c r="D17476"/>
    </row>
    <row r="17477" spans="1:4" x14ac:dyDescent="0.25">
      <c r="A17477"/>
      <c r="B17477"/>
      <c r="C17477"/>
      <c r="D17477"/>
    </row>
    <row r="17478" spans="1:4" x14ac:dyDescent="0.25">
      <c r="A17478"/>
      <c r="B17478"/>
      <c r="C17478"/>
      <c r="D17478"/>
    </row>
    <row r="17479" spans="1:4" x14ac:dyDescent="0.25">
      <c r="A17479"/>
      <c r="B17479"/>
      <c r="C17479"/>
      <c r="D17479"/>
    </row>
    <row r="17480" spans="1:4" x14ac:dyDescent="0.25">
      <c r="A17480"/>
      <c r="B17480"/>
      <c r="C17480"/>
      <c r="D17480"/>
    </row>
    <row r="17481" spans="1:4" x14ac:dyDescent="0.25">
      <c r="A17481"/>
      <c r="B17481"/>
      <c r="C17481"/>
      <c r="D17481"/>
    </row>
    <row r="17482" spans="1:4" x14ac:dyDescent="0.25">
      <c r="A17482"/>
      <c r="B17482"/>
      <c r="C17482"/>
      <c r="D17482"/>
    </row>
    <row r="17483" spans="1:4" x14ac:dyDescent="0.25">
      <c r="A17483"/>
      <c r="B17483"/>
      <c r="C17483"/>
      <c r="D17483"/>
    </row>
    <row r="17484" spans="1:4" x14ac:dyDescent="0.25">
      <c r="A17484"/>
      <c r="B17484"/>
      <c r="C17484"/>
      <c r="D17484"/>
    </row>
    <row r="17485" spans="1:4" x14ac:dyDescent="0.25">
      <c r="A17485"/>
      <c r="B17485"/>
      <c r="C17485"/>
      <c r="D17485"/>
    </row>
    <row r="17486" spans="1:4" x14ac:dyDescent="0.25">
      <c r="A17486"/>
      <c r="B17486"/>
      <c r="C17486"/>
      <c r="D17486"/>
    </row>
    <row r="17487" spans="1:4" x14ac:dyDescent="0.25">
      <c r="A17487"/>
      <c r="B17487"/>
      <c r="C17487"/>
      <c r="D17487"/>
    </row>
    <row r="17488" spans="1:4" x14ac:dyDescent="0.25">
      <c r="A17488"/>
      <c r="B17488"/>
      <c r="C17488"/>
      <c r="D17488"/>
    </row>
    <row r="17489" spans="1:4" x14ac:dyDescent="0.25">
      <c r="A17489"/>
      <c r="B17489"/>
      <c r="C17489"/>
      <c r="D17489"/>
    </row>
    <row r="17490" spans="1:4" x14ac:dyDescent="0.25">
      <c r="A17490"/>
      <c r="B17490"/>
      <c r="C17490"/>
      <c r="D17490"/>
    </row>
    <row r="17491" spans="1:4" x14ac:dyDescent="0.25">
      <c r="A17491"/>
      <c r="B17491"/>
      <c r="C17491"/>
      <c r="D17491"/>
    </row>
    <row r="17492" spans="1:4" x14ac:dyDescent="0.25">
      <c r="A17492"/>
      <c r="B17492"/>
      <c r="C17492"/>
      <c r="D17492"/>
    </row>
    <row r="17493" spans="1:4" x14ac:dyDescent="0.25">
      <c r="A17493"/>
      <c r="B17493"/>
      <c r="C17493"/>
      <c r="D17493"/>
    </row>
    <row r="17494" spans="1:4" x14ac:dyDescent="0.25">
      <c r="A17494"/>
      <c r="B17494"/>
      <c r="C17494"/>
      <c r="D17494"/>
    </row>
    <row r="17495" spans="1:4" x14ac:dyDescent="0.25">
      <c r="A17495"/>
      <c r="B17495"/>
      <c r="C17495"/>
      <c r="D17495"/>
    </row>
    <row r="17496" spans="1:4" x14ac:dyDescent="0.25">
      <c r="A17496"/>
      <c r="B17496"/>
      <c r="C17496"/>
      <c r="D17496"/>
    </row>
    <row r="17497" spans="1:4" x14ac:dyDescent="0.25">
      <c r="A17497"/>
      <c r="B17497"/>
      <c r="C17497"/>
      <c r="D17497"/>
    </row>
    <row r="17498" spans="1:4" x14ac:dyDescent="0.25">
      <c r="A17498"/>
      <c r="B17498"/>
      <c r="C17498"/>
      <c r="D17498"/>
    </row>
    <row r="17499" spans="1:4" x14ac:dyDescent="0.25">
      <c r="A17499"/>
      <c r="B17499"/>
      <c r="C17499"/>
      <c r="D17499"/>
    </row>
    <row r="17500" spans="1:4" x14ac:dyDescent="0.25">
      <c r="A17500"/>
      <c r="B17500"/>
      <c r="C17500"/>
      <c r="D17500"/>
    </row>
    <row r="17501" spans="1:4" x14ac:dyDescent="0.25">
      <c r="A17501"/>
      <c r="B17501"/>
      <c r="C17501"/>
      <c r="D17501"/>
    </row>
    <row r="17502" spans="1:4" x14ac:dyDescent="0.25">
      <c r="A17502"/>
      <c r="B17502"/>
      <c r="C17502"/>
      <c r="D17502"/>
    </row>
    <row r="17503" spans="1:4" x14ac:dyDescent="0.25">
      <c r="A17503"/>
      <c r="B17503"/>
      <c r="C17503"/>
      <c r="D17503"/>
    </row>
    <row r="17504" spans="1:4" x14ac:dyDescent="0.25">
      <c r="A17504"/>
      <c r="B17504"/>
      <c r="C17504"/>
      <c r="D17504"/>
    </row>
    <row r="17505" spans="1:4" x14ac:dyDescent="0.25">
      <c r="A17505"/>
      <c r="B17505"/>
      <c r="C17505"/>
      <c r="D17505"/>
    </row>
    <row r="17506" spans="1:4" x14ac:dyDescent="0.25">
      <c r="A17506"/>
      <c r="B17506"/>
      <c r="C17506"/>
      <c r="D17506"/>
    </row>
    <row r="17507" spans="1:4" x14ac:dyDescent="0.25">
      <c r="A17507"/>
      <c r="B17507"/>
      <c r="C17507"/>
      <c r="D17507"/>
    </row>
    <row r="17508" spans="1:4" x14ac:dyDescent="0.25">
      <c r="A17508"/>
      <c r="B17508"/>
      <c r="C17508"/>
      <c r="D17508"/>
    </row>
    <row r="17509" spans="1:4" x14ac:dyDescent="0.25">
      <c r="A17509"/>
      <c r="B17509"/>
      <c r="C17509"/>
      <c r="D17509"/>
    </row>
    <row r="17510" spans="1:4" x14ac:dyDescent="0.25">
      <c r="A17510"/>
      <c r="B17510"/>
      <c r="C17510"/>
      <c r="D17510"/>
    </row>
    <row r="17511" spans="1:4" x14ac:dyDescent="0.25">
      <c r="A17511"/>
      <c r="B17511"/>
      <c r="C17511"/>
      <c r="D17511"/>
    </row>
    <row r="17512" spans="1:4" x14ac:dyDescent="0.25">
      <c r="A17512"/>
      <c r="B17512"/>
      <c r="C17512"/>
      <c r="D17512"/>
    </row>
    <row r="17513" spans="1:4" x14ac:dyDescent="0.25">
      <c r="A17513"/>
      <c r="B17513"/>
      <c r="C17513"/>
      <c r="D17513"/>
    </row>
    <row r="17514" spans="1:4" x14ac:dyDescent="0.25">
      <c r="A17514"/>
      <c r="B17514"/>
      <c r="C17514"/>
      <c r="D17514"/>
    </row>
    <row r="17515" spans="1:4" x14ac:dyDescent="0.25">
      <c r="A17515"/>
      <c r="B17515"/>
      <c r="C17515"/>
      <c r="D17515"/>
    </row>
    <row r="17516" spans="1:4" x14ac:dyDescent="0.25">
      <c r="A17516"/>
      <c r="B17516"/>
      <c r="C17516"/>
      <c r="D17516"/>
    </row>
    <row r="17517" spans="1:4" x14ac:dyDescent="0.25">
      <c r="A17517"/>
      <c r="B17517"/>
      <c r="C17517"/>
      <c r="D17517"/>
    </row>
    <row r="17518" spans="1:4" x14ac:dyDescent="0.25">
      <c r="A17518"/>
      <c r="B17518"/>
      <c r="C17518"/>
      <c r="D17518"/>
    </row>
    <row r="17519" spans="1:4" x14ac:dyDescent="0.25">
      <c r="A17519"/>
      <c r="B17519"/>
      <c r="C17519"/>
      <c r="D17519"/>
    </row>
    <row r="17520" spans="1:4" x14ac:dyDescent="0.25">
      <c r="A17520"/>
      <c r="B17520"/>
      <c r="C17520"/>
      <c r="D17520"/>
    </row>
    <row r="17521" spans="1:4" x14ac:dyDescent="0.25">
      <c r="A17521"/>
      <c r="B17521"/>
      <c r="C17521"/>
      <c r="D17521"/>
    </row>
    <row r="17522" spans="1:4" x14ac:dyDescent="0.25">
      <c r="A17522"/>
      <c r="B17522"/>
      <c r="C17522"/>
      <c r="D17522"/>
    </row>
    <row r="17523" spans="1:4" x14ac:dyDescent="0.25">
      <c r="A17523"/>
      <c r="B17523"/>
      <c r="C17523"/>
      <c r="D17523"/>
    </row>
    <row r="17524" spans="1:4" x14ac:dyDescent="0.25">
      <c r="A17524"/>
      <c r="B17524"/>
      <c r="C17524"/>
      <c r="D17524"/>
    </row>
    <row r="17525" spans="1:4" x14ac:dyDescent="0.25">
      <c r="A17525"/>
      <c r="B17525"/>
      <c r="C17525"/>
      <c r="D17525"/>
    </row>
    <row r="17526" spans="1:4" x14ac:dyDescent="0.25">
      <c r="A17526"/>
      <c r="B17526"/>
      <c r="C17526"/>
      <c r="D17526"/>
    </row>
    <row r="17527" spans="1:4" x14ac:dyDescent="0.25">
      <c r="A17527"/>
      <c r="B17527"/>
      <c r="C17527"/>
      <c r="D17527"/>
    </row>
    <row r="17528" spans="1:4" x14ac:dyDescent="0.25">
      <c r="A17528"/>
      <c r="B17528"/>
      <c r="C17528"/>
      <c r="D17528"/>
    </row>
    <row r="17529" spans="1:4" x14ac:dyDescent="0.25">
      <c r="A17529"/>
      <c r="B17529"/>
      <c r="C17529"/>
      <c r="D17529"/>
    </row>
    <row r="17530" spans="1:4" x14ac:dyDescent="0.25">
      <c r="A17530"/>
      <c r="B17530"/>
      <c r="C17530"/>
      <c r="D17530"/>
    </row>
    <row r="17531" spans="1:4" x14ac:dyDescent="0.25">
      <c r="A17531"/>
      <c r="B17531"/>
      <c r="C17531"/>
      <c r="D17531"/>
    </row>
    <row r="17532" spans="1:4" x14ac:dyDescent="0.25">
      <c r="A17532"/>
      <c r="B17532"/>
      <c r="C17532"/>
      <c r="D17532"/>
    </row>
    <row r="17533" spans="1:4" x14ac:dyDescent="0.25">
      <c r="A17533"/>
      <c r="B17533"/>
      <c r="C17533"/>
      <c r="D17533"/>
    </row>
    <row r="17534" spans="1:4" x14ac:dyDescent="0.25">
      <c r="A17534"/>
      <c r="B17534"/>
      <c r="C17534"/>
      <c r="D17534"/>
    </row>
    <row r="17535" spans="1:4" x14ac:dyDescent="0.25">
      <c r="A17535"/>
      <c r="B17535"/>
      <c r="C17535"/>
      <c r="D17535"/>
    </row>
    <row r="17536" spans="1:4" x14ac:dyDescent="0.25">
      <c r="A17536"/>
      <c r="B17536"/>
      <c r="C17536"/>
      <c r="D17536"/>
    </row>
    <row r="17537" spans="1:4" x14ac:dyDescent="0.25">
      <c r="A17537"/>
      <c r="B17537"/>
      <c r="C17537"/>
      <c r="D17537"/>
    </row>
    <row r="17538" spans="1:4" x14ac:dyDescent="0.25">
      <c r="A17538"/>
      <c r="B17538"/>
      <c r="C17538"/>
      <c r="D17538"/>
    </row>
    <row r="17539" spans="1:4" x14ac:dyDescent="0.25">
      <c r="A17539"/>
      <c r="B17539"/>
      <c r="C17539"/>
      <c r="D17539"/>
    </row>
    <row r="17540" spans="1:4" x14ac:dyDescent="0.25">
      <c r="A17540"/>
      <c r="B17540"/>
      <c r="C17540"/>
      <c r="D17540"/>
    </row>
    <row r="17541" spans="1:4" x14ac:dyDescent="0.25">
      <c r="A17541"/>
      <c r="B17541"/>
      <c r="C17541"/>
      <c r="D17541"/>
    </row>
    <row r="17542" spans="1:4" x14ac:dyDescent="0.25">
      <c r="A17542"/>
      <c r="B17542"/>
      <c r="C17542"/>
      <c r="D17542"/>
    </row>
    <row r="17543" spans="1:4" x14ac:dyDescent="0.25">
      <c r="A17543"/>
      <c r="B17543"/>
      <c r="C17543"/>
      <c r="D17543"/>
    </row>
    <row r="17544" spans="1:4" x14ac:dyDescent="0.25">
      <c r="A17544"/>
      <c r="B17544"/>
      <c r="C17544"/>
      <c r="D17544"/>
    </row>
    <row r="17545" spans="1:4" x14ac:dyDescent="0.25">
      <c r="A17545"/>
      <c r="B17545"/>
      <c r="C17545"/>
      <c r="D17545"/>
    </row>
    <row r="17546" spans="1:4" x14ac:dyDescent="0.25">
      <c r="A17546"/>
      <c r="B17546"/>
      <c r="C17546"/>
      <c r="D17546"/>
    </row>
    <row r="17547" spans="1:4" x14ac:dyDescent="0.25">
      <c r="A17547"/>
      <c r="B17547"/>
      <c r="C17547"/>
      <c r="D17547"/>
    </row>
    <row r="17548" spans="1:4" x14ac:dyDescent="0.25">
      <c r="A17548"/>
      <c r="B17548"/>
      <c r="C17548"/>
      <c r="D17548"/>
    </row>
    <row r="17549" spans="1:4" x14ac:dyDescent="0.25">
      <c r="A17549"/>
      <c r="B17549"/>
      <c r="C17549"/>
      <c r="D17549"/>
    </row>
    <row r="17550" spans="1:4" x14ac:dyDescent="0.25">
      <c r="A17550"/>
      <c r="B17550"/>
      <c r="C17550"/>
      <c r="D17550"/>
    </row>
    <row r="17551" spans="1:4" x14ac:dyDescent="0.25">
      <c r="A17551"/>
      <c r="B17551"/>
      <c r="C17551"/>
      <c r="D17551"/>
    </row>
    <row r="17552" spans="1:4" x14ac:dyDescent="0.25">
      <c r="A17552"/>
      <c r="B17552"/>
      <c r="C17552"/>
      <c r="D17552"/>
    </row>
    <row r="17553" spans="1:4" x14ac:dyDescent="0.25">
      <c r="A17553"/>
      <c r="B17553"/>
      <c r="C17553"/>
      <c r="D17553"/>
    </row>
    <row r="17554" spans="1:4" x14ac:dyDescent="0.25">
      <c r="A17554"/>
      <c r="B17554"/>
      <c r="C17554"/>
      <c r="D17554"/>
    </row>
    <row r="17555" spans="1:4" x14ac:dyDescent="0.25">
      <c r="A17555"/>
      <c r="B17555"/>
      <c r="C17555"/>
      <c r="D17555"/>
    </row>
    <row r="17556" spans="1:4" x14ac:dyDescent="0.25">
      <c r="A17556"/>
      <c r="B17556"/>
      <c r="C17556"/>
      <c r="D17556"/>
    </row>
    <row r="17557" spans="1:4" x14ac:dyDescent="0.25">
      <c r="A17557"/>
      <c r="B17557"/>
      <c r="C17557"/>
      <c r="D17557"/>
    </row>
    <row r="17558" spans="1:4" x14ac:dyDescent="0.25">
      <c r="A17558"/>
      <c r="B17558"/>
      <c r="C17558"/>
      <c r="D17558"/>
    </row>
    <row r="17559" spans="1:4" x14ac:dyDescent="0.25">
      <c r="A17559"/>
      <c r="B17559"/>
      <c r="C17559"/>
      <c r="D17559"/>
    </row>
    <row r="17560" spans="1:4" x14ac:dyDescent="0.25">
      <c r="A17560"/>
      <c r="B17560"/>
      <c r="C17560"/>
      <c r="D17560"/>
    </row>
    <row r="17561" spans="1:4" x14ac:dyDescent="0.25">
      <c r="A17561"/>
      <c r="B17561"/>
      <c r="C17561"/>
      <c r="D17561"/>
    </row>
    <row r="17562" spans="1:4" x14ac:dyDescent="0.25">
      <c r="A17562"/>
      <c r="B17562"/>
      <c r="C17562"/>
      <c r="D17562"/>
    </row>
    <row r="17563" spans="1:4" x14ac:dyDescent="0.25">
      <c r="A17563"/>
      <c r="B17563"/>
      <c r="C17563"/>
      <c r="D17563"/>
    </row>
    <row r="17564" spans="1:4" x14ac:dyDescent="0.25">
      <c r="A17564"/>
      <c r="B17564"/>
      <c r="C17564"/>
      <c r="D17564"/>
    </row>
    <row r="17565" spans="1:4" x14ac:dyDescent="0.25">
      <c r="A17565"/>
      <c r="B17565"/>
      <c r="C17565"/>
      <c r="D17565"/>
    </row>
    <row r="17566" spans="1:4" x14ac:dyDescent="0.25">
      <c r="A17566"/>
      <c r="B17566"/>
      <c r="C17566"/>
      <c r="D17566"/>
    </row>
    <row r="17567" spans="1:4" x14ac:dyDescent="0.25">
      <c r="A17567"/>
      <c r="B17567"/>
      <c r="C17567"/>
      <c r="D17567"/>
    </row>
    <row r="17568" spans="1:4" x14ac:dyDescent="0.25">
      <c r="A17568"/>
      <c r="B17568"/>
      <c r="C17568"/>
      <c r="D17568"/>
    </row>
    <row r="17569" spans="1:4" x14ac:dyDescent="0.25">
      <c r="A17569"/>
      <c r="B17569"/>
      <c r="C17569"/>
      <c r="D17569"/>
    </row>
    <row r="17570" spans="1:4" x14ac:dyDescent="0.25">
      <c r="A17570"/>
      <c r="B17570"/>
      <c r="C17570"/>
      <c r="D17570"/>
    </row>
    <row r="17571" spans="1:4" x14ac:dyDescent="0.25">
      <c r="A17571"/>
      <c r="B17571"/>
      <c r="C17571"/>
      <c r="D17571"/>
    </row>
    <row r="17572" spans="1:4" x14ac:dyDescent="0.25">
      <c r="A17572"/>
      <c r="B17572"/>
      <c r="C17572"/>
      <c r="D17572"/>
    </row>
    <row r="17573" spans="1:4" x14ac:dyDescent="0.25">
      <c r="A17573"/>
      <c r="B17573"/>
      <c r="C17573"/>
      <c r="D17573"/>
    </row>
    <row r="17574" spans="1:4" x14ac:dyDescent="0.25">
      <c r="A17574"/>
      <c r="B17574"/>
      <c r="C17574"/>
      <c r="D17574"/>
    </row>
    <row r="17575" spans="1:4" x14ac:dyDescent="0.25">
      <c r="A17575"/>
      <c r="B17575"/>
      <c r="C17575"/>
      <c r="D17575"/>
    </row>
    <row r="17576" spans="1:4" x14ac:dyDescent="0.25">
      <c r="A17576"/>
      <c r="B17576"/>
      <c r="C17576"/>
      <c r="D17576"/>
    </row>
    <row r="17577" spans="1:4" x14ac:dyDescent="0.25">
      <c r="A17577"/>
      <c r="B17577"/>
      <c r="C17577"/>
      <c r="D17577"/>
    </row>
    <row r="17578" spans="1:4" x14ac:dyDescent="0.25">
      <c r="A17578"/>
      <c r="B17578"/>
      <c r="C17578"/>
      <c r="D17578"/>
    </row>
    <row r="17579" spans="1:4" x14ac:dyDescent="0.25">
      <c r="A17579"/>
      <c r="B17579"/>
      <c r="C17579"/>
      <c r="D17579"/>
    </row>
    <row r="17580" spans="1:4" x14ac:dyDescent="0.25">
      <c r="A17580"/>
      <c r="B17580"/>
      <c r="C17580"/>
      <c r="D17580"/>
    </row>
    <row r="17581" spans="1:4" x14ac:dyDescent="0.25">
      <c r="A17581"/>
      <c r="B17581"/>
      <c r="C17581"/>
      <c r="D17581"/>
    </row>
    <row r="17582" spans="1:4" x14ac:dyDescent="0.25">
      <c r="A17582"/>
      <c r="B17582"/>
      <c r="C17582"/>
      <c r="D17582"/>
    </row>
    <row r="17583" spans="1:4" x14ac:dyDescent="0.25">
      <c r="A17583"/>
      <c r="B17583"/>
      <c r="C17583"/>
      <c r="D17583"/>
    </row>
    <row r="17584" spans="1:4" x14ac:dyDescent="0.25">
      <c r="A17584"/>
      <c r="B17584"/>
      <c r="C17584"/>
      <c r="D17584"/>
    </row>
    <row r="17585" spans="1:4" x14ac:dyDescent="0.25">
      <c r="A17585"/>
      <c r="B17585"/>
      <c r="C17585"/>
      <c r="D17585"/>
    </row>
    <row r="17586" spans="1:4" x14ac:dyDescent="0.25">
      <c r="A17586"/>
      <c r="B17586"/>
      <c r="C17586"/>
      <c r="D17586"/>
    </row>
    <row r="17587" spans="1:4" x14ac:dyDescent="0.25">
      <c r="A17587"/>
      <c r="B17587"/>
      <c r="C17587"/>
      <c r="D17587"/>
    </row>
    <row r="17588" spans="1:4" x14ac:dyDescent="0.25">
      <c r="A17588"/>
      <c r="B17588"/>
      <c r="C17588"/>
      <c r="D17588"/>
    </row>
    <row r="17589" spans="1:4" x14ac:dyDescent="0.25">
      <c r="A17589"/>
      <c r="B17589"/>
      <c r="C17589"/>
      <c r="D17589"/>
    </row>
    <row r="17590" spans="1:4" x14ac:dyDescent="0.25">
      <c r="A17590"/>
      <c r="B17590"/>
      <c r="C17590"/>
      <c r="D17590"/>
    </row>
    <row r="17591" spans="1:4" x14ac:dyDescent="0.25">
      <c r="A17591"/>
      <c r="B17591"/>
      <c r="C17591"/>
      <c r="D17591"/>
    </row>
    <row r="17592" spans="1:4" x14ac:dyDescent="0.25">
      <c r="A17592"/>
      <c r="B17592"/>
      <c r="C17592"/>
      <c r="D17592"/>
    </row>
    <row r="17593" spans="1:4" x14ac:dyDescent="0.25">
      <c r="A17593"/>
      <c r="B17593"/>
      <c r="C17593"/>
      <c r="D17593"/>
    </row>
    <row r="17594" spans="1:4" x14ac:dyDescent="0.25">
      <c r="A17594"/>
      <c r="B17594"/>
      <c r="C17594"/>
      <c r="D17594"/>
    </row>
    <row r="17595" spans="1:4" x14ac:dyDescent="0.25">
      <c r="A17595"/>
      <c r="B17595"/>
      <c r="C17595"/>
      <c r="D17595"/>
    </row>
    <row r="17596" spans="1:4" x14ac:dyDescent="0.25">
      <c r="A17596"/>
      <c r="B17596"/>
      <c r="C17596"/>
      <c r="D17596"/>
    </row>
    <row r="17597" spans="1:4" x14ac:dyDescent="0.25">
      <c r="A17597"/>
      <c r="B17597"/>
      <c r="C17597"/>
      <c r="D17597"/>
    </row>
    <row r="17598" spans="1:4" x14ac:dyDescent="0.25">
      <c r="A17598"/>
      <c r="B17598"/>
      <c r="C17598"/>
      <c r="D17598"/>
    </row>
    <row r="17599" spans="1:4" x14ac:dyDescent="0.25">
      <c r="A17599"/>
      <c r="B17599"/>
      <c r="C17599"/>
      <c r="D17599"/>
    </row>
    <row r="17600" spans="1:4" x14ac:dyDescent="0.25">
      <c r="A17600"/>
      <c r="B17600"/>
      <c r="C17600"/>
      <c r="D17600"/>
    </row>
    <row r="17601" spans="1:4" x14ac:dyDescent="0.25">
      <c r="A17601"/>
      <c r="B17601"/>
      <c r="C17601"/>
      <c r="D17601"/>
    </row>
    <row r="17602" spans="1:4" x14ac:dyDescent="0.25">
      <c r="A17602"/>
      <c r="B17602"/>
      <c r="C17602"/>
      <c r="D17602"/>
    </row>
    <row r="17603" spans="1:4" x14ac:dyDescent="0.25">
      <c r="A17603"/>
      <c r="B17603"/>
      <c r="C17603"/>
      <c r="D17603"/>
    </row>
    <row r="17604" spans="1:4" x14ac:dyDescent="0.25">
      <c r="A17604"/>
      <c r="B17604"/>
      <c r="C17604"/>
      <c r="D17604"/>
    </row>
    <row r="17605" spans="1:4" x14ac:dyDescent="0.25">
      <c r="A17605"/>
      <c r="B17605"/>
      <c r="C17605"/>
      <c r="D17605"/>
    </row>
    <row r="17606" spans="1:4" x14ac:dyDescent="0.25">
      <c r="A17606"/>
      <c r="B17606"/>
      <c r="C17606"/>
      <c r="D17606"/>
    </row>
    <row r="17607" spans="1:4" x14ac:dyDescent="0.25">
      <c r="A17607"/>
      <c r="B17607"/>
      <c r="C17607"/>
      <c r="D17607"/>
    </row>
    <row r="17608" spans="1:4" x14ac:dyDescent="0.25">
      <c r="A17608"/>
      <c r="B17608"/>
      <c r="C17608"/>
      <c r="D17608"/>
    </row>
    <row r="17609" spans="1:4" x14ac:dyDescent="0.25">
      <c r="A17609"/>
      <c r="B17609"/>
      <c r="C17609"/>
      <c r="D17609"/>
    </row>
    <row r="17610" spans="1:4" x14ac:dyDescent="0.25">
      <c r="A17610"/>
      <c r="B17610"/>
      <c r="C17610"/>
      <c r="D17610"/>
    </row>
    <row r="17611" spans="1:4" x14ac:dyDescent="0.25">
      <c r="A17611"/>
      <c r="B17611"/>
      <c r="C17611"/>
      <c r="D17611"/>
    </row>
    <row r="17612" spans="1:4" x14ac:dyDescent="0.25">
      <c r="A17612"/>
      <c r="B17612"/>
      <c r="C17612"/>
      <c r="D17612"/>
    </row>
    <row r="17613" spans="1:4" x14ac:dyDescent="0.25">
      <c r="A17613"/>
      <c r="B17613"/>
      <c r="C17613"/>
      <c r="D17613"/>
    </row>
    <row r="17614" spans="1:4" x14ac:dyDescent="0.25">
      <c r="A17614"/>
      <c r="B17614"/>
      <c r="C17614"/>
      <c r="D17614"/>
    </row>
    <row r="17615" spans="1:4" x14ac:dyDescent="0.25">
      <c r="A17615"/>
      <c r="B17615"/>
      <c r="C17615"/>
      <c r="D17615"/>
    </row>
    <row r="17616" spans="1:4" x14ac:dyDescent="0.25">
      <c r="A17616"/>
      <c r="B17616"/>
      <c r="C17616"/>
      <c r="D17616"/>
    </row>
    <row r="17617" spans="1:4" x14ac:dyDescent="0.25">
      <c r="A17617"/>
      <c r="B17617"/>
      <c r="C17617"/>
      <c r="D17617"/>
    </row>
    <row r="17618" spans="1:4" x14ac:dyDescent="0.25">
      <c r="A17618"/>
      <c r="B17618"/>
      <c r="C17618"/>
      <c r="D17618"/>
    </row>
    <row r="17619" spans="1:4" x14ac:dyDescent="0.25">
      <c r="A17619"/>
      <c r="B17619"/>
      <c r="C17619"/>
      <c r="D17619"/>
    </row>
    <row r="17620" spans="1:4" x14ac:dyDescent="0.25">
      <c r="A17620"/>
      <c r="B17620"/>
      <c r="C17620"/>
      <c r="D17620"/>
    </row>
    <row r="17621" spans="1:4" x14ac:dyDescent="0.25">
      <c r="A17621"/>
      <c r="B17621"/>
      <c r="C17621"/>
      <c r="D17621"/>
    </row>
    <row r="17622" spans="1:4" x14ac:dyDescent="0.25">
      <c r="A17622"/>
      <c r="B17622"/>
      <c r="C17622"/>
      <c r="D17622"/>
    </row>
    <row r="17623" spans="1:4" x14ac:dyDescent="0.25">
      <c r="A17623"/>
      <c r="B17623"/>
      <c r="C17623"/>
      <c r="D17623"/>
    </row>
    <row r="17624" spans="1:4" x14ac:dyDescent="0.25">
      <c r="A17624"/>
      <c r="B17624"/>
      <c r="C17624"/>
      <c r="D17624"/>
    </row>
    <row r="17625" spans="1:4" x14ac:dyDescent="0.25">
      <c r="A17625"/>
      <c r="B17625"/>
      <c r="C17625"/>
      <c r="D17625"/>
    </row>
    <row r="17626" spans="1:4" x14ac:dyDescent="0.25">
      <c r="A17626"/>
      <c r="B17626"/>
      <c r="C17626"/>
      <c r="D17626"/>
    </row>
    <row r="17627" spans="1:4" x14ac:dyDescent="0.25">
      <c r="A17627"/>
      <c r="B17627"/>
      <c r="C17627"/>
      <c r="D17627"/>
    </row>
    <row r="17628" spans="1:4" x14ac:dyDescent="0.25">
      <c r="A17628"/>
      <c r="B17628"/>
      <c r="C17628"/>
      <c r="D17628"/>
    </row>
    <row r="17629" spans="1:4" x14ac:dyDescent="0.25">
      <c r="A17629"/>
      <c r="B17629"/>
      <c r="C17629"/>
      <c r="D17629"/>
    </row>
    <row r="17630" spans="1:4" x14ac:dyDescent="0.25">
      <c r="A17630"/>
      <c r="B17630"/>
      <c r="C17630"/>
      <c r="D17630"/>
    </row>
    <row r="17631" spans="1:4" x14ac:dyDescent="0.25">
      <c r="A17631"/>
      <c r="B17631"/>
      <c r="C17631"/>
      <c r="D17631"/>
    </row>
    <row r="17632" spans="1:4" x14ac:dyDescent="0.25">
      <c r="A17632"/>
      <c r="B17632"/>
      <c r="C17632"/>
      <c r="D17632"/>
    </row>
    <row r="17633" spans="1:4" x14ac:dyDescent="0.25">
      <c r="A17633"/>
      <c r="B17633"/>
      <c r="C17633"/>
      <c r="D17633"/>
    </row>
    <row r="17634" spans="1:4" x14ac:dyDescent="0.25">
      <c r="A17634"/>
      <c r="B17634"/>
      <c r="C17634"/>
      <c r="D17634"/>
    </row>
    <row r="17635" spans="1:4" x14ac:dyDescent="0.25">
      <c r="A17635"/>
      <c r="B17635"/>
      <c r="C17635"/>
      <c r="D17635"/>
    </row>
    <row r="17636" spans="1:4" x14ac:dyDescent="0.25">
      <c r="A17636"/>
      <c r="B17636"/>
      <c r="C17636"/>
      <c r="D17636"/>
    </row>
    <row r="17637" spans="1:4" x14ac:dyDescent="0.25">
      <c r="A17637"/>
      <c r="B17637"/>
      <c r="C17637"/>
      <c r="D17637"/>
    </row>
    <row r="17638" spans="1:4" x14ac:dyDescent="0.25">
      <c r="A17638"/>
      <c r="B17638"/>
      <c r="C17638"/>
      <c r="D17638"/>
    </row>
    <row r="17639" spans="1:4" x14ac:dyDescent="0.25">
      <c r="A17639"/>
      <c r="B17639"/>
      <c r="C17639"/>
      <c r="D17639"/>
    </row>
    <row r="17640" spans="1:4" x14ac:dyDescent="0.25">
      <c r="A17640"/>
      <c r="B17640"/>
      <c r="C17640"/>
      <c r="D17640"/>
    </row>
    <row r="17641" spans="1:4" x14ac:dyDescent="0.25">
      <c r="A17641"/>
      <c r="B17641"/>
      <c r="C17641"/>
      <c r="D17641"/>
    </row>
    <row r="17642" spans="1:4" x14ac:dyDescent="0.25">
      <c r="A17642"/>
      <c r="B17642"/>
      <c r="C17642"/>
      <c r="D17642"/>
    </row>
    <row r="17643" spans="1:4" x14ac:dyDescent="0.25">
      <c r="A17643"/>
      <c r="B17643"/>
      <c r="C17643"/>
      <c r="D17643"/>
    </row>
    <row r="17644" spans="1:4" x14ac:dyDescent="0.25">
      <c r="A17644"/>
      <c r="B17644"/>
      <c r="C17644"/>
      <c r="D17644"/>
    </row>
    <row r="17645" spans="1:4" x14ac:dyDescent="0.25">
      <c r="A17645"/>
      <c r="B17645"/>
      <c r="C17645"/>
      <c r="D17645"/>
    </row>
    <row r="17646" spans="1:4" x14ac:dyDescent="0.25">
      <c r="A17646"/>
      <c r="B17646"/>
      <c r="C17646"/>
      <c r="D17646"/>
    </row>
    <row r="17647" spans="1:4" x14ac:dyDescent="0.25">
      <c r="A17647"/>
      <c r="B17647"/>
      <c r="C17647"/>
      <c r="D17647"/>
    </row>
    <row r="17648" spans="1:4" x14ac:dyDescent="0.25">
      <c r="A17648"/>
      <c r="B17648"/>
      <c r="C17648"/>
      <c r="D17648"/>
    </row>
    <row r="17649" spans="1:4" x14ac:dyDescent="0.25">
      <c r="A17649"/>
      <c r="B17649"/>
      <c r="C17649"/>
      <c r="D17649"/>
    </row>
    <row r="17650" spans="1:4" x14ac:dyDescent="0.25">
      <c r="A17650"/>
      <c r="B17650"/>
      <c r="C17650"/>
      <c r="D17650"/>
    </row>
    <row r="17651" spans="1:4" x14ac:dyDescent="0.25">
      <c r="A17651"/>
      <c r="B17651"/>
      <c r="C17651"/>
      <c r="D17651"/>
    </row>
    <row r="17652" spans="1:4" x14ac:dyDescent="0.25">
      <c r="A17652"/>
      <c r="B17652"/>
      <c r="C17652"/>
      <c r="D17652"/>
    </row>
    <row r="17653" spans="1:4" x14ac:dyDescent="0.25">
      <c r="A17653"/>
      <c r="B17653"/>
      <c r="C17653"/>
      <c r="D17653"/>
    </row>
    <row r="17654" spans="1:4" x14ac:dyDescent="0.25">
      <c r="A17654"/>
      <c r="B17654"/>
      <c r="C17654"/>
      <c r="D17654"/>
    </row>
    <row r="17655" spans="1:4" x14ac:dyDescent="0.25">
      <c r="A17655"/>
      <c r="B17655"/>
      <c r="C17655"/>
      <c r="D17655"/>
    </row>
    <row r="17656" spans="1:4" x14ac:dyDescent="0.25">
      <c r="A17656"/>
      <c r="B17656"/>
      <c r="C17656"/>
      <c r="D17656"/>
    </row>
    <row r="17657" spans="1:4" x14ac:dyDescent="0.25">
      <c r="A17657"/>
      <c r="B17657"/>
      <c r="C17657"/>
      <c r="D17657"/>
    </row>
    <row r="17658" spans="1:4" x14ac:dyDescent="0.25">
      <c r="A17658"/>
      <c r="B17658"/>
      <c r="C17658"/>
      <c r="D17658"/>
    </row>
    <row r="17659" spans="1:4" x14ac:dyDescent="0.25">
      <c r="A17659"/>
      <c r="B17659"/>
      <c r="C17659"/>
      <c r="D17659"/>
    </row>
    <row r="17660" spans="1:4" x14ac:dyDescent="0.25">
      <c r="A17660"/>
      <c r="B17660"/>
      <c r="C17660"/>
      <c r="D17660"/>
    </row>
    <row r="17661" spans="1:4" x14ac:dyDescent="0.25">
      <c r="A17661"/>
      <c r="B17661"/>
      <c r="C17661"/>
      <c r="D17661"/>
    </row>
    <row r="17662" spans="1:4" x14ac:dyDescent="0.25">
      <c r="A17662"/>
      <c r="B17662"/>
      <c r="C17662"/>
      <c r="D17662"/>
    </row>
    <row r="17663" spans="1:4" x14ac:dyDescent="0.25">
      <c r="A17663"/>
      <c r="B17663"/>
      <c r="C17663"/>
      <c r="D17663"/>
    </row>
    <row r="17664" spans="1:4" x14ac:dyDescent="0.25">
      <c r="A17664"/>
      <c r="B17664"/>
      <c r="C17664"/>
      <c r="D17664"/>
    </row>
    <row r="17665" spans="1:4" x14ac:dyDescent="0.25">
      <c r="A17665"/>
      <c r="B17665"/>
      <c r="C17665"/>
      <c r="D17665"/>
    </row>
    <row r="17666" spans="1:4" x14ac:dyDescent="0.25">
      <c r="A17666"/>
      <c r="B17666"/>
      <c r="C17666"/>
      <c r="D17666"/>
    </row>
    <row r="17667" spans="1:4" x14ac:dyDescent="0.25">
      <c r="A17667"/>
      <c r="B17667"/>
      <c r="C17667"/>
      <c r="D17667"/>
    </row>
    <row r="17668" spans="1:4" x14ac:dyDescent="0.25">
      <c r="A17668"/>
      <c r="B17668"/>
      <c r="C17668"/>
      <c r="D17668"/>
    </row>
    <row r="17669" spans="1:4" x14ac:dyDescent="0.25">
      <c r="A17669"/>
      <c r="B17669"/>
      <c r="C17669"/>
      <c r="D17669"/>
    </row>
    <row r="17670" spans="1:4" x14ac:dyDescent="0.25">
      <c r="A17670"/>
      <c r="B17670"/>
      <c r="C17670"/>
      <c r="D17670"/>
    </row>
    <row r="17671" spans="1:4" x14ac:dyDescent="0.25">
      <c r="A17671"/>
      <c r="B17671"/>
      <c r="C17671"/>
      <c r="D17671"/>
    </row>
    <row r="17672" spans="1:4" x14ac:dyDescent="0.25">
      <c r="A17672"/>
      <c r="B17672"/>
      <c r="C17672"/>
      <c r="D17672"/>
    </row>
    <row r="17673" spans="1:4" x14ac:dyDescent="0.25">
      <c r="A17673"/>
      <c r="B17673"/>
      <c r="C17673"/>
      <c r="D17673"/>
    </row>
    <row r="17674" spans="1:4" x14ac:dyDescent="0.25">
      <c r="A17674"/>
      <c r="B17674"/>
      <c r="C17674"/>
      <c r="D17674"/>
    </row>
    <row r="17675" spans="1:4" x14ac:dyDescent="0.25">
      <c r="A17675"/>
      <c r="B17675"/>
      <c r="C17675"/>
      <c r="D17675"/>
    </row>
    <row r="17676" spans="1:4" x14ac:dyDescent="0.25">
      <c r="A17676"/>
      <c r="B17676"/>
      <c r="C17676"/>
      <c r="D17676"/>
    </row>
    <row r="17677" spans="1:4" x14ac:dyDescent="0.25">
      <c r="A17677"/>
      <c r="B17677"/>
      <c r="C17677"/>
      <c r="D17677"/>
    </row>
    <row r="17678" spans="1:4" x14ac:dyDescent="0.25">
      <c r="A17678"/>
      <c r="B17678"/>
      <c r="C17678"/>
      <c r="D17678"/>
    </row>
    <row r="17679" spans="1:4" x14ac:dyDescent="0.25">
      <c r="A17679"/>
      <c r="B17679"/>
      <c r="C17679"/>
      <c r="D17679"/>
    </row>
    <row r="17680" spans="1:4" x14ac:dyDescent="0.25">
      <c r="A17680"/>
      <c r="B17680"/>
      <c r="C17680"/>
      <c r="D17680"/>
    </row>
    <row r="17681" spans="1:4" x14ac:dyDescent="0.25">
      <c r="A17681"/>
      <c r="B17681"/>
      <c r="C17681"/>
      <c r="D17681"/>
    </row>
    <row r="17682" spans="1:4" x14ac:dyDescent="0.25">
      <c r="A17682"/>
      <c r="B17682"/>
      <c r="C17682"/>
      <c r="D17682"/>
    </row>
    <row r="17683" spans="1:4" x14ac:dyDescent="0.25">
      <c r="A17683"/>
      <c r="B17683"/>
      <c r="C17683"/>
      <c r="D17683"/>
    </row>
    <row r="17684" spans="1:4" x14ac:dyDescent="0.25">
      <c r="A17684"/>
      <c r="B17684"/>
      <c r="C17684"/>
      <c r="D17684"/>
    </row>
    <row r="17685" spans="1:4" x14ac:dyDescent="0.25">
      <c r="A17685"/>
      <c r="B17685"/>
      <c r="C17685"/>
      <c r="D17685"/>
    </row>
    <row r="17686" spans="1:4" x14ac:dyDescent="0.25">
      <c r="A17686"/>
      <c r="B17686"/>
      <c r="C17686"/>
      <c r="D17686"/>
    </row>
    <row r="17687" spans="1:4" x14ac:dyDescent="0.25">
      <c r="A17687"/>
      <c r="B17687"/>
      <c r="C17687"/>
      <c r="D17687"/>
    </row>
    <row r="17688" spans="1:4" x14ac:dyDescent="0.25">
      <c r="A17688"/>
      <c r="B17688"/>
      <c r="C17688"/>
      <c r="D17688"/>
    </row>
    <row r="17689" spans="1:4" x14ac:dyDescent="0.25">
      <c r="A17689"/>
      <c r="B17689"/>
      <c r="C17689"/>
      <c r="D17689"/>
    </row>
    <row r="17690" spans="1:4" x14ac:dyDescent="0.25">
      <c r="A17690"/>
      <c r="B17690"/>
      <c r="C17690"/>
      <c r="D17690"/>
    </row>
    <row r="17691" spans="1:4" x14ac:dyDescent="0.25">
      <c r="A17691"/>
      <c r="B17691"/>
      <c r="C17691"/>
      <c r="D17691"/>
    </row>
    <row r="17692" spans="1:4" x14ac:dyDescent="0.25">
      <c r="A17692"/>
      <c r="B17692"/>
      <c r="C17692"/>
      <c r="D17692"/>
    </row>
    <row r="17693" spans="1:4" x14ac:dyDescent="0.25">
      <c r="A17693"/>
      <c r="B17693"/>
      <c r="C17693"/>
      <c r="D17693"/>
    </row>
    <row r="17694" spans="1:4" x14ac:dyDescent="0.25">
      <c r="A17694"/>
      <c r="B17694"/>
      <c r="C17694"/>
      <c r="D17694"/>
    </row>
    <row r="17695" spans="1:4" x14ac:dyDescent="0.25">
      <c r="A17695"/>
      <c r="B17695"/>
      <c r="C17695"/>
      <c r="D17695"/>
    </row>
    <row r="17696" spans="1:4" x14ac:dyDescent="0.25">
      <c r="A17696"/>
      <c r="B17696"/>
      <c r="C17696"/>
      <c r="D17696"/>
    </row>
    <row r="17697" spans="1:4" x14ac:dyDescent="0.25">
      <c r="A17697"/>
      <c r="B17697"/>
      <c r="C17697"/>
      <c r="D17697"/>
    </row>
    <row r="17698" spans="1:4" x14ac:dyDescent="0.25">
      <c r="A17698"/>
      <c r="B17698"/>
      <c r="C17698"/>
      <c r="D17698"/>
    </row>
    <row r="17699" spans="1:4" x14ac:dyDescent="0.25">
      <c r="A17699"/>
      <c r="B17699"/>
      <c r="C17699"/>
      <c r="D17699"/>
    </row>
    <row r="17700" spans="1:4" x14ac:dyDescent="0.25">
      <c r="A17700"/>
      <c r="B17700"/>
      <c r="C17700"/>
      <c r="D17700"/>
    </row>
    <row r="17701" spans="1:4" x14ac:dyDescent="0.25">
      <c r="A17701"/>
      <c r="B17701"/>
      <c r="C17701"/>
      <c r="D17701"/>
    </row>
    <row r="17702" spans="1:4" x14ac:dyDescent="0.25">
      <c r="A17702"/>
      <c r="B17702"/>
      <c r="C17702"/>
      <c r="D17702"/>
    </row>
    <row r="17703" spans="1:4" x14ac:dyDescent="0.25">
      <c r="A17703"/>
      <c r="B17703"/>
      <c r="C17703"/>
      <c r="D17703"/>
    </row>
    <row r="17704" spans="1:4" x14ac:dyDescent="0.25">
      <c r="A17704"/>
      <c r="B17704"/>
      <c r="C17704"/>
      <c r="D17704"/>
    </row>
    <row r="17705" spans="1:4" x14ac:dyDescent="0.25">
      <c r="A17705"/>
      <c r="B17705"/>
      <c r="C17705"/>
      <c r="D17705"/>
    </row>
    <row r="17706" spans="1:4" x14ac:dyDescent="0.25">
      <c r="A17706"/>
      <c r="B17706"/>
      <c r="C17706"/>
      <c r="D17706"/>
    </row>
    <row r="17707" spans="1:4" x14ac:dyDescent="0.25">
      <c r="A17707"/>
      <c r="B17707"/>
      <c r="C17707"/>
      <c r="D17707"/>
    </row>
    <row r="17708" spans="1:4" x14ac:dyDescent="0.25">
      <c r="A17708"/>
      <c r="B17708"/>
      <c r="C17708"/>
      <c r="D17708"/>
    </row>
    <row r="17709" spans="1:4" x14ac:dyDescent="0.25">
      <c r="A17709"/>
      <c r="B17709"/>
      <c r="C17709"/>
      <c r="D17709"/>
    </row>
    <row r="17710" spans="1:4" x14ac:dyDescent="0.25">
      <c r="A17710"/>
      <c r="B17710"/>
      <c r="C17710"/>
      <c r="D17710"/>
    </row>
    <row r="17711" spans="1:4" x14ac:dyDescent="0.25">
      <c r="A17711"/>
      <c r="B17711"/>
      <c r="C17711"/>
      <c r="D17711"/>
    </row>
    <row r="17712" spans="1:4" x14ac:dyDescent="0.25">
      <c r="A17712"/>
      <c r="B17712"/>
      <c r="C17712"/>
      <c r="D17712"/>
    </row>
    <row r="17713" spans="1:4" x14ac:dyDescent="0.25">
      <c r="A17713"/>
      <c r="B17713"/>
      <c r="C17713"/>
      <c r="D17713"/>
    </row>
    <row r="17714" spans="1:4" x14ac:dyDescent="0.25">
      <c r="A17714"/>
      <c r="B17714"/>
      <c r="C17714"/>
      <c r="D17714"/>
    </row>
    <row r="17715" spans="1:4" x14ac:dyDescent="0.25">
      <c r="A17715"/>
      <c r="B17715"/>
      <c r="C17715"/>
      <c r="D17715"/>
    </row>
    <row r="17716" spans="1:4" x14ac:dyDescent="0.25">
      <c r="A17716"/>
      <c r="B17716"/>
      <c r="C17716"/>
      <c r="D17716"/>
    </row>
    <row r="17717" spans="1:4" x14ac:dyDescent="0.25">
      <c r="A17717"/>
      <c r="B17717"/>
      <c r="C17717"/>
      <c r="D17717"/>
    </row>
    <row r="17718" spans="1:4" x14ac:dyDescent="0.25">
      <c r="A17718"/>
      <c r="B17718"/>
      <c r="C17718"/>
      <c r="D17718"/>
    </row>
    <row r="17719" spans="1:4" x14ac:dyDescent="0.25">
      <c r="A17719"/>
      <c r="B17719"/>
      <c r="C17719"/>
      <c r="D17719"/>
    </row>
    <row r="17720" spans="1:4" x14ac:dyDescent="0.25">
      <c r="A17720"/>
      <c r="B17720"/>
      <c r="C17720"/>
      <c r="D17720"/>
    </row>
    <row r="17721" spans="1:4" x14ac:dyDescent="0.25">
      <c r="A17721"/>
      <c r="B17721"/>
      <c r="C17721"/>
      <c r="D17721"/>
    </row>
    <row r="17722" spans="1:4" x14ac:dyDescent="0.25">
      <c r="A17722"/>
      <c r="B17722"/>
      <c r="C17722"/>
      <c r="D17722"/>
    </row>
    <row r="17723" spans="1:4" x14ac:dyDescent="0.25">
      <c r="A17723"/>
      <c r="B17723"/>
      <c r="C17723"/>
      <c r="D17723"/>
    </row>
    <row r="17724" spans="1:4" x14ac:dyDescent="0.25">
      <c r="A17724"/>
      <c r="B17724"/>
      <c r="C17724"/>
      <c r="D17724"/>
    </row>
    <row r="17725" spans="1:4" x14ac:dyDescent="0.25">
      <c r="A17725"/>
      <c r="B17725"/>
      <c r="C17725"/>
      <c r="D17725"/>
    </row>
    <row r="17726" spans="1:4" x14ac:dyDescent="0.25">
      <c r="A17726"/>
      <c r="B17726"/>
      <c r="C17726"/>
      <c r="D17726"/>
    </row>
    <row r="17727" spans="1:4" x14ac:dyDescent="0.25">
      <c r="A17727"/>
      <c r="B17727"/>
      <c r="C17727"/>
      <c r="D17727"/>
    </row>
    <row r="17728" spans="1:4" x14ac:dyDescent="0.25">
      <c r="A17728"/>
      <c r="B17728"/>
      <c r="C17728"/>
      <c r="D17728"/>
    </row>
    <row r="17729" spans="1:4" x14ac:dyDescent="0.25">
      <c r="A17729"/>
      <c r="B17729"/>
      <c r="C17729"/>
      <c r="D17729"/>
    </row>
    <row r="17730" spans="1:4" x14ac:dyDescent="0.25">
      <c r="A17730"/>
      <c r="B17730"/>
      <c r="C17730"/>
      <c r="D17730"/>
    </row>
    <row r="17731" spans="1:4" x14ac:dyDescent="0.25">
      <c r="A17731"/>
      <c r="B17731"/>
      <c r="C17731"/>
      <c r="D17731"/>
    </row>
    <row r="17732" spans="1:4" x14ac:dyDescent="0.25">
      <c r="A17732"/>
      <c r="B17732"/>
      <c r="C17732"/>
      <c r="D17732"/>
    </row>
    <row r="17733" spans="1:4" x14ac:dyDescent="0.25">
      <c r="A17733"/>
      <c r="B17733"/>
      <c r="C17733"/>
      <c r="D17733"/>
    </row>
    <row r="17734" spans="1:4" x14ac:dyDescent="0.25">
      <c r="A17734"/>
      <c r="B17734"/>
      <c r="C17734"/>
      <c r="D17734"/>
    </row>
    <row r="17735" spans="1:4" x14ac:dyDescent="0.25">
      <c r="A17735"/>
      <c r="B17735"/>
      <c r="C17735"/>
      <c r="D17735"/>
    </row>
    <row r="17736" spans="1:4" x14ac:dyDescent="0.25">
      <c r="A17736"/>
      <c r="B17736"/>
      <c r="C17736"/>
      <c r="D17736"/>
    </row>
    <row r="17737" spans="1:4" x14ac:dyDescent="0.25">
      <c r="A17737"/>
      <c r="B17737"/>
      <c r="C17737"/>
      <c r="D17737"/>
    </row>
    <row r="17738" spans="1:4" x14ac:dyDescent="0.25">
      <c r="A17738"/>
      <c r="B17738"/>
      <c r="C17738"/>
      <c r="D17738"/>
    </row>
    <row r="17739" spans="1:4" x14ac:dyDescent="0.25">
      <c r="A17739"/>
      <c r="B17739"/>
      <c r="C17739"/>
      <c r="D17739"/>
    </row>
    <row r="17740" spans="1:4" x14ac:dyDescent="0.25">
      <c r="A17740"/>
      <c r="B17740"/>
      <c r="C17740"/>
      <c r="D17740"/>
    </row>
    <row r="17741" spans="1:4" x14ac:dyDescent="0.25">
      <c r="A17741"/>
      <c r="B17741"/>
      <c r="C17741"/>
      <c r="D17741"/>
    </row>
    <row r="17742" spans="1:4" x14ac:dyDescent="0.25">
      <c r="A17742"/>
      <c r="B17742"/>
      <c r="C17742"/>
      <c r="D17742"/>
    </row>
    <row r="17743" spans="1:4" x14ac:dyDescent="0.25">
      <c r="A17743"/>
      <c r="B17743"/>
      <c r="C17743"/>
      <c r="D17743"/>
    </row>
    <row r="17744" spans="1:4" x14ac:dyDescent="0.25">
      <c r="A17744"/>
      <c r="B17744"/>
      <c r="C17744"/>
      <c r="D17744"/>
    </row>
    <row r="17745" spans="1:4" x14ac:dyDescent="0.25">
      <c r="A17745"/>
      <c r="B17745"/>
      <c r="C17745"/>
      <c r="D17745"/>
    </row>
    <row r="17746" spans="1:4" x14ac:dyDescent="0.25">
      <c r="A17746"/>
      <c r="B17746"/>
      <c r="C17746"/>
      <c r="D17746"/>
    </row>
    <row r="17747" spans="1:4" x14ac:dyDescent="0.25">
      <c r="A17747"/>
      <c r="B17747"/>
      <c r="C17747"/>
      <c r="D17747"/>
    </row>
    <row r="17748" spans="1:4" x14ac:dyDescent="0.25">
      <c r="A17748"/>
      <c r="B17748"/>
      <c r="C17748"/>
      <c r="D17748"/>
    </row>
    <row r="17749" spans="1:4" x14ac:dyDescent="0.25">
      <c r="A17749"/>
      <c r="B17749"/>
      <c r="C17749"/>
      <c r="D17749"/>
    </row>
    <row r="17750" spans="1:4" x14ac:dyDescent="0.25">
      <c r="A17750"/>
      <c r="B17750"/>
      <c r="C17750"/>
      <c r="D17750"/>
    </row>
    <row r="17751" spans="1:4" x14ac:dyDescent="0.25">
      <c r="A17751"/>
      <c r="B17751"/>
      <c r="C17751"/>
      <c r="D17751"/>
    </row>
    <row r="17752" spans="1:4" x14ac:dyDescent="0.25">
      <c r="A17752"/>
      <c r="B17752"/>
      <c r="C17752"/>
      <c r="D17752"/>
    </row>
    <row r="17753" spans="1:4" x14ac:dyDescent="0.25">
      <c r="A17753"/>
      <c r="B17753"/>
      <c r="C17753"/>
      <c r="D17753"/>
    </row>
    <row r="17754" spans="1:4" x14ac:dyDescent="0.25">
      <c r="A17754"/>
      <c r="B17754"/>
      <c r="C17754"/>
      <c r="D17754"/>
    </row>
    <row r="17755" spans="1:4" x14ac:dyDescent="0.25">
      <c r="A17755"/>
      <c r="B17755"/>
      <c r="C17755"/>
      <c r="D17755"/>
    </row>
    <row r="17756" spans="1:4" x14ac:dyDescent="0.25">
      <c r="A17756"/>
      <c r="B17756"/>
      <c r="C17756"/>
      <c r="D17756"/>
    </row>
    <row r="17757" spans="1:4" x14ac:dyDescent="0.25">
      <c r="A17757"/>
      <c r="B17757"/>
      <c r="C17757"/>
      <c r="D17757"/>
    </row>
    <row r="17758" spans="1:4" x14ac:dyDescent="0.25">
      <c r="A17758"/>
      <c r="B17758"/>
      <c r="C17758"/>
      <c r="D17758"/>
    </row>
    <row r="17759" spans="1:4" x14ac:dyDescent="0.25">
      <c r="A17759"/>
      <c r="B17759"/>
      <c r="C17759"/>
      <c r="D17759"/>
    </row>
    <row r="17760" spans="1:4" x14ac:dyDescent="0.25">
      <c r="A17760"/>
      <c r="B17760"/>
      <c r="C17760"/>
      <c r="D17760"/>
    </row>
    <row r="17761" spans="1:4" x14ac:dyDescent="0.25">
      <c r="A17761"/>
      <c r="B17761"/>
      <c r="C17761"/>
      <c r="D17761"/>
    </row>
    <row r="17762" spans="1:4" x14ac:dyDescent="0.25">
      <c r="A17762"/>
      <c r="B17762"/>
      <c r="C17762"/>
      <c r="D17762"/>
    </row>
    <row r="17763" spans="1:4" x14ac:dyDescent="0.25">
      <c r="A17763"/>
      <c r="B17763"/>
      <c r="C17763"/>
      <c r="D17763"/>
    </row>
    <row r="17764" spans="1:4" x14ac:dyDescent="0.25">
      <c r="A17764"/>
      <c r="B17764"/>
      <c r="C17764"/>
      <c r="D17764"/>
    </row>
    <row r="17765" spans="1:4" x14ac:dyDescent="0.25">
      <c r="A17765"/>
      <c r="B17765"/>
      <c r="C17765"/>
      <c r="D17765"/>
    </row>
    <row r="17766" spans="1:4" x14ac:dyDescent="0.25">
      <c r="A17766"/>
      <c r="B17766"/>
      <c r="C17766"/>
      <c r="D17766"/>
    </row>
    <row r="17767" spans="1:4" x14ac:dyDescent="0.25">
      <c r="A17767"/>
      <c r="B17767"/>
      <c r="C17767"/>
      <c r="D17767"/>
    </row>
    <row r="17768" spans="1:4" x14ac:dyDescent="0.25">
      <c r="A17768"/>
      <c r="B17768"/>
      <c r="C17768"/>
      <c r="D17768"/>
    </row>
    <row r="17769" spans="1:4" x14ac:dyDescent="0.25">
      <c r="A17769"/>
      <c r="B17769"/>
      <c r="C17769"/>
      <c r="D17769"/>
    </row>
    <row r="17770" spans="1:4" x14ac:dyDescent="0.25">
      <c r="A17770"/>
      <c r="B17770"/>
      <c r="C17770"/>
      <c r="D17770"/>
    </row>
    <row r="17771" spans="1:4" x14ac:dyDescent="0.25">
      <c r="A17771"/>
      <c r="B17771"/>
      <c r="C17771"/>
      <c r="D17771"/>
    </row>
    <row r="17772" spans="1:4" x14ac:dyDescent="0.25">
      <c r="A17772"/>
      <c r="B17772"/>
      <c r="C17772"/>
      <c r="D17772"/>
    </row>
    <row r="17773" spans="1:4" x14ac:dyDescent="0.25">
      <c r="A17773"/>
      <c r="B17773"/>
      <c r="C17773"/>
      <c r="D17773"/>
    </row>
    <row r="17774" spans="1:4" x14ac:dyDescent="0.25">
      <c r="A17774"/>
      <c r="B17774"/>
      <c r="C17774"/>
      <c r="D17774"/>
    </row>
    <row r="17775" spans="1:4" x14ac:dyDescent="0.25">
      <c r="A17775"/>
      <c r="B17775"/>
      <c r="C17775"/>
      <c r="D17775"/>
    </row>
    <row r="17776" spans="1:4" x14ac:dyDescent="0.25">
      <c r="A17776"/>
      <c r="B17776"/>
      <c r="C17776"/>
      <c r="D17776"/>
    </row>
    <row r="17777" spans="1:4" x14ac:dyDescent="0.25">
      <c r="A17777"/>
      <c r="B17777"/>
      <c r="C17777"/>
      <c r="D17777"/>
    </row>
    <row r="17778" spans="1:4" x14ac:dyDescent="0.25">
      <c r="A17778"/>
      <c r="B17778"/>
      <c r="C17778"/>
      <c r="D17778"/>
    </row>
    <row r="17779" spans="1:4" x14ac:dyDescent="0.25">
      <c r="A17779"/>
      <c r="B17779"/>
      <c r="C17779"/>
      <c r="D17779"/>
    </row>
    <row r="17780" spans="1:4" x14ac:dyDescent="0.25">
      <c r="A17780"/>
      <c r="B17780"/>
      <c r="C17780"/>
      <c r="D17780"/>
    </row>
    <row r="17781" spans="1:4" x14ac:dyDescent="0.25">
      <c r="A17781"/>
      <c r="B17781"/>
      <c r="C17781"/>
      <c r="D17781"/>
    </row>
    <row r="17782" spans="1:4" x14ac:dyDescent="0.25">
      <c r="A17782"/>
      <c r="B17782"/>
      <c r="C17782"/>
      <c r="D17782"/>
    </row>
    <row r="17783" spans="1:4" x14ac:dyDescent="0.25">
      <c r="A17783"/>
      <c r="B17783"/>
      <c r="C17783"/>
      <c r="D17783"/>
    </row>
    <row r="17784" spans="1:4" x14ac:dyDescent="0.25">
      <c r="A17784"/>
      <c r="B17784"/>
      <c r="C17784"/>
      <c r="D17784"/>
    </row>
    <row r="17785" spans="1:4" x14ac:dyDescent="0.25">
      <c r="A17785"/>
      <c r="B17785"/>
      <c r="C17785"/>
      <c r="D17785"/>
    </row>
    <row r="17786" spans="1:4" x14ac:dyDescent="0.25">
      <c r="A17786"/>
      <c r="B17786"/>
      <c r="C17786"/>
      <c r="D17786"/>
    </row>
    <row r="17787" spans="1:4" x14ac:dyDescent="0.25">
      <c r="A17787"/>
      <c r="B17787"/>
      <c r="C17787"/>
      <c r="D17787"/>
    </row>
    <row r="17788" spans="1:4" x14ac:dyDescent="0.25">
      <c r="A17788"/>
      <c r="B17788"/>
      <c r="C17788"/>
      <c r="D17788"/>
    </row>
    <row r="17789" spans="1:4" x14ac:dyDescent="0.25">
      <c r="A17789"/>
      <c r="B17789"/>
      <c r="C17789"/>
      <c r="D17789"/>
    </row>
    <row r="17790" spans="1:4" x14ac:dyDescent="0.25">
      <c r="A17790"/>
      <c r="B17790"/>
      <c r="C17790"/>
      <c r="D17790"/>
    </row>
    <row r="17791" spans="1:4" x14ac:dyDescent="0.25">
      <c r="A17791"/>
      <c r="B17791"/>
      <c r="C17791"/>
      <c r="D17791"/>
    </row>
    <row r="17792" spans="1:4" x14ac:dyDescent="0.25">
      <c r="A17792"/>
      <c r="B17792"/>
      <c r="C17792"/>
      <c r="D17792"/>
    </row>
    <row r="17793" spans="1:4" x14ac:dyDescent="0.25">
      <c r="A17793"/>
      <c r="B17793"/>
      <c r="C17793"/>
      <c r="D17793"/>
    </row>
    <row r="17794" spans="1:4" x14ac:dyDescent="0.25">
      <c r="A17794"/>
      <c r="B17794"/>
      <c r="C17794"/>
      <c r="D17794"/>
    </row>
    <row r="17795" spans="1:4" x14ac:dyDescent="0.25">
      <c r="A17795"/>
      <c r="B17795"/>
      <c r="C17795"/>
      <c r="D17795"/>
    </row>
    <row r="17796" spans="1:4" x14ac:dyDescent="0.25">
      <c r="A17796"/>
      <c r="B17796"/>
      <c r="C17796"/>
      <c r="D17796"/>
    </row>
    <row r="17797" spans="1:4" x14ac:dyDescent="0.25">
      <c r="A17797"/>
      <c r="B17797"/>
      <c r="C17797"/>
      <c r="D17797"/>
    </row>
    <row r="17798" spans="1:4" x14ac:dyDescent="0.25">
      <c r="A17798"/>
      <c r="B17798"/>
      <c r="C17798"/>
      <c r="D17798"/>
    </row>
    <row r="17799" spans="1:4" x14ac:dyDescent="0.25">
      <c r="A17799"/>
      <c r="B17799"/>
      <c r="C17799"/>
      <c r="D17799"/>
    </row>
    <row r="17800" spans="1:4" x14ac:dyDescent="0.25">
      <c r="A17800"/>
      <c r="B17800"/>
      <c r="C17800"/>
      <c r="D17800"/>
    </row>
    <row r="17801" spans="1:4" x14ac:dyDescent="0.25">
      <c r="A17801"/>
      <c r="B17801"/>
      <c r="C17801"/>
      <c r="D17801"/>
    </row>
    <row r="17802" spans="1:4" x14ac:dyDescent="0.25">
      <c r="A17802"/>
      <c r="B17802"/>
      <c r="C17802"/>
      <c r="D17802"/>
    </row>
    <row r="17803" spans="1:4" x14ac:dyDescent="0.25">
      <c r="A17803"/>
      <c r="B17803"/>
      <c r="C17803"/>
      <c r="D17803"/>
    </row>
    <row r="17804" spans="1:4" x14ac:dyDescent="0.25">
      <c r="A17804"/>
      <c r="B17804"/>
      <c r="C17804"/>
      <c r="D17804"/>
    </row>
    <row r="17805" spans="1:4" x14ac:dyDescent="0.25">
      <c r="A17805"/>
      <c r="B17805"/>
      <c r="C17805"/>
      <c r="D17805"/>
    </row>
    <row r="17806" spans="1:4" x14ac:dyDescent="0.25">
      <c r="A17806"/>
      <c r="B17806"/>
      <c r="C17806"/>
      <c r="D17806"/>
    </row>
    <row r="17807" spans="1:4" x14ac:dyDescent="0.25">
      <c r="A17807"/>
      <c r="B17807"/>
      <c r="C17807"/>
      <c r="D17807"/>
    </row>
    <row r="17808" spans="1:4" x14ac:dyDescent="0.25">
      <c r="A17808"/>
      <c r="B17808"/>
      <c r="C17808"/>
      <c r="D17808"/>
    </row>
    <row r="17809" spans="1:4" x14ac:dyDescent="0.25">
      <c r="A17809"/>
      <c r="B17809"/>
      <c r="C17809"/>
      <c r="D17809"/>
    </row>
    <row r="17810" spans="1:4" x14ac:dyDescent="0.25">
      <c r="A17810"/>
      <c r="B17810"/>
      <c r="C17810"/>
      <c r="D17810"/>
    </row>
    <row r="17811" spans="1:4" x14ac:dyDescent="0.25">
      <c r="A17811"/>
      <c r="B17811"/>
      <c r="C17811"/>
      <c r="D17811"/>
    </row>
    <row r="17812" spans="1:4" x14ac:dyDescent="0.25">
      <c r="A17812"/>
      <c r="B17812"/>
      <c r="C17812"/>
      <c r="D17812"/>
    </row>
    <row r="17813" spans="1:4" x14ac:dyDescent="0.25">
      <c r="A17813"/>
      <c r="B17813"/>
      <c r="C17813"/>
      <c r="D17813"/>
    </row>
    <row r="17814" spans="1:4" x14ac:dyDescent="0.25">
      <c r="A17814"/>
      <c r="B17814"/>
      <c r="C17814"/>
      <c r="D17814"/>
    </row>
    <row r="17815" spans="1:4" x14ac:dyDescent="0.25">
      <c r="A17815"/>
      <c r="B17815"/>
      <c r="C17815"/>
      <c r="D17815"/>
    </row>
    <row r="17816" spans="1:4" x14ac:dyDescent="0.25">
      <c r="A17816"/>
      <c r="B17816"/>
      <c r="C17816"/>
      <c r="D17816"/>
    </row>
    <row r="17817" spans="1:4" x14ac:dyDescent="0.25">
      <c r="A17817"/>
      <c r="B17817"/>
      <c r="C17817"/>
      <c r="D17817"/>
    </row>
    <row r="17818" spans="1:4" x14ac:dyDescent="0.25">
      <c r="A17818"/>
      <c r="B17818"/>
      <c r="C17818"/>
      <c r="D17818"/>
    </row>
    <row r="17819" spans="1:4" x14ac:dyDescent="0.25">
      <c r="A17819"/>
      <c r="B17819"/>
      <c r="C17819"/>
      <c r="D17819"/>
    </row>
    <row r="17820" spans="1:4" x14ac:dyDescent="0.25">
      <c r="A17820"/>
      <c r="B17820"/>
      <c r="C17820"/>
      <c r="D17820"/>
    </row>
    <row r="17821" spans="1:4" x14ac:dyDescent="0.25">
      <c r="A17821"/>
      <c r="B17821"/>
      <c r="C17821"/>
      <c r="D17821"/>
    </row>
    <row r="17822" spans="1:4" x14ac:dyDescent="0.25">
      <c r="A17822"/>
      <c r="B17822"/>
      <c r="C17822"/>
      <c r="D17822"/>
    </row>
    <row r="17823" spans="1:4" x14ac:dyDescent="0.25">
      <c r="A17823"/>
      <c r="B17823"/>
      <c r="C17823"/>
      <c r="D17823"/>
    </row>
    <row r="17824" spans="1:4" x14ac:dyDescent="0.25">
      <c r="A17824"/>
      <c r="B17824"/>
      <c r="C17824"/>
      <c r="D17824"/>
    </row>
    <row r="17825" spans="1:4" x14ac:dyDescent="0.25">
      <c r="A17825"/>
      <c r="B17825"/>
      <c r="C17825"/>
      <c r="D17825"/>
    </row>
    <row r="17826" spans="1:4" x14ac:dyDescent="0.25">
      <c r="A17826"/>
      <c r="B17826"/>
      <c r="C17826"/>
      <c r="D17826"/>
    </row>
    <row r="17827" spans="1:4" x14ac:dyDescent="0.25">
      <c r="A17827"/>
      <c r="B17827"/>
      <c r="C17827"/>
      <c r="D17827"/>
    </row>
    <row r="17828" spans="1:4" x14ac:dyDescent="0.25">
      <c r="A17828"/>
      <c r="B17828"/>
      <c r="C17828"/>
      <c r="D17828"/>
    </row>
    <row r="17829" spans="1:4" x14ac:dyDescent="0.25">
      <c r="A17829"/>
      <c r="B17829"/>
      <c r="C17829"/>
      <c r="D17829"/>
    </row>
    <row r="17830" spans="1:4" x14ac:dyDescent="0.25">
      <c r="A17830"/>
      <c r="B17830"/>
      <c r="C17830"/>
      <c r="D17830"/>
    </row>
    <row r="17831" spans="1:4" x14ac:dyDescent="0.25">
      <c r="A17831"/>
      <c r="B17831"/>
      <c r="C17831"/>
      <c r="D17831"/>
    </row>
    <row r="17832" spans="1:4" x14ac:dyDescent="0.25">
      <c r="A17832"/>
      <c r="B17832"/>
      <c r="C17832"/>
      <c r="D17832"/>
    </row>
    <row r="17833" spans="1:4" x14ac:dyDescent="0.25">
      <c r="A17833"/>
      <c r="B17833"/>
      <c r="C17833"/>
      <c r="D17833"/>
    </row>
    <row r="17834" spans="1:4" x14ac:dyDescent="0.25">
      <c r="A17834"/>
      <c r="B17834"/>
      <c r="C17834"/>
      <c r="D17834"/>
    </row>
    <row r="17835" spans="1:4" x14ac:dyDescent="0.25">
      <c r="A17835"/>
      <c r="B17835"/>
      <c r="C17835"/>
      <c r="D17835"/>
    </row>
    <row r="17836" spans="1:4" x14ac:dyDescent="0.25">
      <c r="A17836"/>
      <c r="B17836"/>
      <c r="C17836"/>
      <c r="D17836"/>
    </row>
    <row r="17837" spans="1:4" x14ac:dyDescent="0.25">
      <c r="A17837"/>
      <c r="B17837"/>
      <c r="C17837"/>
      <c r="D17837"/>
    </row>
    <row r="17838" spans="1:4" x14ac:dyDescent="0.25">
      <c r="A17838"/>
      <c r="B17838"/>
      <c r="C17838"/>
      <c r="D17838"/>
    </row>
    <row r="17839" spans="1:4" x14ac:dyDescent="0.25">
      <c r="A17839"/>
      <c r="B17839"/>
      <c r="C17839"/>
      <c r="D17839"/>
    </row>
    <row r="17840" spans="1:4" x14ac:dyDescent="0.25">
      <c r="A17840"/>
      <c r="B17840"/>
      <c r="C17840"/>
      <c r="D17840"/>
    </row>
    <row r="17841" spans="1:4" x14ac:dyDescent="0.25">
      <c r="A17841"/>
      <c r="B17841"/>
      <c r="C17841"/>
      <c r="D17841"/>
    </row>
    <row r="17842" spans="1:4" x14ac:dyDescent="0.25">
      <c r="A17842"/>
      <c r="B17842"/>
      <c r="C17842"/>
      <c r="D17842"/>
    </row>
    <row r="17843" spans="1:4" x14ac:dyDescent="0.25">
      <c r="A17843"/>
      <c r="B17843"/>
      <c r="C17843"/>
      <c r="D17843"/>
    </row>
    <row r="17844" spans="1:4" x14ac:dyDescent="0.25">
      <c r="A17844"/>
      <c r="B17844"/>
      <c r="C17844"/>
      <c r="D17844"/>
    </row>
    <row r="17845" spans="1:4" x14ac:dyDescent="0.25">
      <c r="A17845"/>
      <c r="B17845"/>
      <c r="C17845"/>
      <c r="D17845"/>
    </row>
    <row r="17846" spans="1:4" x14ac:dyDescent="0.25">
      <c r="A17846"/>
      <c r="B17846"/>
      <c r="C17846"/>
      <c r="D17846"/>
    </row>
    <row r="17847" spans="1:4" x14ac:dyDescent="0.25">
      <c r="A17847"/>
      <c r="B17847"/>
      <c r="C17847"/>
      <c r="D17847"/>
    </row>
    <row r="17848" spans="1:4" x14ac:dyDescent="0.25">
      <c r="A17848"/>
      <c r="B17848"/>
      <c r="C17848"/>
      <c r="D17848"/>
    </row>
    <row r="17849" spans="1:4" x14ac:dyDescent="0.25">
      <c r="A17849"/>
      <c r="B17849"/>
      <c r="C17849"/>
      <c r="D17849"/>
    </row>
    <row r="17850" spans="1:4" x14ac:dyDescent="0.25">
      <c r="A17850"/>
      <c r="B17850"/>
      <c r="C17850"/>
      <c r="D17850"/>
    </row>
    <row r="17851" spans="1:4" x14ac:dyDescent="0.25">
      <c r="A17851"/>
      <c r="B17851"/>
      <c r="C17851"/>
      <c r="D17851"/>
    </row>
    <row r="17852" spans="1:4" x14ac:dyDescent="0.25">
      <c r="A17852"/>
      <c r="B17852"/>
      <c r="C17852"/>
      <c r="D17852"/>
    </row>
    <row r="17853" spans="1:4" x14ac:dyDescent="0.25">
      <c r="A17853"/>
      <c r="B17853"/>
      <c r="C17853"/>
      <c r="D17853"/>
    </row>
    <row r="17854" spans="1:4" x14ac:dyDescent="0.25">
      <c r="A17854"/>
      <c r="B17854"/>
      <c r="C17854"/>
      <c r="D17854"/>
    </row>
    <row r="17855" spans="1:4" x14ac:dyDescent="0.25">
      <c r="A17855"/>
      <c r="B17855"/>
      <c r="C17855"/>
      <c r="D17855"/>
    </row>
    <row r="17856" spans="1:4" x14ac:dyDescent="0.25">
      <c r="A17856"/>
      <c r="B17856"/>
      <c r="C17856"/>
      <c r="D17856"/>
    </row>
    <row r="17857" spans="1:4" x14ac:dyDescent="0.25">
      <c r="A17857"/>
      <c r="B17857"/>
      <c r="C17857"/>
      <c r="D17857"/>
    </row>
    <row r="17858" spans="1:4" x14ac:dyDescent="0.25">
      <c r="A17858"/>
      <c r="B17858"/>
      <c r="C17858"/>
      <c r="D17858"/>
    </row>
    <row r="17859" spans="1:4" x14ac:dyDescent="0.25">
      <c r="A17859"/>
      <c r="B17859"/>
      <c r="C17859"/>
      <c r="D17859"/>
    </row>
    <row r="17860" spans="1:4" x14ac:dyDescent="0.25">
      <c r="A17860"/>
      <c r="B17860"/>
      <c r="C17860"/>
      <c r="D17860"/>
    </row>
    <row r="17861" spans="1:4" x14ac:dyDescent="0.25">
      <c r="A17861"/>
      <c r="B17861"/>
      <c r="C17861"/>
      <c r="D17861"/>
    </row>
    <row r="17862" spans="1:4" x14ac:dyDescent="0.25">
      <c r="A17862"/>
      <c r="B17862"/>
      <c r="C17862"/>
      <c r="D17862"/>
    </row>
    <row r="17863" spans="1:4" x14ac:dyDescent="0.25">
      <c r="A17863"/>
      <c r="B17863"/>
      <c r="C17863"/>
      <c r="D17863"/>
    </row>
    <row r="17864" spans="1:4" x14ac:dyDescent="0.25">
      <c r="A17864"/>
      <c r="B17864"/>
      <c r="C17864"/>
      <c r="D17864"/>
    </row>
    <row r="17865" spans="1:4" x14ac:dyDescent="0.25">
      <c r="A17865"/>
      <c r="B17865"/>
      <c r="C17865"/>
      <c r="D17865"/>
    </row>
    <row r="17866" spans="1:4" x14ac:dyDescent="0.25">
      <c r="A17866"/>
      <c r="B17866"/>
      <c r="C17866"/>
      <c r="D17866"/>
    </row>
    <row r="17867" spans="1:4" x14ac:dyDescent="0.25">
      <c r="A17867"/>
      <c r="B17867"/>
      <c r="C17867"/>
      <c r="D17867"/>
    </row>
    <row r="17868" spans="1:4" x14ac:dyDescent="0.25">
      <c r="A17868"/>
      <c r="B17868"/>
      <c r="C17868"/>
      <c r="D17868"/>
    </row>
    <row r="17869" spans="1:4" x14ac:dyDescent="0.25">
      <c r="A17869"/>
      <c r="B17869"/>
      <c r="C17869"/>
      <c r="D17869"/>
    </row>
    <row r="17870" spans="1:4" x14ac:dyDescent="0.25">
      <c r="A17870"/>
      <c r="B17870"/>
      <c r="C17870"/>
      <c r="D17870"/>
    </row>
    <row r="17871" spans="1:4" x14ac:dyDescent="0.25">
      <c r="A17871"/>
      <c r="B17871"/>
      <c r="C17871"/>
      <c r="D17871"/>
    </row>
    <row r="17872" spans="1:4" x14ac:dyDescent="0.25">
      <c r="A17872"/>
      <c r="B17872"/>
      <c r="C17872"/>
      <c r="D17872"/>
    </row>
    <row r="17873" spans="1:4" x14ac:dyDescent="0.25">
      <c r="A17873"/>
      <c r="B17873"/>
      <c r="C17873"/>
      <c r="D17873"/>
    </row>
    <row r="17874" spans="1:4" x14ac:dyDescent="0.25">
      <c r="A17874"/>
      <c r="B17874"/>
      <c r="C17874"/>
      <c r="D17874"/>
    </row>
    <row r="17875" spans="1:4" x14ac:dyDescent="0.25">
      <c r="A17875"/>
      <c r="B17875"/>
      <c r="C17875"/>
      <c r="D17875"/>
    </row>
    <row r="17876" spans="1:4" x14ac:dyDescent="0.25">
      <c r="A17876"/>
      <c r="B17876"/>
      <c r="C17876"/>
      <c r="D17876"/>
    </row>
    <row r="17877" spans="1:4" x14ac:dyDescent="0.25">
      <c r="A17877"/>
      <c r="B17877"/>
      <c r="C17877"/>
      <c r="D17877"/>
    </row>
    <row r="17878" spans="1:4" x14ac:dyDescent="0.25">
      <c r="A17878"/>
      <c r="B17878"/>
      <c r="C17878"/>
      <c r="D17878"/>
    </row>
    <row r="17879" spans="1:4" x14ac:dyDescent="0.25">
      <c r="A17879"/>
      <c r="B17879"/>
      <c r="C17879"/>
      <c r="D17879"/>
    </row>
    <row r="17880" spans="1:4" x14ac:dyDescent="0.25">
      <c r="A17880"/>
      <c r="B17880"/>
      <c r="C17880"/>
      <c r="D17880"/>
    </row>
    <row r="17881" spans="1:4" x14ac:dyDescent="0.25">
      <c r="A17881"/>
      <c r="B17881"/>
      <c r="C17881"/>
      <c r="D17881"/>
    </row>
    <row r="17882" spans="1:4" x14ac:dyDescent="0.25">
      <c r="A17882"/>
      <c r="B17882"/>
      <c r="C17882"/>
      <c r="D17882"/>
    </row>
    <row r="17883" spans="1:4" x14ac:dyDescent="0.25">
      <c r="A17883"/>
      <c r="B17883"/>
      <c r="C17883"/>
      <c r="D17883"/>
    </row>
    <row r="17884" spans="1:4" x14ac:dyDescent="0.25">
      <c r="A17884"/>
      <c r="B17884"/>
      <c r="C17884"/>
      <c r="D17884"/>
    </row>
    <row r="17885" spans="1:4" x14ac:dyDescent="0.25">
      <c r="A17885"/>
      <c r="B17885"/>
      <c r="C17885"/>
      <c r="D17885"/>
    </row>
    <row r="17886" spans="1:4" x14ac:dyDescent="0.25">
      <c r="A17886"/>
      <c r="B17886"/>
      <c r="C17886"/>
      <c r="D17886"/>
    </row>
    <row r="17887" spans="1:4" x14ac:dyDescent="0.25">
      <c r="A17887"/>
      <c r="B17887"/>
      <c r="C17887"/>
      <c r="D17887"/>
    </row>
    <row r="17888" spans="1:4" x14ac:dyDescent="0.25">
      <c r="A17888"/>
      <c r="B17888"/>
      <c r="C17888"/>
      <c r="D17888"/>
    </row>
    <row r="17889" spans="1:4" x14ac:dyDescent="0.25">
      <c r="A17889"/>
      <c r="B17889"/>
      <c r="C17889"/>
      <c r="D17889"/>
    </row>
    <row r="17890" spans="1:4" x14ac:dyDescent="0.25">
      <c r="A17890"/>
      <c r="B17890"/>
      <c r="C17890"/>
      <c r="D17890"/>
    </row>
    <row r="17891" spans="1:4" x14ac:dyDescent="0.25">
      <c r="A17891"/>
      <c r="B17891"/>
      <c r="C17891"/>
      <c r="D17891"/>
    </row>
    <row r="17892" spans="1:4" x14ac:dyDescent="0.25">
      <c r="A17892"/>
      <c r="B17892"/>
      <c r="C17892"/>
      <c r="D17892"/>
    </row>
    <row r="17893" spans="1:4" x14ac:dyDescent="0.25">
      <c r="A17893"/>
      <c r="B17893"/>
      <c r="C17893"/>
      <c r="D17893"/>
    </row>
    <row r="17894" spans="1:4" x14ac:dyDescent="0.25">
      <c r="A17894"/>
      <c r="B17894"/>
      <c r="C17894"/>
      <c r="D17894"/>
    </row>
    <row r="17895" spans="1:4" x14ac:dyDescent="0.25">
      <c r="A17895"/>
      <c r="B17895"/>
      <c r="C17895"/>
      <c r="D17895"/>
    </row>
    <row r="17896" spans="1:4" x14ac:dyDescent="0.25">
      <c r="A17896"/>
      <c r="B17896"/>
      <c r="C17896"/>
      <c r="D17896"/>
    </row>
    <row r="17897" spans="1:4" x14ac:dyDescent="0.25">
      <c r="A17897"/>
      <c r="B17897"/>
      <c r="C17897"/>
      <c r="D17897"/>
    </row>
    <row r="17898" spans="1:4" x14ac:dyDescent="0.25">
      <c r="A17898"/>
      <c r="B17898"/>
      <c r="C17898"/>
      <c r="D17898"/>
    </row>
    <row r="17899" spans="1:4" x14ac:dyDescent="0.25">
      <c r="A17899"/>
      <c r="B17899"/>
      <c r="C17899"/>
      <c r="D17899"/>
    </row>
    <row r="17900" spans="1:4" x14ac:dyDescent="0.25">
      <c r="A17900"/>
      <c r="B17900"/>
      <c r="C17900"/>
      <c r="D17900"/>
    </row>
    <row r="17901" spans="1:4" x14ac:dyDescent="0.25">
      <c r="A17901"/>
      <c r="B17901"/>
      <c r="C17901"/>
      <c r="D17901"/>
    </row>
    <row r="17902" spans="1:4" x14ac:dyDescent="0.25">
      <c r="A17902"/>
      <c r="B17902"/>
      <c r="C17902"/>
      <c r="D17902"/>
    </row>
    <row r="17903" spans="1:4" x14ac:dyDescent="0.25">
      <c r="A17903"/>
      <c r="B17903"/>
      <c r="C17903"/>
      <c r="D17903"/>
    </row>
    <row r="17904" spans="1:4" x14ac:dyDescent="0.25">
      <c r="A17904"/>
      <c r="B17904"/>
      <c r="C17904"/>
      <c r="D17904"/>
    </row>
    <row r="17905" spans="1:4" x14ac:dyDescent="0.25">
      <c r="A17905"/>
      <c r="B17905"/>
      <c r="C17905"/>
      <c r="D17905"/>
    </row>
    <row r="17906" spans="1:4" x14ac:dyDescent="0.25">
      <c r="A17906"/>
      <c r="B17906"/>
      <c r="C17906"/>
      <c r="D17906"/>
    </row>
    <row r="17907" spans="1:4" x14ac:dyDescent="0.25">
      <c r="A17907"/>
      <c r="B17907"/>
      <c r="C17907"/>
      <c r="D17907"/>
    </row>
    <row r="17908" spans="1:4" x14ac:dyDescent="0.25">
      <c r="A17908"/>
      <c r="B17908"/>
      <c r="C17908"/>
      <c r="D17908"/>
    </row>
    <row r="17909" spans="1:4" x14ac:dyDescent="0.25">
      <c r="A17909"/>
      <c r="B17909"/>
      <c r="C17909"/>
      <c r="D17909"/>
    </row>
    <row r="17910" spans="1:4" x14ac:dyDescent="0.25">
      <c r="A17910"/>
      <c r="B17910"/>
      <c r="C17910"/>
      <c r="D17910"/>
    </row>
    <row r="17911" spans="1:4" x14ac:dyDescent="0.25">
      <c r="A17911"/>
      <c r="B17911"/>
      <c r="C17911"/>
      <c r="D17911"/>
    </row>
    <row r="17912" spans="1:4" x14ac:dyDescent="0.25">
      <c r="A17912"/>
      <c r="B17912"/>
      <c r="C17912"/>
      <c r="D17912"/>
    </row>
    <row r="17913" spans="1:4" x14ac:dyDescent="0.25">
      <c r="A17913"/>
      <c r="B17913"/>
      <c r="C17913"/>
      <c r="D17913"/>
    </row>
    <row r="17914" spans="1:4" x14ac:dyDescent="0.25">
      <c r="A17914"/>
      <c r="B17914"/>
      <c r="C17914"/>
      <c r="D17914"/>
    </row>
    <row r="17915" spans="1:4" x14ac:dyDescent="0.25">
      <c r="A17915"/>
      <c r="B17915"/>
      <c r="C17915"/>
      <c r="D17915"/>
    </row>
    <row r="17916" spans="1:4" x14ac:dyDescent="0.25">
      <c r="A17916"/>
      <c r="B17916"/>
      <c r="C17916"/>
      <c r="D17916"/>
    </row>
    <row r="17917" spans="1:4" x14ac:dyDescent="0.25">
      <c r="A17917"/>
      <c r="B17917"/>
      <c r="C17917"/>
      <c r="D17917"/>
    </row>
    <row r="17918" spans="1:4" x14ac:dyDescent="0.25">
      <c r="A17918"/>
      <c r="B17918"/>
      <c r="C17918"/>
      <c r="D17918"/>
    </row>
    <row r="17919" spans="1:4" x14ac:dyDescent="0.25">
      <c r="A17919"/>
      <c r="B17919"/>
      <c r="C17919"/>
      <c r="D17919"/>
    </row>
    <row r="17920" spans="1:4" x14ac:dyDescent="0.25">
      <c r="A17920"/>
      <c r="B17920"/>
      <c r="C17920"/>
      <c r="D17920"/>
    </row>
    <row r="17921" spans="1:4" x14ac:dyDescent="0.25">
      <c r="A17921"/>
      <c r="B17921"/>
      <c r="C17921"/>
      <c r="D17921"/>
    </row>
    <row r="17922" spans="1:4" x14ac:dyDescent="0.25">
      <c r="A17922"/>
      <c r="B17922"/>
      <c r="C17922"/>
      <c r="D17922"/>
    </row>
    <row r="17923" spans="1:4" x14ac:dyDescent="0.25">
      <c r="A17923"/>
      <c r="B17923"/>
      <c r="C17923"/>
      <c r="D17923"/>
    </row>
    <row r="17924" spans="1:4" x14ac:dyDescent="0.25">
      <c r="A17924"/>
      <c r="B17924"/>
      <c r="C17924"/>
      <c r="D17924"/>
    </row>
    <row r="17925" spans="1:4" x14ac:dyDescent="0.25">
      <c r="A17925"/>
      <c r="B17925"/>
      <c r="C17925"/>
      <c r="D17925"/>
    </row>
    <row r="17926" spans="1:4" x14ac:dyDescent="0.25">
      <c r="A17926"/>
      <c r="B17926"/>
      <c r="C17926"/>
      <c r="D17926"/>
    </row>
    <row r="17927" spans="1:4" x14ac:dyDescent="0.25">
      <c r="A17927"/>
      <c r="B17927"/>
      <c r="C17927"/>
      <c r="D17927"/>
    </row>
    <row r="17928" spans="1:4" x14ac:dyDescent="0.25">
      <c r="A17928"/>
      <c r="B17928"/>
      <c r="C17928"/>
      <c r="D17928"/>
    </row>
    <row r="17929" spans="1:4" x14ac:dyDescent="0.25">
      <c r="A17929"/>
      <c r="B17929"/>
      <c r="C17929"/>
      <c r="D17929"/>
    </row>
    <row r="17930" spans="1:4" x14ac:dyDescent="0.25">
      <c r="A17930"/>
      <c r="B17930"/>
      <c r="C17930"/>
      <c r="D17930"/>
    </row>
    <row r="17931" spans="1:4" x14ac:dyDescent="0.25">
      <c r="A17931"/>
      <c r="B17931"/>
      <c r="C17931"/>
      <c r="D17931"/>
    </row>
    <row r="17932" spans="1:4" x14ac:dyDescent="0.25">
      <c r="A17932"/>
      <c r="B17932"/>
      <c r="C17932"/>
      <c r="D17932"/>
    </row>
    <row r="17933" spans="1:4" x14ac:dyDescent="0.25">
      <c r="A17933"/>
      <c r="B17933"/>
      <c r="C17933"/>
      <c r="D17933"/>
    </row>
    <row r="17934" spans="1:4" x14ac:dyDescent="0.25">
      <c r="A17934"/>
      <c r="B17934"/>
      <c r="C17934"/>
      <c r="D17934"/>
    </row>
    <row r="17935" spans="1:4" x14ac:dyDescent="0.25">
      <c r="A17935"/>
      <c r="B17935"/>
      <c r="C17935"/>
      <c r="D17935"/>
    </row>
    <row r="17936" spans="1:4" x14ac:dyDescent="0.25">
      <c r="A17936"/>
      <c r="B17936"/>
      <c r="C17936"/>
      <c r="D17936"/>
    </row>
    <row r="17937" spans="1:4" x14ac:dyDescent="0.25">
      <c r="A17937"/>
      <c r="B17937"/>
      <c r="C17937"/>
      <c r="D17937"/>
    </row>
    <row r="17938" spans="1:4" x14ac:dyDescent="0.25">
      <c r="A17938"/>
      <c r="B17938"/>
      <c r="C17938"/>
      <c r="D17938"/>
    </row>
    <row r="17939" spans="1:4" x14ac:dyDescent="0.25">
      <c r="A17939"/>
      <c r="B17939"/>
      <c r="C17939"/>
      <c r="D17939"/>
    </row>
    <row r="17940" spans="1:4" x14ac:dyDescent="0.25">
      <c r="A17940"/>
      <c r="B17940"/>
      <c r="C17940"/>
      <c r="D17940"/>
    </row>
    <row r="17941" spans="1:4" x14ac:dyDescent="0.25">
      <c r="A17941"/>
      <c r="B17941"/>
      <c r="C17941"/>
      <c r="D17941"/>
    </row>
    <row r="17942" spans="1:4" x14ac:dyDescent="0.25">
      <c r="A17942"/>
      <c r="B17942"/>
      <c r="C17942"/>
      <c r="D17942"/>
    </row>
    <row r="17943" spans="1:4" x14ac:dyDescent="0.25">
      <c r="A17943"/>
      <c r="B17943"/>
      <c r="C17943"/>
      <c r="D17943"/>
    </row>
    <row r="17944" spans="1:4" x14ac:dyDescent="0.25">
      <c r="A17944"/>
      <c r="B17944"/>
      <c r="C17944"/>
      <c r="D17944"/>
    </row>
    <row r="17945" spans="1:4" x14ac:dyDescent="0.25">
      <c r="A17945"/>
      <c r="B17945"/>
      <c r="C17945"/>
      <c r="D17945"/>
    </row>
    <row r="17946" spans="1:4" x14ac:dyDescent="0.25">
      <c r="A17946"/>
      <c r="B17946"/>
      <c r="C17946"/>
      <c r="D17946"/>
    </row>
    <row r="17947" spans="1:4" x14ac:dyDescent="0.25">
      <c r="A17947"/>
      <c r="B17947"/>
      <c r="C17947"/>
      <c r="D17947"/>
    </row>
    <row r="17948" spans="1:4" x14ac:dyDescent="0.25">
      <c r="A17948"/>
      <c r="B17948"/>
      <c r="C17948"/>
      <c r="D17948"/>
    </row>
    <row r="17949" spans="1:4" x14ac:dyDescent="0.25">
      <c r="A17949"/>
      <c r="B17949"/>
      <c r="C17949"/>
      <c r="D17949"/>
    </row>
    <row r="17950" spans="1:4" x14ac:dyDescent="0.25">
      <c r="A17950"/>
      <c r="B17950"/>
      <c r="C17950"/>
      <c r="D17950"/>
    </row>
    <row r="17951" spans="1:4" x14ac:dyDescent="0.25">
      <c r="A17951"/>
      <c r="B17951"/>
      <c r="C17951"/>
      <c r="D17951"/>
    </row>
    <row r="17952" spans="1:4" x14ac:dyDescent="0.25">
      <c r="A17952"/>
      <c r="B17952"/>
      <c r="C17952"/>
      <c r="D17952"/>
    </row>
    <row r="17953" spans="1:4" x14ac:dyDescent="0.25">
      <c r="A17953"/>
      <c r="B17953"/>
      <c r="C17953"/>
      <c r="D17953"/>
    </row>
    <row r="17954" spans="1:4" x14ac:dyDescent="0.25">
      <c r="A17954"/>
      <c r="B17954"/>
      <c r="C17954"/>
      <c r="D17954"/>
    </row>
    <row r="17955" spans="1:4" x14ac:dyDescent="0.25">
      <c r="A17955"/>
      <c r="B17955"/>
      <c r="C17955"/>
      <c r="D17955"/>
    </row>
    <row r="17956" spans="1:4" x14ac:dyDescent="0.25">
      <c r="A17956"/>
      <c r="B17956"/>
      <c r="C17956"/>
      <c r="D17956"/>
    </row>
    <row r="17957" spans="1:4" x14ac:dyDescent="0.25">
      <c r="A17957"/>
      <c r="B17957"/>
      <c r="C17957"/>
      <c r="D17957"/>
    </row>
    <row r="17958" spans="1:4" x14ac:dyDescent="0.25">
      <c r="A17958"/>
      <c r="B17958"/>
      <c r="C17958"/>
      <c r="D17958"/>
    </row>
    <row r="17959" spans="1:4" x14ac:dyDescent="0.25">
      <c r="A17959"/>
      <c r="B17959"/>
      <c r="C17959"/>
      <c r="D17959"/>
    </row>
    <row r="17960" spans="1:4" x14ac:dyDescent="0.25">
      <c r="A17960"/>
      <c r="B17960"/>
      <c r="C17960"/>
      <c r="D17960"/>
    </row>
    <row r="17961" spans="1:4" x14ac:dyDescent="0.25">
      <c r="A17961"/>
      <c r="B17961"/>
      <c r="C17961"/>
      <c r="D17961"/>
    </row>
    <row r="17962" spans="1:4" x14ac:dyDescent="0.25">
      <c r="A17962"/>
      <c r="B17962"/>
      <c r="C17962"/>
      <c r="D17962"/>
    </row>
    <row r="17963" spans="1:4" x14ac:dyDescent="0.25">
      <c r="A17963"/>
      <c r="B17963"/>
      <c r="C17963"/>
      <c r="D17963"/>
    </row>
    <row r="17964" spans="1:4" x14ac:dyDescent="0.25">
      <c r="A17964"/>
      <c r="B17964"/>
      <c r="C17964"/>
      <c r="D17964"/>
    </row>
    <row r="17965" spans="1:4" x14ac:dyDescent="0.25">
      <c r="A17965"/>
      <c r="B17965"/>
      <c r="C17965"/>
      <c r="D17965"/>
    </row>
    <row r="17966" spans="1:4" x14ac:dyDescent="0.25">
      <c r="A17966"/>
      <c r="B17966"/>
      <c r="C17966"/>
      <c r="D17966"/>
    </row>
    <row r="17967" spans="1:4" x14ac:dyDescent="0.25">
      <c r="A17967"/>
      <c r="B17967"/>
      <c r="C17967"/>
      <c r="D17967"/>
    </row>
    <row r="17968" spans="1:4" x14ac:dyDescent="0.25">
      <c r="A17968"/>
      <c r="B17968"/>
      <c r="C17968"/>
      <c r="D17968"/>
    </row>
    <row r="17969" spans="1:4" x14ac:dyDescent="0.25">
      <c r="A17969"/>
      <c r="B17969"/>
      <c r="C17969"/>
      <c r="D17969"/>
    </row>
    <row r="17970" spans="1:4" x14ac:dyDescent="0.25">
      <c r="A17970"/>
      <c r="B17970"/>
      <c r="C17970"/>
      <c r="D17970"/>
    </row>
    <row r="17971" spans="1:4" x14ac:dyDescent="0.25">
      <c r="A17971"/>
      <c r="B17971"/>
      <c r="C17971"/>
      <c r="D17971"/>
    </row>
    <row r="17972" spans="1:4" x14ac:dyDescent="0.25">
      <c r="A17972"/>
      <c r="B17972"/>
      <c r="C17972"/>
      <c r="D17972"/>
    </row>
    <row r="17973" spans="1:4" x14ac:dyDescent="0.25">
      <c r="A17973"/>
      <c r="B17973"/>
      <c r="C17973"/>
      <c r="D17973"/>
    </row>
    <row r="17974" spans="1:4" x14ac:dyDescent="0.25">
      <c r="A17974"/>
      <c r="B17974"/>
      <c r="C17974"/>
      <c r="D17974"/>
    </row>
    <row r="17975" spans="1:4" x14ac:dyDescent="0.25">
      <c r="A17975"/>
      <c r="B17975"/>
      <c r="C17975"/>
      <c r="D17975"/>
    </row>
    <row r="17976" spans="1:4" x14ac:dyDescent="0.25">
      <c r="A17976"/>
      <c r="B17976"/>
      <c r="C17976"/>
      <c r="D17976"/>
    </row>
    <row r="17977" spans="1:4" x14ac:dyDescent="0.25">
      <c r="A17977"/>
      <c r="B17977"/>
      <c r="C17977"/>
      <c r="D17977"/>
    </row>
    <row r="17978" spans="1:4" x14ac:dyDescent="0.25">
      <c r="A17978"/>
      <c r="B17978"/>
      <c r="C17978"/>
      <c r="D17978"/>
    </row>
    <row r="17979" spans="1:4" x14ac:dyDescent="0.25">
      <c r="A17979"/>
      <c r="B17979"/>
      <c r="C17979"/>
      <c r="D17979"/>
    </row>
    <row r="17980" spans="1:4" x14ac:dyDescent="0.25">
      <c r="A17980"/>
      <c r="B17980"/>
      <c r="C17980"/>
      <c r="D17980"/>
    </row>
    <row r="17981" spans="1:4" x14ac:dyDescent="0.25">
      <c r="A17981"/>
      <c r="B17981"/>
      <c r="C17981"/>
      <c r="D17981"/>
    </row>
    <row r="17982" spans="1:4" x14ac:dyDescent="0.25">
      <c r="A17982"/>
      <c r="B17982"/>
      <c r="C17982"/>
      <c r="D17982"/>
    </row>
    <row r="17983" spans="1:4" x14ac:dyDescent="0.25">
      <c r="A17983"/>
      <c r="B17983"/>
      <c r="C17983"/>
      <c r="D17983"/>
    </row>
    <row r="17984" spans="1:4" x14ac:dyDescent="0.25">
      <c r="A17984"/>
      <c r="B17984"/>
      <c r="C17984"/>
      <c r="D17984"/>
    </row>
    <row r="17985" spans="1:4" x14ac:dyDescent="0.25">
      <c r="A17985"/>
      <c r="B17985"/>
      <c r="C17985"/>
      <c r="D17985"/>
    </row>
    <row r="17986" spans="1:4" x14ac:dyDescent="0.25">
      <c r="A17986"/>
      <c r="B17986"/>
      <c r="C17986"/>
      <c r="D17986"/>
    </row>
    <row r="17987" spans="1:4" x14ac:dyDescent="0.25">
      <c r="A17987"/>
      <c r="B17987"/>
      <c r="C17987"/>
      <c r="D17987"/>
    </row>
    <row r="17988" spans="1:4" x14ac:dyDescent="0.25">
      <c r="A17988"/>
      <c r="B17988"/>
      <c r="C17988"/>
      <c r="D17988"/>
    </row>
    <row r="17989" spans="1:4" x14ac:dyDescent="0.25">
      <c r="A17989"/>
      <c r="B17989"/>
      <c r="C17989"/>
      <c r="D17989"/>
    </row>
    <row r="17990" spans="1:4" x14ac:dyDescent="0.25">
      <c r="A17990"/>
      <c r="B17990"/>
      <c r="C17990"/>
      <c r="D17990"/>
    </row>
    <row r="17991" spans="1:4" x14ac:dyDescent="0.25">
      <c r="A17991"/>
      <c r="B17991"/>
      <c r="C17991"/>
      <c r="D17991"/>
    </row>
    <row r="17992" spans="1:4" x14ac:dyDescent="0.25">
      <c r="A17992"/>
      <c r="B17992"/>
      <c r="C17992"/>
      <c r="D17992"/>
    </row>
    <row r="17993" spans="1:4" x14ac:dyDescent="0.25">
      <c r="A17993"/>
      <c r="B17993"/>
      <c r="C17993"/>
      <c r="D17993"/>
    </row>
    <row r="17994" spans="1:4" x14ac:dyDescent="0.25">
      <c r="A17994"/>
      <c r="B17994"/>
      <c r="C17994"/>
      <c r="D17994"/>
    </row>
    <row r="17995" spans="1:4" x14ac:dyDescent="0.25">
      <c r="A17995"/>
      <c r="B17995"/>
      <c r="C17995"/>
      <c r="D17995"/>
    </row>
    <row r="17996" spans="1:4" x14ac:dyDescent="0.25">
      <c r="A17996"/>
      <c r="B17996"/>
      <c r="C17996"/>
      <c r="D17996"/>
    </row>
    <row r="17997" spans="1:4" x14ac:dyDescent="0.25">
      <c r="A17997"/>
      <c r="B17997"/>
      <c r="C17997"/>
      <c r="D17997"/>
    </row>
    <row r="17998" spans="1:4" x14ac:dyDescent="0.25">
      <c r="A17998"/>
      <c r="B17998"/>
      <c r="C17998"/>
      <c r="D17998"/>
    </row>
    <row r="17999" spans="1:4" x14ac:dyDescent="0.25">
      <c r="A17999"/>
      <c r="B17999"/>
      <c r="C17999"/>
      <c r="D17999"/>
    </row>
    <row r="18000" spans="1:4" x14ac:dyDescent="0.25">
      <c r="A18000"/>
      <c r="B18000"/>
      <c r="C18000"/>
      <c r="D18000"/>
    </row>
    <row r="18001" spans="1:4" x14ac:dyDescent="0.25">
      <c r="A18001"/>
      <c r="B18001"/>
      <c r="C18001"/>
      <c r="D18001"/>
    </row>
    <row r="18002" spans="1:4" x14ac:dyDescent="0.25">
      <c r="A18002"/>
      <c r="B18002"/>
      <c r="C18002"/>
      <c r="D18002"/>
    </row>
    <row r="18003" spans="1:4" x14ac:dyDescent="0.25">
      <c r="A18003"/>
      <c r="B18003"/>
      <c r="C18003"/>
      <c r="D18003"/>
    </row>
    <row r="18004" spans="1:4" x14ac:dyDescent="0.25">
      <c r="A18004"/>
      <c r="B18004"/>
      <c r="C18004"/>
      <c r="D18004"/>
    </row>
    <row r="18005" spans="1:4" x14ac:dyDescent="0.25">
      <c r="A18005"/>
      <c r="B18005"/>
      <c r="C18005"/>
      <c r="D18005"/>
    </row>
    <row r="18006" spans="1:4" x14ac:dyDescent="0.25">
      <c r="A18006"/>
      <c r="B18006"/>
      <c r="C18006"/>
      <c r="D18006"/>
    </row>
    <row r="18007" spans="1:4" x14ac:dyDescent="0.25">
      <c r="A18007"/>
      <c r="B18007"/>
      <c r="C18007"/>
      <c r="D18007"/>
    </row>
    <row r="18008" spans="1:4" x14ac:dyDescent="0.25">
      <c r="A18008"/>
      <c r="B18008"/>
      <c r="C18008"/>
      <c r="D18008"/>
    </row>
    <row r="18009" spans="1:4" x14ac:dyDescent="0.25">
      <c r="A18009"/>
      <c r="B18009"/>
      <c r="C18009"/>
      <c r="D18009"/>
    </row>
    <row r="18010" spans="1:4" x14ac:dyDescent="0.25">
      <c r="A18010"/>
      <c r="B18010"/>
      <c r="C18010"/>
      <c r="D18010"/>
    </row>
    <row r="18011" spans="1:4" x14ac:dyDescent="0.25">
      <c r="A18011"/>
      <c r="B18011"/>
      <c r="C18011"/>
      <c r="D18011"/>
    </row>
    <row r="18012" spans="1:4" x14ac:dyDescent="0.25">
      <c r="A18012"/>
      <c r="B18012"/>
      <c r="C18012"/>
      <c r="D18012"/>
    </row>
    <row r="18013" spans="1:4" x14ac:dyDescent="0.25">
      <c r="A18013"/>
      <c r="B18013"/>
      <c r="C18013"/>
      <c r="D18013"/>
    </row>
    <row r="18014" spans="1:4" x14ac:dyDescent="0.25">
      <c r="A18014"/>
      <c r="B18014"/>
      <c r="C18014"/>
      <c r="D18014"/>
    </row>
    <row r="18015" spans="1:4" x14ac:dyDescent="0.25">
      <c r="A18015"/>
      <c r="B18015"/>
      <c r="C18015"/>
      <c r="D18015"/>
    </row>
    <row r="18016" spans="1:4" x14ac:dyDescent="0.25">
      <c r="A18016"/>
      <c r="B18016"/>
      <c r="C18016"/>
      <c r="D18016"/>
    </row>
    <row r="18017" spans="1:4" x14ac:dyDescent="0.25">
      <c r="A18017"/>
      <c r="B18017"/>
      <c r="C18017"/>
      <c r="D18017"/>
    </row>
    <row r="18018" spans="1:4" x14ac:dyDescent="0.25">
      <c r="A18018"/>
      <c r="B18018"/>
      <c r="C18018"/>
      <c r="D18018"/>
    </row>
    <row r="18019" spans="1:4" x14ac:dyDescent="0.25">
      <c r="A18019"/>
      <c r="B18019"/>
      <c r="C18019"/>
      <c r="D18019"/>
    </row>
    <row r="18020" spans="1:4" x14ac:dyDescent="0.25">
      <c r="A18020"/>
      <c r="B18020"/>
      <c r="C18020"/>
      <c r="D18020"/>
    </row>
    <row r="18021" spans="1:4" x14ac:dyDescent="0.25">
      <c r="A18021"/>
      <c r="B18021"/>
      <c r="C18021"/>
      <c r="D18021"/>
    </row>
    <row r="18022" spans="1:4" x14ac:dyDescent="0.25">
      <c r="A18022"/>
      <c r="B18022"/>
      <c r="C18022"/>
      <c r="D18022"/>
    </row>
    <row r="18023" spans="1:4" x14ac:dyDescent="0.25">
      <c r="A18023"/>
      <c r="B18023"/>
      <c r="C18023"/>
      <c r="D18023"/>
    </row>
    <row r="18024" spans="1:4" x14ac:dyDescent="0.25">
      <c r="A18024"/>
      <c r="B18024"/>
      <c r="C18024"/>
      <c r="D18024"/>
    </row>
    <row r="18025" spans="1:4" x14ac:dyDescent="0.25">
      <c r="A18025"/>
      <c r="B18025"/>
      <c r="C18025"/>
      <c r="D18025"/>
    </row>
    <row r="18026" spans="1:4" x14ac:dyDescent="0.25">
      <c r="A18026"/>
      <c r="B18026"/>
      <c r="C18026"/>
      <c r="D18026"/>
    </row>
    <row r="18027" spans="1:4" x14ac:dyDescent="0.25">
      <c r="A18027"/>
      <c r="B18027"/>
      <c r="C18027"/>
      <c r="D18027"/>
    </row>
    <row r="18028" spans="1:4" x14ac:dyDescent="0.25">
      <c r="A18028"/>
      <c r="B18028"/>
      <c r="C18028"/>
      <c r="D18028"/>
    </row>
    <row r="18029" spans="1:4" x14ac:dyDescent="0.25">
      <c r="A18029"/>
      <c r="B18029"/>
      <c r="C18029"/>
      <c r="D18029"/>
    </row>
    <row r="18030" spans="1:4" x14ac:dyDescent="0.25">
      <c r="A18030"/>
      <c r="B18030"/>
      <c r="C18030"/>
      <c r="D18030"/>
    </row>
    <row r="18031" spans="1:4" x14ac:dyDescent="0.25">
      <c r="A18031"/>
      <c r="B18031"/>
      <c r="C18031"/>
      <c r="D18031"/>
    </row>
    <row r="18032" spans="1:4" x14ac:dyDescent="0.25">
      <c r="A18032"/>
      <c r="B18032"/>
      <c r="C18032"/>
      <c r="D18032"/>
    </row>
    <row r="18033" spans="1:4" x14ac:dyDescent="0.25">
      <c r="A18033"/>
      <c r="B18033"/>
      <c r="C18033"/>
      <c r="D18033"/>
    </row>
    <row r="18034" spans="1:4" x14ac:dyDescent="0.25">
      <c r="A18034"/>
      <c r="B18034"/>
      <c r="C18034"/>
      <c r="D18034"/>
    </row>
    <row r="18035" spans="1:4" x14ac:dyDescent="0.25">
      <c r="A18035"/>
      <c r="B18035"/>
      <c r="C18035"/>
      <c r="D18035"/>
    </row>
    <row r="18036" spans="1:4" x14ac:dyDescent="0.25">
      <c r="A18036"/>
      <c r="B18036"/>
      <c r="C18036"/>
      <c r="D18036"/>
    </row>
    <row r="18037" spans="1:4" x14ac:dyDescent="0.25">
      <c r="A18037"/>
      <c r="B18037"/>
      <c r="C18037"/>
      <c r="D18037"/>
    </row>
    <row r="18038" spans="1:4" x14ac:dyDescent="0.25">
      <c r="A18038"/>
      <c r="B18038"/>
      <c r="C18038"/>
      <c r="D18038"/>
    </row>
    <row r="18039" spans="1:4" x14ac:dyDescent="0.25">
      <c r="A18039"/>
      <c r="B18039"/>
      <c r="C18039"/>
      <c r="D18039"/>
    </row>
    <row r="18040" spans="1:4" x14ac:dyDescent="0.25">
      <c r="A18040"/>
      <c r="B18040"/>
      <c r="C18040"/>
      <c r="D18040"/>
    </row>
    <row r="18041" spans="1:4" x14ac:dyDescent="0.25">
      <c r="A18041"/>
      <c r="B18041"/>
      <c r="C18041"/>
      <c r="D18041"/>
    </row>
    <row r="18042" spans="1:4" x14ac:dyDescent="0.25">
      <c r="A18042"/>
      <c r="B18042"/>
      <c r="C18042"/>
      <c r="D18042"/>
    </row>
    <row r="18043" spans="1:4" x14ac:dyDescent="0.25">
      <c r="A18043"/>
      <c r="B18043"/>
      <c r="C18043"/>
      <c r="D18043"/>
    </row>
    <row r="18044" spans="1:4" x14ac:dyDescent="0.25">
      <c r="A18044"/>
      <c r="B18044"/>
      <c r="C18044"/>
      <c r="D18044"/>
    </row>
    <row r="18045" spans="1:4" x14ac:dyDescent="0.25">
      <c r="A18045"/>
      <c r="B18045"/>
      <c r="C18045"/>
      <c r="D18045"/>
    </row>
    <row r="18046" spans="1:4" x14ac:dyDescent="0.25">
      <c r="A18046"/>
      <c r="B18046"/>
      <c r="C18046"/>
      <c r="D18046"/>
    </row>
    <row r="18047" spans="1:4" x14ac:dyDescent="0.25">
      <c r="A18047"/>
      <c r="B18047"/>
      <c r="C18047"/>
      <c r="D18047"/>
    </row>
    <row r="18048" spans="1:4" x14ac:dyDescent="0.25">
      <c r="A18048"/>
      <c r="B18048"/>
      <c r="C18048"/>
      <c r="D18048"/>
    </row>
    <row r="18049" spans="1:4" x14ac:dyDescent="0.25">
      <c r="A18049"/>
      <c r="B18049"/>
      <c r="C18049"/>
      <c r="D18049"/>
    </row>
    <row r="18050" spans="1:4" x14ac:dyDescent="0.25">
      <c r="A18050"/>
      <c r="B18050"/>
      <c r="C18050"/>
      <c r="D18050"/>
    </row>
    <row r="18051" spans="1:4" x14ac:dyDescent="0.25">
      <c r="A18051"/>
      <c r="B18051"/>
      <c r="C18051"/>
      <c r="D18051"/>
    </row>
    <row r="18052" spans="1:4" x14ac:dyDescent="0.25">
      <c r="A18052"/>
      <c r="B18052"/>
      <c r="C18052"/>
      <c r="D18052"/>
    </row>
    <row r="18053" spans="1:4" x14ac:dyDescent="0.25">
      <c r="A18053"/>
      <c r="B18053"/>
      <c r="C18053"/>
      <c r="D18053"/>
    </row>
    <row r="18054" spans="1:4" x14ac:dyDescent="0.25">
      <c r="A18054"/>
      <c r="B18054"/>
      <c r="C18054"/>
      <c r="D18054"/>
    </row>
    <row r="18055" spans="1:4" x14ac:dyDescent="0.25">
      <c r="A18055"/>
      <c r="B18055"/>
      <c r="C18055"/>
      <c r="D18055"/>
    </row>
    <row r="18056" spans="1:4" x14ac:dyDescent="0.25">
      <c r="A18056"/>
      <c r="B18056"/>
      <c r="C18056"/>
      <c r="D18056"/>
    </row>
    <row r="18057" spans="1:4" x14ac:dyDescent="0.25">
      <c r="A18057"/>
      <c r="B18057"/>
      <c r="C18057"/>
      <c r="D18057"/>
    </row>
    <row r="18058" spans="1:4" x14ac:dyDescent="0.25">
      <c r="A18058"/>
      <c r="B18058"/>
      <c r="C18058"/>
      <c r="D18058"/>
    </row>
    <row r="18059" spans="1:4" x14ac:dyDescent="0.25">
      <c r="A18059"/>
      <c r="B18059"/>
      <c r="C18059"/>
      <c r="D18059"/>
    </row>
    <row r="18060" spans="1:4" x14ac:dyDescent="0.25">
      <c r="A18060"/>
      <c r="B18060"/>
      <c r="C18060"/>
      <c r="D18060"/>
    </row>
    <row r="18061" spans="1:4" x14ac:dyDescent="0.25">
      <c r="A18061"/>
      <c r="B18061"/>
      <c r="C18061"/>
      <c r="D18061"/>
    </row>
    <row r="18062" spans="1:4" x14ac:dyDescent="0.25">
      <c r="A18062"/>
      <c r="B18062"/>
      <c r="C18062"/>
      <c r="D18062"/>
    </row>
    <row r="18063" spans="1:4" x14ac:dyDescent="0.25">
      <c r="A18063"/>
      <c r="B18063"/>
      <c r="C18063"/>
      <c r="D18063"/>
    </row>
    <row r="18064" spans="1:4" x14ac:dyDescent="0.25">
      <c r="A18064"/>
      <c r="B18064"/>
      <c r="C18064"/>
      <c r="D18064"/>
    </row>
    <row r="18065" spans="1:4" x14ac:dyDescent="0.25">
      <c r="A18065"/>
      <c r="B18065"/>
      <c r="C18065"/>
      <c r="D18065"/>
    </row>
    <row r="18066" spans="1:4" x14ac:dyDescent="0.25">
      <c r="A18066"/>
      <c r="B18066"/>
      <c r="C18066"/>
      <c r="D18066"/>
    </row>
    <row r="18067" spans="1:4" x14ac:dyDescent="0.25">
      <c r="A18067"/>
      <c r="B18067"/>
      <c r="C18067"/>
      <c r="D18067"/>
    </row>
    <row r="18068" spans="1:4" x14ac:dyDescent="0.25">
      <c r="A18068"/>
      <c r="B18068"/>
      <c r="C18068"/>
      <c r="D18068"/>
    </row>
    <row r="18069" spans="1:4" x14ac:dyDescent="0.25">
      <c r="A18069"/>
      <c r="B18069"/>
      <c r="C18069"/>
      <c r="D18069"/>
    </row>
    <row r="18070" spans="1:4" x14ac:dyDescent="0.25">
      <c r="A18070"/>
      <c r="B18070"/>
      <c r="C18070"/>
      <c r="D18070"/>
    </row>
    <row r="18071" spans="1:4" x14ac:dyDescent="0.25">
      <c r="A18071"/>
      <c r="B18071"/>
      <c r="C18071"/>
      <c r="D18071"/>
    </row>
    <row r="18072" spans="1:4" x14ac:dyDescent="0.25">
      <c r="A18072"/>
      <c r="B18072"/>
      <c r="C18072"/>
      <c r="D18072"/>
    </row>
    <row r="18073" spans="1:4" x14ac:dyDescent="0.25">
      <c r="A18073"/>
      <c r="B18073"/>
      <c r="C18073"/>
      <c r="D18073"/>
    </row>
    <row r="18074" spans="1:4" x14ac:dyDescent="0.25">
      <c r="A18074"/>
      <c r="B18074"/>
      <c r="C18074"/>
      <c r="D18074"/>
    </row>
    <row r="18075" spans="1:4" x14ac:dyDescent="0.25">
      <c r="A18075"/>
      <c r="B18075"/>
      <c r="C18075"/>
      <c r="D18075"/>
    </row>
    <row r="18076" spans="1:4" x14ac:dyDescent="0.25">
      <c r="A18076"/>
      <c r="B18076"/>
      <c r="C18076"/>
      <c r="D18076"/>
    </row>
    <row r="18077" spans="1:4" x14ac:dyDescent="0.25">
      <c r="A18077"/>
      <c r="B18077"/>
      <c r="C18077"/>
      <c r="D18077"/>
    </row>
    <row r="18078" spans="1:4" x14ac:dyDescent="0.25">
      <c r="A18078"/>
      <c r="B18078"/>
      <c r="C18078"/>
      <c r="D18078"/>
    </row>
    <row r="18079" spans="1:4" x14ac:dyDescent="0.25">
      <c r="A18079"/>
      <c r="B18079"/>
      <c r="C18079"/>
      <c r="D18079"/>
    </row>
    <row r="18080" spans="1:4" x14ac:dyDescent="0.25">
      <c r="A18080"/>
      <c r="B18080"/>
      <c r="C18080"/>
      <c r="D18080"/>
    </row>
    <row r="18081" spans="1:4" x14ac:dyDescent="0.25">
      <c r="A18081"/>
      <c r="B18081"/>
      <c r="C18081"/>
      <c r="D18081"/>
    </row>
    <row r="18082" spans="1:4" x14ac:dyDescent="0.25">
      <c r="A18082"/>
      <c r="B18082"/>
      <c r="C18082"/>
      <c r="D18082"/>
    </row>
    <row r="18083" spans="1:4" x14ac:dyDescent="0.25">
      <c r="A18083"/>
      <c r="B18083"/>
      <c r="C18083"/>
      <c r="D18083"/>
    </row>
    <row r="18084" spans="1:4" x14ac:dyDescent="0.25">
      <c r="A18084"/>
      <c r="B18084"/>
      <c r="C18084"/>
      <c r="D18084"/>
    </row>
    <row r="18085" spans="1:4" x14ac:dyDescent="0.25">
      <c r="A18085"/>
      <c r="B18085"/>
      <c r="C18085"/>
      <c r="D18085"/>
    </row>
    <row r="18086" spans="1:4" x14ac:dyDescent="0.25">
      <c r="A18086"/>
      <c r="B18086"/>
      <c r="C18086"/>
      <c r="D18086"/>
    </row>
    <row r="18087" spans="1:4" x14ac:dyDescent="0.25">
      <c r="A18087"/>
      <c r="B18087"/>
      <c r="C18087"/>
      <c r="D18087"/>
    </row>
    <row r="18088" spans="1:4" x14ac:dyDescent="0.25">
      <c r="A18088"/>
      <c r="B18088"/>
      <c r="C18088"/>
      <c r="D18088"/>
    </row>
    <row r="18089" spans="1:4" x14ac:dyDescent="0.25">
      <c r="A18089"/>
      <c r="B18089"/>
      <c r="C18089"/>
      <c r="D18089"/>
    </row>
    <row r="18090" spans="1:4" x14ac:dyDescent="0.25">
      <c r="A18090"/>
      <c r="B18090"/>
      <c r="C18090"/>
      <c r="D18090"/>
    </row>
    <row r="18091" spans="1:4" x14ac:dyDescent="0.25">
      <c r="A18091"/>
      <c r="B18091"/>
      <c r="C18091"/>
      <c r="D18091"/>
    </row>
    <row r="18092" spans="1:4" x14ac:dyDescent="0.25">
      <c r="A18092"/>
      <c r="B18092"/>
      <c r="C18092"/>
      <c r="D18092"/>
    </row>
    <row r="18093" spans="1:4" x14ac:dyDescent="0.25">
      <c r="A18093"/>
      <c r="B18093"/>
      <c r="C18093"/>
      <c r="D18093"/>
    </row>
    <row r="18094" spans="1:4" x14ac:dyDescent="0.25">
      <c r="A18094"/>
      <c r="B18094"/>
      <c r="C18094"/>
      <c r="D18094"/>
    </row>
    <row r="18095" spans="1:4" x14ac:dyDescent="0.25">
      <c r="A18095"/>
      <c r="B18095"/>
      <c r="C18095"/>
      <c r="D18095"/>
    </row>
    <row r="18096" spans="1:4" x14ac:dyDescent="0.25">
      <c r="A18096"/>
      <c r="B18096"/>
      <c r="C18096"/>
      <c r="D18096"/>
    </row>
    <row r="18097" spans="1:4" x14ac:dyDescent="0.25">
      <c r="A18097"/>
      <c r="B18097"/>
      <c r="C18097"/>
      <c r="D18097"/>
    </row>
    <row r="18098" spans="1:4" x14ac:dyDescent="0.25">
      <c r="A18098"/>
      <c r="B18098"/>
      <c r="C18098"/>
      <c r="D18098"/>
    </row>
    <row r="18099" spans="1:4" x14ac:dyDescent="0.25">
      <c r="A18099"/>
      <c r="B18099"/>
      <c r="C18099"/>
      <c r="D18099"/>
    </row>
    <row r="18100" spans="1:4" x14ac:dyDescent="0.25">
      <c r="A18100"/>
      <c r="B18100"/>
      <c r="C18100"/>
      <c r="D18100"/>
    </row>
    <row r="18101" spans="1:4" x14ac:dyDescent="0.25">
      <c r="A18101"/>
      <c r="B18101"/>
      <c r="C18101"/>
      <c r="D18101"/>
    </row>
    <row r="18102" spans="1:4" x14ac:dyDescent="0.25">
      <c r="A18102"/>
      <c r="B18102"/>
      <c r="C18102"/>
      <c r="D18102"/>
    </row>
    <row r="18103" spans="1:4" x14ac:dyDescent="0.25">
      <c r="A18103"/>
      <c r="B18103"/>
      <c r="C18103"/>
      <c r="D18103"/>
    </row>
    <row r="18104" spans="1:4" x14ac:dyDescent="0.25">
      <c r="A18104"/>
      <c r="B18104"/>
      <c r="C18104"/>
      <c r="D18104"/>
    </row>
    <row r="18105" spans="1:4" x14ac:dyDescent="0.25">
      <c r="A18105"/>
      <c r="B18105"/>
      <c r="C18105"/>
      <c r="D18105"/>
    </row>
    <row r="18106" spans="1:4" x14ac:dyDescent="0.25">
      <c r="A18106"/>
      <c r="B18106"/>
      <c r="C18106"/>
      <c r="D18106"/>
    </row>
    <row r="18107" spans="1:4" x14ac:dyDescent="0.25">
      <c r="A18107"/>
      <c r="B18107"/>
      <c r="C18107"/>
      <c r="D18107"/>
    </row>
    <row r="18108" spans="1:4" x14ac:dyDescent="0.25">
      <c r="A18108"/>
      <c r="B18108"/>
      <c r="C18108"/>
      <c r="D18108"/>
    </row>
    <row r="18109" spans="1:4" x14ac:dyDescent="0.25">
      <c r="A18109"/>
      <c r="B18109"/>
      <c r="C18109"/>
      <c r="D18109"/>
    </row>
    <row r="18110" spans="1:4" x14ac:dyDescent="0.25">
      <c r="A18110"/>
      <c r="B18110"/>
      <c r="C18110"/>
      <c r="D18110"/>
    </row>
    <row r="18111" spans="1:4" x14ac:dyDescent="0.25">
      <c r="A18111"/>
      <c r="B18111"/>
      <c r="C18111"/>
      <c r="D18111"/>
    </row>
    <row r="18112" spans="1:4" x14ac:dyDescent="0.25">
      <c r="A18112"/>
      <c r="B18112"/>
      <c r="C18112"/>
      <c r="D18112"/>
    </row>
    <row r="18113" spans="1:4" x14ac:dyDescent="0.25">
      <c r="A18113"/>
      <c r="B18113"/>
      <c r="C18113"/>
      <c r="D18113"/>
    </row>
    <row r="18114" spans="1:4" x14ac:dyDescent="0.25">
      <c r="A18114"/>
      <c r="B18114"/>
      <c r="C18114"/>
      <c r="D18114"/>
    </row>
    <row r="18115" spans="1:4" x14ac:dyDescent="0.25">
      <c r="A18115"/>
      <c r="B18115"/>
      <c r="C18115"/>
      <c r="D18115"/>
    </row>
    <row r="18116" spans="1:4" x14ac:dyDescent="0.25">
      <c r="A18116"/>
      <c r="B18116"/>
      <c r="C18116"/>
      <c r="D18116"/>
    </row>
    <row r="18117" spans="1:4" x14ac:dyDescent="0.25">
      <c r="A18117"/>
      <c r="B18117"/>
      <c r="C18117"/>
      <c r="D18117"/>
    </row>
    <row r="18118" spans="1:4" x14ac:dyDescent="0.25">
      <c r="A18118"/>
      <c r="B18118"/>
      <c r="C18118"/>
      <c r="D18118"/>
    </row>
    <row r="18119" spans="1:4" x14ac:dyDescent="0.25">
      <c r="A18119"/>
      <c r="B18119"/>
      <c r="C18119"/>
      <c r="D18119"/>
    </row>
    <row r="18120" spans="1:4" x14ac:dyDescent="0.25">
      <c r="A18120"/>
      <c r="B18120"/>
      <c r="C18120"/>
      <c r="D18120"/>
    </row>
    <row r="18121" spans="1:4" x14ac:dyDescent="0.25">
      <c r="A18121"/>
      <c r="B18121"/>
      <c r="C18121"/>
      <c r="D18121"/>
    </row>
    <row r="18122" spans="1:4" x14ac:dyDescent="0.25">
      <c r="A18122"/>
      <c r="B18122"/>
      <c r="C18122"/>
      <c r="D18122"/>
    </row>
    <row r="18123" spans="1:4" x14ac:dyDescent="0.25">
      <c r="A18123"/>
      <c r="B18123"/>
      <c r="C18123"/>
      <c r="D18123"/>
    </row>
    <row r="18124" spans="1:4" x14ac:dyDescent="0.25">
      <c r="A18124"/>
      <c r="B18124"/>
      <c r="C18124"/>
      <c r="D18124"/>
    </row>
    <row r="18125" spans="1:4" x14ac:dyDescent="0.25">
      <c r="A18125"/>
      <c r="B18125"/>
      <c r="C18125"/>
      <c r="D18125"/>
    </row>
    <row r="18126" spans="1:4" x14ac:dyDescent="0.25">
      <c r="A18126"/>
      <c r="B18126"/>
      <c r="C18126"/>
      <c r="D18126"/>
    </row>
    <row r="18127" spans="1:4" x14ac:dyDescent="0.25">
      <c r="A18127"/>
      <c r="B18127"/>
      <c r="C18127"/>
      <c r="D18127"/>
    </row>
    <row r="18128" spans="1:4" x14ac:dyDescent="0.25">
      <c r="A18128"/>
      <c r="B18128"/>
      <c r="C18128"/>
      <c r="D18128"/>
    </row>
    <row r="18129" spans="1:4" x14ac:dyDescent="0.25">
      <c r="A18129"/>
      <c r="B18129"/>
      <c r="C18129"/>
      <c r="D18129"/>
    </row>
    <row r="18130" spans="1:4" x14ac:dyDescent="0.25">
      <c r="A18130"/>
      <c r="B18130"/>
      <c r="C18130"/>
      <c r="D18130"/>
    </row>
    <row r="18131" spans="1:4" x14ac:dyDescent="0.25">
      <c r="A18131"/>
      <c r="B18131"/>
      <c r="C18131"/>
      <c r="D18131"/>
    </row>
    <row r="18132" spans="1:4" x14ac:dyDescent="0.25">
      <c r="A18132"/>
      <c r="B18132"/>
      <c r="C18132"/>
      <c r="D18132"/>
    </row>
    <row r="18133" spans="1:4" x14ac:dyDescent="0.25">
      <c r="A18133"/>
      <c r="B18133"/>
      <c r="C18133"/>
      <c r="D18133"/>
    </row>
    <row r="18134" spans="1:4" x14ac:dyDescent="0.25">
      <c r="A18134"/>
      <c r="B18134"/>
      <c r="C18134"/>
      <c r="D18134"/>
    </row>
    <row r="18135" spans="1:4" x14ac:dyDescent="0.25">
      <c r="A18135"/>
      <c r="B18135"/>
      <c r="C18135"/>
      <c r="D18135"/>
    </row>
    <row r="18136" spans="1:4" x14ac:dyDescent="0.25">
      <c r="A18136"/>
      <c r="B18136"/>
      <c r="C18136"/>
      <c r="D18136"/>
    </row>
    <row r="18137" spans="1:4" x14ac:dyDescent="0.25">
      <c r="A18137"/>
      <c r="B18137"/>
      <c r="C18137"/>
      <c r="D18137"/>
    </row>
    <row r="18138" spans="1:4" x14ac:dyDescent="0.25">
      <c r="A18138"/>
      <c r="B18138"/>
      <c r="C18138"/>
      <c r="D18138"/>
    </row>
    <row r="18139" spans="1:4" x14ac:dyDescent="0.25">
      <c r="A18139"/>
      <c r="B18139"/>
      <c r="C18139"/>
      <c r="D18139"/>
    </row>
    <row r="18140" spans="1:4" x14ac:dyDescent="0.25">
      <c r="A18140"/>
      <c r="B18140"/>
      <c r="C18140"/>
      <c r="D18140"/>
    </row>
    <row r="18141" spans="1:4" x14ac:dyDescent="0.25">
      <c r="A18141"/>
      <c r="B18141"/>
      <c r="C18141"/>
      <c r="D18141"/>
    </row>
    <row r="18142" spans="1:4" x14ac:dyDescent="0.25">
      <c r="A18142"/>
      <c r="B18142"/>
      <c r="C18142"/>
      <c r="D18142"/>
    </row>
    <row r="18143" spans="1:4" x14ac:dyDescent="0.25">
      <c r="A18143"/>
      <c r="B18143"/>
      <c r="C18143"/>
      <c r="D18143"/>
    </row>
    <row r="18144" spans="1:4" x14ac:dyDescent="0.25">
      <c r="A18144"/>
      <c r="B18144"/>
      <c r="C18144"/>
      <c r="D18144"/>
    </row>
    <row r="18145" spans="1:4" x14ac:dyDescent="0.25">
      <c r="A18145"/>
      <c r="B18145"/>
      <c r="C18145"/>
      <c r="D18145"/>
    </row>
    <row r="18146" spans="1:4" x14ac:dyDescent="0.25">
      <c r="A18146"/>
      <c r="B18146"/>
      <c r="C18146"/>
      <c r="D18146"/>
    </row>
    <row r="18147" spans="1:4" x14ac:dyDescent="0.25">
      <c r="A18147"/>
      <c r="B18147"/>
      <c r="C18147"/>
      <c r="D18147"/>
    </row>
    <row r="18148" spans="1:4" x14ac:dyDescent="0.25">
      <c r="A18148"/>
      <c r="B18148"/>
      <c r="C18148"/>
      <c r="D18148"/>
    </row>
    <row r="18149" spans="1:4" x14ac:dyDescent="0.25">
      <c r="A18149"/>
      <c r="B18149"/>
      <c r="C18149"/>
      <c r="D18149"/>
    </row>
    <row r="18150" spans="1:4" x14ac:dyDescent="0.25">
      <c r="A18150"/>
      <c r="B18150"/>
      <c r="C18150"/>
      <c r="D18150"/>
    </row>
    <row r="18151" spans="1:4" x14ac:dyDescent="0.25">
      <c r="A18151"/>
      <c r="B18151"/>
      <c r="C18151"/>
      <c r="D18151"/>
    </row>
    <row r="18152" spans="1:4" x14ac:dyDescent="0.25">
      <c r="A18152"/>
      <c r="B18152"/>
      <c r="C18152"/>
      <c r="D18152"/>
    </row>
    <row r="18153" spans="1:4" x14ac:dyDescent="0.25">
      <c r="A18153"/>
      <c r="B18153"/>
      <c r="C18153"/>
      <c r="D18153"/>
    </row>
    <row r="18154" spans="1:4" x14ac:dyDescent="0.25">
      <c r="A18154"/>
      <c r="B18154"/>
      <c r="C18154"/>
      <c r="D18154"/>
    </row>
    <row r="18155" spans="1:4" x14ac:dyDescent="0.25">
      <c r="A18155"/>
      <c r="B18155"/>
      <c r="C18155"/>
      <c r="D18155"/>
    </row>
    <row r="18156" spans="1:4" x14ac:dyDescent="0.25">
      <c r="A18156"/>
      <c r="B18156"/>
      <c r="C18156"/>
      <c r="D18156"/>
    </row>
    <row r="18157" spans="1:4" x14ac:dyDescent="0.25">
      <c r="A18157"/>
      <c r="B18157"/>
      <c r="C18157"/>
      <c r="D18157"/>
    </row>
    <row r="18158" spans="1:4" x14ac:dyDescent="0.25">
      <c r="A18158"/>
      <c r="B18158"/>
      <c r="C18158"/>
      <c r="D18158"/>
    </row>
    <row r="18159" spans="1:4" x14ac:dyDescent="0.25">
      <c r="A18159"/>
      <c r="B18159"/>
      <c r="C18159"/>
      <c r="D18159"/>
    </row>
    <row r="18160" spans="1:4" x14ac:dyDescent="0.25">
      <c r="A18160"/>
      <c r="B18160"/>
      <c r="C18160"/>
      <c r="D18160"/>
    </row>
    <row r="18161" spans="1:4" x14ac:dyDescent="0.25">
      <c r="A18161"/>
      <c r="B18161"/>
      <c r="C18161"/>
      <c r="D18161"/>
    </row>
    <row r="18162" spans="1:4" x14ac:dyDescent="0.25">
      <c r="A18162"/>
      <c r="B18162"/>
      <c r="C18162"/>
      <c r="D18162"/>
    </row>
    <row r="18163" spans="1:4" x14ac:dyDescent="0.25">
      <c r="A18163"/>
      <c r="B18163"/>
      <c r="C18163"/>
      <c r="D18163"/>
    </row>
    <row r="18164" spans="1:4" x14ac:dyDescent="0.25">
      <c r="A18164"/>
      <c r="B18164"/>
      <c r="C18164"/>
      <c r="D18164"/>
    </row>
    <row r="18165" spans="1:4" x14ac:dyDescent="0.25">
      <c r="A18165"/>
      <c r="B18165"/>
      <c r="C18165"/>
      <c r="D18165"/>
    </row>
    <row r="18166" spans="1:4" x14ac:dyDescent="0.25">
      <c r="A18166"/>
      <c r="B18166"/>
      <c r="C18166"/>
      <c r="D18166"/>
    </row>
    <row r="18167" spans="1:4" x14ac:dyDescent="0.25">
      <c r="A18167"/>
      <c r="B18167"/>
      <c r="C18167"/>
      <c r="D18167"/>
    </row>
    <row r="18168" spans="1:4" x14ac:dyDescent="0.25">
      <c r="A18168"/>
      <c r="B18168"/>
      <c r="C18168"/>
      <c r="D18168"/>
    </row>
    <row r="18169" spans="1:4" x14ac:dyDescent="0.25">
      <c r="A18169"/>
      <c r="B18169"/>
      <c r="C18169"/>
      <c r="D18169"/>
    </row>
    <row r="18170" spans="1:4" x14ac:dyDescent="0.25">
      <c r="A18170"/>
      <c r="B18170"/>
      <c r="C18170"/>
      <c r="D18170"/>
    </row>
    <row r="18171" spans="1:4" x14ac:dyDescent="0.25">
      <c r="A18171"/>
      <c r="B18171"/>
      <c r="C18171"/>
      <c r="D18171"/>
    </row>
    <row r="18172" spans="1:4" x14ac:dyDescent="0.25">
      <c r="A18172"/>
      <c r="B18172"/>
      <c r="C18172"/>
      <c r="D18172"/>
    </row>
    <row r="18173" spans="1:4" x14ac:dyDescent="0.25">
      <c r="A18173"/>
      <c r="B18173"/>
      <c r="C18173"/>
      <c r="D18173"/>
    </row>
    <row r="18174" spans="1:4" x14ac:dyDescent="0.25">
      <c r="A18174"/>
      <c r="B18174"/>
      <c r="C18174"/>
      <c r="D18174"/>
    </row>
    <row r="18175" spans="1:4" x14ac:dyDescent="0.25">
      <c r="A18175"/>
      <c r="B18175"/>
      <c r="C18175"/>
      <c r="D18175"/>
    </row>
    <row r="18176" spans="1:4" x14ac:dyDescent="0.25">
      <c r="A18176"/>
      <c r="B18176"/>
      <c r="C18176"/>
      <c r="D18176"/>
    </row>
    <row r="18177" spans="1:4" x14ac:dyDescent="0.25">
      <c r="A18177"/>
      <c r="B18177"/>
      <c r="C18177"/>
      <c r="D18177"/>
    </row>
    <row r="18178" spans="1:4" x14ac:dyDescent="0.25">
      <c r="A18178"/>
      <c r="B18178"/>
      <c r="C18178"/>
      <c r="D18178"/>
    </row>
    <row r="18179" spans="1:4" x14ac:dyDescent="0.25">
      <c r="A18179"/>
      <c r="B18179"/>
      <c r="C18179"/>
      <c r="D18179"/>
    </row>
    <row r="18180" spans="1:4" x14ac:dyDescent="0.25">
      <c r="A18180"/>
      <c r="B18180"/>
      <c r="C18180"/>
      <c r="D18180"/>
    </row>
    <row r="18181" spans="1:4" x14ac:dyDescent="0.25">
      <c r="A18181"/>
      <c r="B18181"/>
      <c r="C18181"/>
      <c r="D18181"/>
    </row>
    <row r="18182" spans="1:4" x14ac:dyDescent="0.25">
      <c r="A18182"/>
      <c r="B18182"/>
      <c r="C18182"/>
      <c r="D18182"/>
    </row>
    <row r="18183" spans="1:4" x14ac:dyDescent="0.25">
      <c r="A18183"/>
      <c r="B18183"/>
      <c r="C18183"/>
      <c r="D18183"/>
    </row>
    <row r="18184" spans="1:4" x14ac:dyDescent="0.25">
      <c r="A18184"/>
      <c r="B18184"/>
      <c r="C18184"/>
      <c r="D18184"/>
    </row>
    <row r="18185" spans="1:4" x14ac:dyDescent="0.25">
      <c r="A18185"/>
      <c r="B18185"/>
      <c r="C18185"/>
      <c r="D18185"/>
    </row>
    <row r="18186" spans="1:4" x14ac:dyDescent="0.25">
      <c r="A18186"/>
      <c r="B18186"/>
      <c r="C18186"/>
      <c r="D18186"/>
    </row>
    <row r="18187" spans="1:4" x14ac:dyDescent="0.25">
      <c r="A18187"/>
      <c r="B18187"/>
      <c r="C18187"/>
      <c r="D18187"/>
    </row>
    <row r="18188" spans="1:4" x14ac:dyDescent="0.25">
      <c r="A18188"/>
      <c r="B18188"/>
      <c r="C18188"/>
      <c r="D18188"/>
    </row>
    <row r="18189" spans="1:4" x14ac:dyDescent="0.25">
      <c r="A18189"/>
      <c r="B18189"/>
      <c r="C18189"/>
      <c r="D18189"/>
    </row>
    <row r="18190" spans="1:4" x14ac:dyDescent="0.25">
      <c r="A18190"/>
      <c r="B18190"/>
      <c r="C18190"/>
      <c r="D18190"/>
    </row>
    <row r="18191" spans="1:4" x14ac:dyDescent="0.25">
      <c r="A18191"/>
      <c r="B18191"/>
      <c r="C18191"/>
      <c r="D18191"/>
    </row>
    <row r="18192" spans="1:4" x14ac:dyDescent="0.25">
      <c r="A18192"/>
      <c r="B18192"/>
      <c r="C18192"/>
      <c r="D18192"/>
    </row>
    <row r="18193" spans="1:4" x14ac:dyDescent="0.25">
      <c r="A18193"/>
      <c r="B18193"/>
      <c r="C18193"/>
      <c r="D18193"/>
    </row>
    <row r="18194" spans="1:4" x14ac:dyDescent="0.25">
      <c r="A18194"/>
      <c r="B18194"/>
      <c r="C18194"/>
      <c r="D18194"/>
    </row>
    <row r="18195" spans="1:4" x14ac:dyDescent="0.25">
      <c r="A18195"/>
      <c r="B18195"/>
      <c r="C18195"/>
      <c r="D18195"/>
    </row>
    <row r="18196" spans="1:4" x14ac:dyDescent="0.25">
      <c r="A18196"/>
      <c r="B18196"/>
      <c r="C18196"/>
      <c r="D18196"/>
    </row>
    <row r="18197" spans="1:4" x14ac:dyDescent="0.25">
      <c r="A18197"/>
      <c r="B18197"/>
      <c r="C18197"/>
      <c r="D18197"/>
    </row>
    <row r="18198" spans="1:4" x14ac:dyDescent="0.25">
      <c r="A18198"/>
      <c r="B18198"/>
      <c r="C18198"/>
      <c r="D18198"/>
    </row>
    <row r="18199" spans="1:4" x14ac:dyDescent="0.25">
      <c r="A18199"/>
      <c r="B18199"/>
      <c r="C18199"/>
      <c r="D18199"/>
    </row>
    <row r="18200" spans="1:4" x14ac:dyDescent="0.25">
      <c r="A18200"/>
      <c r="B18200"/>
      <c r="C18200"/>
      <c r="D18200"/>
    </row>
    <row r="18201" spans="1:4" x14ac:dyDescent="0.25">
      <c r="A18201"/>
      <c r="B18201"/>
      <c r="C18201"/>
      <c r="D18201"/>
    </row>
    <row r="18202" spans="1:4" x14ac:dyDescent="0.25">
      <c r="A18202"/>
      <c r="B18202"/>
      <c r="C18202"/>
      <c r="D18202"/>
    </row>
    <row r="18203" spans="1:4" x14ac:dyDescent="0.25">
      <c r="A18203"/>
      <c r="B18203"/>
      <c r="C18203"/>
      <c r="D18203"/>
    </row>
    <row r="18204" spans="1:4" x14ac:dyDescent="0.25">
      <c r="A18204"/>
      <c r="B18204"/>
      <c r="C18204"/>
      <c r="D18204"/>
    </row>
    <row r="18205" spans="1:4" x14ac:dyDescent="0.25">
      <c r="A18205"/>
      <c r="B18205"/>
      <c r="C18205"/>
      <c r="D18205"/>
    </row>
    <row r="18206" spans="1:4" x14ac:dyDescent="0.25">
      <c r="A18206"/>
      <c r="B18206"/>
      <c r="C18206"/>
      <c r="D18206"/>
    </row>
    <row r="18207" spans="1:4" x14ac:dyDescent="0.25">
      <c r="A18207"/>
      <c r="B18207"/>
      <c r="C18207"/>
      <c r="D18207"/>
    </row>
    <row r="18208" spans="1:4" x14ac:dyDescent="0.25">
      <c r="A18208"/>
      <c r="B18208"/>
      <c r="C18208"/>
      <c r="D18208"/>
    </row>
    <row r="18209" spans="1:4" x14ac:dyDescent="0.25">
      <c r="A18209"/>
      <c r="B18209"/>
      <c r="C18209"/>
      <c r="D18209"/>
    </row>
    <row r="18210" spans="1:4" x14ac:dyDescent="0.25">
      <c r="A18210"/>
      <c r="B18210"/>
      <c r="C18210"/>
      <c r="D18210"/>
    </row>
    <row r="18211" spans="1:4" x14ac:dyDescent="0.25">
      <c r="A18211"/>
      <c r="B18211"/>
      <c r="C18211"/>
      <c r="D18211"/>
    </row>
    <row r="18212" spans="1:4" x14ac:dyDescent="0.25">
      <c r="A18212"/>
      <c r="B18212"/>
      <c r="C18212"/>
      <c r="D18212"/>
    </row>
    <row r="18213" spans="1:4" x14ac:dyDescent="0.25">
      <c r="A18213"/>
      <c r="B18213"/>
      <c r="C18213"/>
      <c r="D18213"/>
    </row>
    <row r="18214" spans="1:4" x14ac:dyDescent="0.25">
      <c r="A18214"/>
      <c r="B18214"/>
      <c r="C18214"/>
      <c r="D18214"/>
    </row>
    <row r="18215" spans="1:4" x14ac:dyDescent="0.25">
      <c r="A18215"/>
      <c r="B18215"/>
      <c r="C18215"/>
      <c r="D18215"/>
    </row>
    <row r="18216" spans="1:4" x14ac:dyDescent="0.25">
      <c r="A18216"/>
      <c r="B18216"/>
      <c r="C18216"/>
      <c r="D18216"/>
    </row>
    <row r="18217" spans="1:4" x14ac:dyDescent="0.25">
      <c r="A18217"/>
      <c r="B18217"/>
      <c r="C18217"/>
      <c r="D18217"/>
    </row>
    <row r="18218" spans="1:4" x14ac:dyDescent="0.25">
      <c r="A18218"/>
      <c r="B18218"/>
      <c r="C18218"/>
      <c r="D18218"/>
    </row>
    <row r="18219" spans="1:4" x14ac:dyDescent="0.25">
      <c r="A18219"/>
      <c r="B18219"/>
      <c r="C18219"/>
      <c r="D18219"/>
    </row>
    <row r="18220" spans="1:4" x14ac:dyDescent="0.25">
      <c r="A18220"/>
      <c r="B18220"/>
      <c r="C18220"/>
      <c r="D18220"/>
    </row>
    <row r="18221" spans="1:4" x14ac:dyDescent="0.25">
      <c r="A18221"/>
      <c r="B18221"/>
      <c r="C18221"/>
      <c r="D18221"/>
    </row>
    <row r="18222" spans="1:4" x14ac:dyDescent="0.25">
      <c r="A18222"/>
      <c r="B18222"/>
      <c r="C18222"/>
      <c r="D18222"/>
    </row>
    <row r="18223" spans="1:4" x14ac:dyDescent="0.25">
      <c r="A18223"/>
      <c r="B18223"/>
      <c r="C18223"/>
      <c r="D18223"/>
    </row>
    <row r="18224" spans="1:4" x14ac:dyDescent="0.25">
      <c r="A18224"/>
      <c r="B18224"/>
      <c r="C18224"/>
      <c r="D18224"/>
    </row>
    <row r="18225" spans="1:4" x14ac:dyDescent="0.25">
      <c r="A18225"/>
      <c r="B18225"/>
      <c r="C18225"/>
      <c r="D18225"/>
    </row>
    <row r="18226" spans="1:4" x14ac:dyDescent="0.25">
      <c r="A18226"/>
      <c r="B18226"/>
      <c r="C18226"/>
      <c r="D18226"/>
    </row>
    <row r="18227" spans="1:4" x14ac:dyDescent="0.25">
      <c r="A18227"/>
      <c r="B18227"/>
      <c r="C18227"/>
      <c r="D18227"/>
    </row>
    <row r="18228" spans="1:4" x14ac:dyDescent="0.25">
      <c r="A18228"/>
      <c r="B18228"/>
      <c r="C18228"/>
      <c r="D18228"/>
    </row>
    <row r="18229" spans="1:4" x14ac:dyDescent="0.25">
      <c r="A18229"/>
      <c r="B18229"/>
      <c r="C18229"/>
      <c r="D18229"/>
    </row>
    <row r="18230" spans="1:4" x14ac:dyDescent="0.25">
      <c r="A18230"/>
      <c r="B18230"/>
      <c r="C18230"/>
      <c r="D18230"/>
    </row>
    <row r="18231" spans="1:4" x14ac:dyDescent="0.25">
      <c r="A18231"/>
      <c r="B18231"/>
      <c r="C18231"/>
      <c r="D18231"/>
    </row>
    <row r="18232" spans="1:4" x14ac:dyDescent="0.25">
      <c r="A18232"/>
      <c r="B18232"/>
      <c r="C18232"/>
      <c r="D18232"/>
    </row>
    <row r="18233" spans="1:4" x14ac:dyDescent="0.25">
      <c r="A18233"/>
      <c r="B18233"/>
      <c r="C18233"/>
      <c r="D18233"/>
    </row>
    <row r="18234" spans="1:4" x14ac:dyDescent="0.25">
      <c r="A18234"/>
      <c r="B18234"/>
      <c r="C18234"/>
      <c r="D18234"/>
    </row>
    <row r="18235" spans="1:4" x14ac:dyDescent="0.25">
      <c r="A18235"/>
      <c r="B18235"/>
      <c r="C18235"/>
      <c r="D18235"/>
    </row>
    <row r="18236" spans="1:4" x14ac:dyDescent="0.25">
      <c r="A18236"/>
      <c r="B18236"/>
      <c r="C18236"/>
      <c r="D18236"/>
    </row>
    <row r="18237" spans="1:4" x14ac:dyDescent="0.25">
      <c r="A18237"/>
      <c r="B18237"/>
      <c r="C18237"/>
      <c r="D18237"/>
    </row>
    <row r="18238" spans="1:4" x14ac:dyDescent="0.25">
      <c r="A18238"/>
      <c r="B18238"/>
      <c r="C18238"/>
      <c r="D18238"/>
    </row>
    <row r="18239" spans="1:4" x14ac:dyDescent="0.25">
      <c r="A18239"/>
      <c r="B18239"/>
      <c r="C18239"/>
      <c r="D18239"/>
    </row>
    <row r="18240" spans="1:4" x14ac:dyDescent="0.25">
      <c r="A18240"/>
      <c r="B18240"/>
      <c r="C18240"/>
      <c r="D18240"/>
    </row>
    <row r="18241" spans="1:4" x14ac:dyDescent="0.25">
      <c r="A18241"/>
      <c r="B18241"/>
      <c r="C18241"/>
      <c r="D18241"/>
    </row>
    <row r="18242" spans="1:4" x14ac:dyDescent="0.25">
      <c r="A18242"/>
      <c r="B18242"/>
      <c r="C18242"/>
      <c r="D18242"/>
    </row>
    <row r="18243" spans="1:4" x14ac:dyDescent="0.25">
      <c r="A18243"/>
      <c r="B18243"/>
      <c r="C18243"/>
      <c r="D18243"/>
    </row>
    <row r="18244" spans="1:4" x14ac:dyDescent="0.25">
      <c r="A18244"/>
      <c r="B18244"/>
      <c r="C18244"/>
      <c r="D18244"/>
    </row>
    <row r="18245" spans="1:4" x14ac:dyDescent="0.25">
      <c r="A18245"/>
      <c r="B18245"/>
      <c r="C18245"/>
      <c r="D18245"/>
    </row>
    <row r="18246" spans="1:4" x14ac:dyDescent="0.25">
      <c r="A18246"/>
      <c r="B18246"/>
      <c r="C18246"/>
      <c r="D18246"/>
    </row>
    <row r="18247" spans="1:4" x14ac:dyDescent="0.25">
      <c r="A18247"/>
      <c r="B18247"/>
      <c r="C18247"/>
      <c r="D18247"/>
    </row>
    <row r="18248" spans="1:4" x14ac:dyDescent="0.25">
      <c r="A18248"/>
      <c r="B18248"/>
      <c r="C18248"/>
      <c r="D18248"/>
    </row>
    <row r="18249" spans="1:4" x14ac:dyDescent="0.25">
      <c r="A18249"/>
      <c r="B18249"/>
      <c r="C18249"/>
      <c r="D18249"/>
    </row>
    <row r="18250" spans="1:4" x14ac:dyDescent="0.25">
      <c r="A18250"/>
      <c r="B18250"/>
      <c r="C18250"/>
      <c r="D18250"/>
    </row>
    <row r="18251" spans="1:4" x14ac:dyDescent="0.25">
      <c r="A18251"/>
      <c r="B18251"/>
      <c r="C18251"/>
      <c r="D18251"/>
    </row>
    <row r="18252" spans="1:4" x14ac:dyDescent="0.25">
      <c r="A18252"/>
      <c r="B18252"/>
      <c r="C18252"/>
      <c r="D18252"/>
    </row>
    <row r="18253" spans="1:4" x14ac:dyDescent="0.25">
      <c r="A18253"/>
      <c r="B18253"/>
      <c r="C18253"/>
      <c r="D18253"/>
    </row>
    <row r="18254" spans="1:4" x14ac:dyDescent="0.25">
      <c r="A18254"/>
      <c r="B18254"/>
      <c r="C18254"/>
      <c r="D18254"/>
    </row>
    <row r="18255" spans="1:4" x14ac:dyDescent="0.25">
      <c r="A18255"/>
      <c r="B18255"/>
      <c r="C18255"/>
      <c r="D18255"/>
    </row>
    <row r="18256" spans="1:4" x14ac:dyDescent="0.25">
      <c r="A18256"/>
      <c r="B18256"/>
      <c r="C18256"/>
      <c r="D18256"/>
    </row>
    <row r="18257" spans="1:4" x14ac:dyDescent="0.25">
      <c r="A18257"/>
      <c r="B18257"/>
      <c r="C18257"/>
      <c r="D18257"/>
    </row>
    <row r="18258" spans="1:4" x14ac:dyDescent="0.25">
      <c r="A18258"/>
      <c r="B18258"/>
      <c r="C18258"/>
      <c r="D18258"/>
    </row>
    <row r="18259" spans="1:4" x14ac:dyDescent="0.25">
      <c r="A18259"/>
      <c r="B18259"/>
      <c r="C18259"/>
      <c r="D18259"/>
    </row>
    <row r="18260" spans="1:4" x14ac:dyDescent="0.25">
      <c r="A18260"/>
      <c r="B18260"/>
      <c r="C18260"/>
      <c r="D18260"/>
    </row>
    <row r="18261" spans="1:4" x14ac:dyDescent="0.25">
      <c r="A18261"/>
      <c r="B18261"/>
      <c r="C18261"/>
      <c r="D18261"/>
    </row>
    <row r="18262" spans="1:4" x14ac:dyDescent="0.25">
      <c r="A18262"/>
      <c r="B18262"/>
      <c r="C18262"/>
      <c r="D18262"/>
    </row>
    <row r="18263" spans="1:4" x14ac:dyDescent="0.25">
      <c r="A18263"/>
      <c r="B18263"/>
      <c r="C18263"/>
      <c r="D18263"/>
    </row>
    <row r="18264" spans="1:4" x14ac:dyDescent="0.25">
      <c r="A18264"/>
      <c r="B18264"/>
      <c r="C18264"/>
      <c r="D18264"/>
    </row>
    <row r="18265" spans="1:4" x14ac:dyDescent="0.25">
      <c r="A18265"/>
      <c r="B18265"/>
      <c r="C18265"/>
      <c r="D18265"/>
    </row>
    <row r="18266" spans="1:4" x14ac:dyDescent="0.25">
      <c r="A18266"/>
      <c r="B18266"/>
      <c r="C18266"/>
      <c r="D18266"/>
    </row>
    <row r="18267" spans="1:4" x14ac:dyDescent="0.25">
      <c r="A18267"/>
      <c r="B18267"/>
      <c r="C18267"/>
      <c r="D18267"/>
    </row>
    <row r="18268" spans="1:4" x14ac:dyDescent="0.25">
      <c r="A18268"/>
      <c r="B18268"/>
      <c r="C18268"/>
      <c r="D18268"/>
    </row>
    <row r="18269" spans="1:4" x14ac:dyDescent="0.25">
      <c r="A18269"/>
      <c r="B18269"/>
      <c r="C18269"/>
      <c r="D18269"/>
    </row>
    <row r="18270" spans="1:4" x14ac:dyDescent="0.25">
      <c r="A18270"/>
      <c r="B18270"/>
      <c r="C18270"/>
      <c r="D18270"/>
    </row>
    <row r="18271" spans="1:4" x14ac:dyDescent="0.25">
      <c r="A18271"/>
      <c r="B18271"/>
      <c r="C18271"/>
      <c r="D18271"/>
    </row>
    <row r="18272" spans="1:4" x14ac:dyDescent="0.25">
      <c r="A18272"/>
      <c r="B18272"/>
      <c r="C18272"/>
      <c r="D18272"/>
    </row>
    <row r="18273" spans="1:4" x14ac:dyDescent="0.25">
      <c r="A18273"/>
      <c r="B18273"/>
      <c r="C18273"/>
      <c r="D18273"/>
    </row>
    <row r="18274" spans="1:4" x14ac:dyDescent="0.25">
      <c r="A18274"/>
      <c r="B18274"/>
      <c r="C18274"/>
      <c r="D18274"/>
    </row>
    <row r="18275" spans="1:4" x14ac:dyDescent="0.25">
      <c r="A18275"/>
      <c r="B18275"/>
      <c r="C18275"/>
      <c r="D18275"/>
    </row>
    <row r="18276" spans="1:4" x14ac:dyDescent="0.25">
      <c r="A18276"/>
      <c r="B18276"/>
      <c r="C18276"/>
      <c r="D18276"/>
    </row>
    <row r="18277" spans="1:4" x14ac:dyDescent="0.25">
      <c r="A18277"/>
      <c r="B18277"/>
      <c r="C18277"/>
      <c r="D18277"/>
    </row>
    <row r="18278" spans="1:4" x14ac:dyDescent="0.25">
      <c r="A18278"/>
      <c r="B18278"/>
      <c r="C18278"/>
      <c r="D18278"/>
    </row>
    <row r="18279" spans="1:4" x14ac:dyDescent="0.25">
      <c r="A18279"/>
      <c r="B18279"/>
      <c r="C18279"/>
      <c r="D18279"/>
    </row>
    <row r="18280" spans="1:4" x14ac:dyDescent="0.25">
      <c r="A18280"/>
      <c r="B18280"/>
      <c r="C18280"/>
      <c r="D18280"/>
    </row>
    <row r="18281" spans="1:4" x14ac:dyDescent="0.25">
      <c r="A18281"/>
      <c r="B18281"/>
      <c r="C18281"/>
      <c r="D18281"/>
    </row>
    <row r="18282" spans="1:4" x14ac:dyDescent="0.25">
      <c r="A18282"/>
      <c r="B18282"/>
      <c r="C18282"/>
      <c r="D18282"/>
    </row>
    <row r="18283" spans="1:4" x14ac:dyDescent="0.25">
      <c r="A18283"/>
      <c r="B18283"/>
      <c r="C18283"/>
      <c r="D18283"/>
    </row>
    <row r="18284" spans="1:4" x14ac:dyDescent="0.25">
      <c r="A18284"/>
      <c r="B18284"/>
      <c r="C18284"/>
      <c r="D18284"/>
    </row>
    <row r="18285" spans="1:4" x14ac:dyDescent="0.25">
      <c r="A18285"/>
      <c r="B18285"/>
      <c r="C18285"/>
      <c r="D18285"/>
    </row>
    <row r="18286" spans="1:4" x14ac:dyDescent="0.25">
      <c r="A18286"/>
      <c r="B18286"/>
      <c r="C18286"/>
      <c r="D18286"/>
    </row>
    <row r="18287" spans="1:4" x14ac:dyDescent="0.25">
      <c r="A18287"/>
      <c r="B18287"/>
      <c r="C18287"/>
      <c r="D18287"/>
    </row>
    <row r="18288" spans="1:4" x14ac:dyDescent="0.25">
      <c r="A18288"/>
      <c r="B18288"/>
      <c r="C18288"/>
      <c r="D18288"/>
    </row>
    <row r="18289" spans="1:4" x14ac:dyDescent="0.25">
      <c r="A18289"/>
      <c r="B18289"/>
      <c r="C18289"/>
      <c r="D18289"/>
    </row>
    <row r="18290" spans="1:4" x14ac:dyDescent="0.25">
      <c r="A18290"/>
      <c r="B18290"/>
      <c r="C18290"/>
      <c r="D18290"/>
    </row>
    <row r="18291" spans="1:4" x14ac:dyDescent="0.25">
      <c r="A18291"/>
      <c r="B18291"/>
      <c r="C18291"/>
      <c r="D18291"/>
    </row>
    <row r="18292" spans="1:4" x14ac:dyDescent="0.25">
      <c r="A18292"/>
      <c r="B18292"/>
      <c r="C18292"/>
      <c r="D18292"/>
    </row>
    <row r="18293" spans="1:4" x14ac:dyDescent="0.25">
      <c r="A18293"/>
      <c r="B18293"/>
      <c r="C18293"/>
      <c r="D18293"/>
    </row>
    <row r="18294" spans="1:4" x14ac:dyDescent="0.25">
      <c r="A18294"/>
      <c r="B18294"/>
      <c r="C18294"/>
      <c r="D18294"/>
    </row>
    <row r="18295" spans="1:4" x14ac:dyDescent="0.25">
      <c r="A18295"/>
      <c r="B18295"/>
      <c r="C18295"/>
      <c r="D18295"/>
    </row>
    <row r="18296" spans="1:4" x14ac:dyDescent="0.25">
      <c r="A18296"/>
      <c r="B18296"/>
      <c r="C18296"/>
      <c r="D18296"/>
    </row>
    <row r="18297" spans="1:4" x14ac:dyDescent="0.25">
      <c r="A18297"/>
      <c r="B18297"/>
      <c r="C18297"/>
      <c r="D18297"/>
    </row>
    <row r="18298" spans="1:4" x14ac:dyDescent="0.25">
      <c r="A18298"/>
      <c r="B18298"/>
      <c r="C18298"/>
      <c r="D18298"/>
    </row>
    <row r="18299" spans="1:4" x14ac:dyDescent="0.25">
      <c r="A18299"/>
      <c r="B18299"/>
      <c r="C18299"/>
      <c r="D18299"/>
    </row>
    <row r="18300" spans="1:4" x14ac:dyDescent="0.25">
      <c r="A18300"/>
      <c r="B18300"/>
      <c r="C18300"/>
      <c r="D18300"/>
    </row>
    <row r="18301" spans="1:4" x14ac:dyDescent="0.25">
      <c r="A18301"/>
      <c r="B18301"/>
      <c r="C18301"/>
      <c r="D18301"/>
    </row>
    <row r="18302" spans="1:4" x14ac:dyDescent="0.25">
      <c r="A18302"/>
      <c r="B18302"/>
      <c r="C18302"/>
      <c r="D18302"/>
    </row>
    <row r="18303" spans="1:4" x14ac:dyDescent="0.25">
      <c r="A18303"/>
      <c r="B18303"/>
      <c r="C18303"/>
      <c r="D18303"/>
    </row>
    <row r="18304" spans="1:4" x14ac:dyDescent="0.25">
      <c r="A18304"/>
      <c r="B18304"/>
      <c r="C18304"/>
      <c r="D18304"/>
    </row>
    <row r="18305" spans="1:4" x14ac:dyDescent="0.25">
      <c r="A18305"/>
      <c r="B18305"/>
      <c r="C18305"/>
      <c r="D18305"/>
    </row>
    <row r="18306" spans="1:4" x14ac:dyDescent="0.25">
      <c r="A18306"/>
      <c r="B18306"/>
      <c r="C18306"/>
      <c r="D18306"/>
    </row>
    <row r="18307" spans="1:4" x14ac:dyDescent="0.25">
      <c r="A18307"/>
      <c r="B18307"/>
      <c r="C18307"/>
      <c r="D18307"/>
    </row>
    <row r="18308" spans="1:4" x14ac:dyDescent="0.25">
      <c r="A18308"/>
      <c r="B18308"/>
      <c r="C18308"/>
      <c r="D18308"/>
    </row>
    <row r="18309" spans="1:4" x14ac:dyDescent="0.25">
      <c r="A18309"/>
      <c r="B18309"/>
      <c r="C18309"/>
      <c r="D18309"/>
    </row>
    <row r="18310" spans="1:4" x14ac:dyDescent="0.25">
      <c r="A18310"/>
      <c r="B18310"/>
      <c r="C18310"/>
      <c r="D18310"/>
    </row>
    <row r="18311" spans="1:4" x14ac:dyDescent="0.25">
      <c r="A18311"/>
      <c r="B18311"/>
      <c r="C18311"/>
      <c r="D18311"/>
    </row>
    <row r="18312" spans="1:4" x14ac:dyDescent="0.25">
      <c r="A18312"/>
      <c r="B18312"/>
      <c r="C18312"/>
      <c r="D18312"/>
    </row>
    <row r="18313" spans="1:4" x14ac:dyDescent="0.25">
      <c r="A18313"/>
      <c r="B18313"/>
      <c r="C18313"/>
      <c r="D18313"/>
    </row>
    <row r="18314" spans="1:4" x14ac:dyDescent="0.25">
      <c r="A18314"/>
      <c r="B18314"/>
      <c r="C18314"/>
      <c r="D18314"/>
    </row>
    <row r="18315" spans="1:4" x14ac:dyDescent="0.25">
      <c r="A18315"/>
      <c r="B18315"/>
      <c r="C18315"/>
      <c r="D18315"/>
    </row>
    <row r="18316" spans="1:4" x14ac:dyDescent="0.25">
      <c r="A18316"/>
      <c r="B18316"/>
      <c r="C18316"/>
      <c r="D18316"/>
    </row>
    <row r="18317" spans="1:4" x14ac:dyDescent="0.25">
      <c r="A18317"/>
      <c r="B18317"/>
      <c r="C18317"/>
      <c r="D18317"/>
    </row>
    <row r="18318" spans="1:4" x14ac:dyDescent="0.25">
      <c r="A18318"/>
      <c r="B18318"/>
      <c r="C18318"/>
      <c r="D18318"/>
    </row>
    <row r="18319" spans="1:4" x14ac:dyDescent="0.25">
      <c r="A18319"/>
      <c r="B18319"/>
      <c r="C18319"/>
      <c r="D18319"/>
    </row>
    <row r="18320" spans="1:4" x14ac:dyDescent="0.25">
      <c r="A18320"/>
      <c r="B18320"/>
      <c r="C18320"/>
      <c r="D18320"/>
    </row>
    <row r="18321" spans="1:4" x14ac:dyDescent="0.25">
      <c r="A18321"/>
      <c r="B18321"/>
      <c r="C18321"/>
      <c r="D18321"/>
    </row>
    <row r="18322" spans="1:4" x14ac:dyDescent="0.25">
      <c r="A18322"/>
      <c r="B18322"/>
      <c r="C18322"/>
      <c r="D18322"/>
    </row>
    <row r="18323" spans="1:4" x14ac:dyDescent="0.25">
      <c r="A18323"/>
      <c r="B18323"/>
      <c r="C18323"/>
      <c r="D18323"/>
    </row>
    <row r="18324" spans="1:4" x14ac:dyDescent="0.25">
      <c r="A18324"/>
      <c r="B18324"/>
      <c r="C18324"/>
      <c r="D18324"/>
    </row>
    <row r="18325" spans="1:4" x14ac:dyDescent="0.25">
      <c r="A18325"/>
      <c r="B18325"/>
      <c r="C18325"/>
      <c r="D18325"/>
    </row>
    <row r="18326" spans="1:4" x14ac:dyDescent="0.25">
      <c r="A18326"/>
      <c r="B18326"/>
      <c r="C18326"/>
      <c r="D18326"/>
    </row>
    <row r="18327" spans="1:4" x14ac:dyDescent="0.25">
      <c r="A18327"/>
      <c r="B18327"/>
      <c r="C18327"/>
      <c r="D18327"/>
    </row>
    <row r="18328" spans="1:4" x14ac:dyDescent="0.25">
      <c r="A18328"/>
      <c r="B18328"/>
      <c r="C18328"/>
      <c r="D18328"/>
    </row>
    <row r="18329" spans="1:4" x14ac:dyDescent="0.25">
      <c r="A18329"/>
      <c r="B18329"/>
      <c r="C18329"/>
      <c r="D18329"/>
    </row>
    <row r="18330" spans="1:4" x14ac:dyDescent="0.25">
      <c r="A18330"/>
      <c r="B18330"/>
      <c r="C18330"/>
      <c r="D18330"/>
    </row>
    <row r="18331" spans="1:4" x14ac:dyDescent="0.25">
      <c r="A18331"/>
      <c r="B18331"/>
      <c r="C18331"/>
      <c r="D18331"/>
    </row>
    <row r="18332" spans="1:4" x14ac:dyDescent="0.25">
      <c r="A18332"/>
      <c r="B18332"/>
      <c r="C18332"/>
      <c r="D18332"/>
    </row>
    <row r="18333" spans="1:4" x14ac:dyDescent="0.25">
      <c r="A18333"/>
      <c r="B18333"/>
      <c r="C18333"/>
      <c r="D18333"/>
    </row>
    <row r="18334" spans="1:4" x14ac:dyDescent="0.25">
      <c r="A18334"/>
      <c r="B18334"/>
      <c r="C18334"/>
      <c r="D18334"/>
    </row>
    <row r="18335" spans="1:4" x14ac:dyDescent="0.25">
      <c r="A18335"/>
      <c r="B18335"/>
      <c r="C18335"/>
      <c r="D18335"/>
    </row>
    <row r="18336" spans="1:4" x14ac:dyDescent="0.25">
      <c r="A18336"/>
      <c r="B18336"/>
      <c r="C18336"/>
      <c r="D18336"/>
    </row>
    <row r="18337" spans="1:4" x14ac:dyDescent="0.25">
      <c r="A18337"/>
      <c r="B18337"/>
      <c r="C18337"/>
      <c r="D18337"/>
    </row>
    <row r="18338" spans="1:4" x14ac:dyDescent="0.25">
      <c r="A18338"/>
      <c r="B18338"/>
      <c r="C18338"/>
      <c r="D18338"/>
    </row>
    <row r="18339" spans="1:4" x14ac:dyDescent="0.25">
      <c r="A18339"/>
      <c r="B18339"/>
      <c r="C18339"/>
      <c r="D18339"/>
    </row>
    <row r="18340" spans="1:4" x14ac:dyDescent="0.25">
      <c r="A18340"/>
      <c r="B18340"/>
      <c r="C18340"/>
      <c r="D18340"/>
    </row>
    <row r="18341" spans="1:4" x14ac:dyDescent="0.25">
      <c r="A18341"/>
      <c r="B18341"/>
      <c r="C18341"/>
      <c r="D18341"/>
    </row>
    <row r="18342" spans="1:4" x14ac:dyDescent="0.25">
      <c r="A18342"/>
      <c r="B18342"/>
      <c r="C18342"/>
      <c r="D18342"/>
    </row>
    <row r="18343" spans="1:4" x14ac:dyDescent="0.25">
      <c r="A18343"/>
      <c r="B18343"/>
      <c r="C18343"/>
      <c r="D18343"/>
    </row>
    <row r="18344" spans="1:4" x14ac:dyDescent="0.25">
      <c r="A18344"/>
      <c r="B18344"/>
      <c r="C18344"/>
      <c r="D18344"/>
    </row>
    <row r="18345" spans="1:4" x14ac:dyDescent="0.25">
      <c r="A18345"/>
      <c r="B18345"/>
      <c r="C18345"/>
      <c r="D18345"/>
    </row>
    <row r="18346" spans="1:4" x14ac:dyDescent="0.25">
      <c r="A18346"/>
      <c r="B18346"/>
      <c r="C18346"/>
      <c r="D18346"/>
    </row>
    <row r="18347" spans="1:4" x14ac:dyDescent="0.25">
      <c r="A18347"/>
      <c r="B18347"/>
      <c r="C18347"/>
      <c r="D18347"/>
    </row>
    <row r="18348" spans="1:4" x14ac:dyDescent="0.25">
      <c r="A18348"/>
      <c r="B18348"/>
      <c r="C18348"/>
      <c r="D18348"/>
    </row>
    <row r="18349" spans="1:4" x14ac:dyDescent="0.25">
      <c r="A18349"/>
      <c r="B18349"/>
      <c r="C18349"/>
      <c r="D18349"/>
    </row>
    <row r="18350" spans="1:4" x14ac:dyDescent="0.25">
      <c r="A18350"/>
      <c r="B18350"/>
      <c r="C18350"/>
      <c r="D18350"/>
    </row>
    <row r="18351" spans="1:4" x14ac:dyDescent="0.25">
      <c r="A18351"/>
      <c r="B18351"/>
      <c r="C18351"/>
      <c r="D18351"/>
    </row>
    <row r="18352" spans="1:4" x14ac:dyDescent="0.25">
      <c r="A18352"/>
      <c r="B18352"/>
      <c r="C18352"/>
      <c r="D18352"/>
    </row>
    <row r="18353" spans="1:4" x14ac:dyDescent="0.25">
      <c r="A18353"/>
      <c r="B18353"/>
      <c r="C18353"/>
      <c r="D18353"/>
    </row>
    <row r="18354" spans="1:4" x14ac:dyDescent="0.25">
      <c r="A18354"/>
      <c r="B18354"/>
      <c r="C18354"/>
      <c r="D18354"/>
    </row>
    <row r="18355" spans="1:4" x14ac:dyDescent="0.25">
      <c r="A18355"/>
      <c r="B18355"/>
      <c r="C18355"/>
      <c r="D18355"/>
    </row>
    <row r="18356" spans="1:4" x14ac:dyDescent="0.25">
      <c r="A18356"/>
      <c r="B18356"/>
      <c r="C18356"/>
      <c r="D18356"/>
    </row>
    <row r="18357" spans="1:4" x14ac:dyDescent="0.25">
      <c r="A18357"/>
      <c r="B18357"/>
      <c r="C18357"/>
      <c r="D18357"/>
    </row>
    <row r="18358" spans="1:4" x14ac:dyDescent="0.25">
      <c r="A18358"/>
      <c r="B18358"/>
      <c r="C18358"/>
      <c r="D18358"/>
    </row>
    <row r="18359" spans="1:4" x14ac:dyDescent="0.25">
      <c r="A18359"/>
      <c r="B18359"/>
      <c r="C18359"/>
      <c r="D18359"/>
    </row>
    <row r="18360" spans="1:4" x14ac:dyDescent="0.25">
      <c r="A18360"/>
      <c r="B18360"/>
      <c r="C18360"/>
      <c r="D18360"/>
    </row>
    <row r="18361" spans="1:4" x14ac:dyDescent="0.25">
      <c r="A18361"/>
      <c r="B18361"/>
      <c r="C18361"/>
      <c r="D18361"/>
    </row>
    <row r="18362" spans="1:4" x14ac:dyDescent="0.25">
      <c r="A18362"/>
      <c r="B18362"/>
      <c r="C18362"/>
      <c r="D18362"/>
    </row>
    <row r="18363" spans="1:4" x14ac:dyDescent="0.25">
      <c r="A18363"/>
      <c r="B18363"/>
      <c r="C18363"/>
      <c r="D18363"/>
    </row>
    <row r="18364" spans="1:4" x14ac:dyDescent="0.25">
      <c r="A18364"/>
      <c r="B18364"/>
      <c r="C18364"/>
      <c r="D18364"/>
    </row>
    <row r="18365" spans="1:4" x14ac:dyDescent="0.25">
      <c r="A18365"/>
      <c r="B18365"/>
      <c r="C18365"/>
      <c r="D18365"/>
    </row>
    <row r="18366" spans="1:4" x14ac:dyDescent="0.25">
      <c r="A18366"/>
      <c r="B18366"/>
      <c r="C18366"/>
      <c r="D18366"/>
    </row>
    <row r="18367" spans="1:4" x14ac:dyDescent="0.25">
      <c r="A18367"/>
      <c r="B18367"/>
      <c r="C18367"/>
      <c r="D18367"/>
    </row>
    <row r="18368" spans="1:4" x14ac:dyDescent="0.25">
      <c r="A18368"/>
      <c r="B18368"/>
      <c r="C18368"/>
      <c r="D18368"/>
    </row>
    <row r="18369" spans="1:4" x14ac:dyDescent="0.25">
      <c r="A18369"/>
      <c r="B18369"/>
      <c r="C18369"/>
      <c r="D18369"/>
    </row>
    <row r="18370" spans="1:4" x14ac:dyDescent="0.25">
      <c r="A18370"/>
      <c r="B18370"/>
      <c r="C18370"/>
      <c r="D18370"/>
    </row>
    <row r="18371" spans="1:4" x14ac:dyDescent="0.25">
      <c r="A18371"/>
      <c r="B18371"/>
      <c r="C18371"/>
      <c r="D18371"/>
    </row>
    <row r="18372" spans="1:4" x14ac:dyDescent="0.25">
      <c r="A18372"/>
      <c r="B18372"/>
      <c r="C18372"/>
      <c r="D18372"/>
    </row>
    <row r="18373" spans="1:4" x14ac:dyDescent="0.25">
      <c r="A18373"/>
      <c r="B18373"/>
      <c r="C18373"/>
      <c r="D18373"/>
    </row>
    <row r="18374" spans="1:4" x14ac:dyDescent="0.25">
      <c r="A18374"/>
      <c r="B18374"/>
      <c r="C18374"/>
      <c r="D18374"/>
    </row>
    <row r="18375" spans="1:4" x14ac:dyDescent="0.25">
      <c r="A18375"/>
      <c r="B18375"/>
      <c r="C18375"/>
      <c r="D18375"/>
    </row>
    <row r="18376" spans="1:4" x14ac:dyDescent="0.25">
      <c r="A18376"/>
      <c r="B18376"/>
      <c r="C18376"/>
      <c r="D18376"/>
    </row>
    <row r="18377" spans="1:4" x14ac:dyDescent="0.25">
      <c r="A18377"/>
      <c r="B18377"/>
      <c r="C18377"/>
      <c r="D18377"/>
    </row>
    <row r="18378" spans="1:4" x14ac:dyDescent="0.25">
      <c r="A18378"/>
      <c r="B18378"/>
      <c r="C18378"/>
      <c r="D18378"/>
    </row>
    <row r="18379" spans="1:4" x14ac:dyDescent="0.25">
      <c r="A18379"/>
      <c r="B18379"/>
      <c r="C18379"/>
      <c r="D18379"/>
    </row>
    <row r="18380" spans="1:4" x14ac:dyDescent="0.25">
      <c r="A18380"/>
      <c r="B18380"/>
      <c r="C18380"/>
      <c r="D18380"/>
    </row>
    <row r="18381" spans="1:4" x14ac:dyDescent="0.25">
      <c r="A18381"/>
      <c r="B18381"/>
      <c r="C18381"/>
      <c r="D18381"/>
    </row>
    <row r="18382" spans="1:4" x14ac:dyDescent="0.25">
      <c r="A18382"/>
      <c r="B18382"/>
      <c r="C18382"/>
      <c r="D18382"/>
    </row>
    <row r="18383" spans="1:4" x14ac:dyDescent="0.25">
      <c r="A18383"/>
      <c r="B18383"/>
      <c r="C18383"/>
      <c r="D18383"/>
    </row>
    <row r="18384" spans="1:4" x14ac:dyDescent="0.25">
      <c r="A18384"/>
      <c r="B18384"/>
      <c r="C18384"/>
      <c r="D18384"/>
    </row>
    <row r="18385" spans="1:4" x14ac:dyDescent="0.25">
      <c r="A18385"/>
      <c r="B18385"/>
      <c r="C18385"/>
      <c r="D18385"/>
    </row>
    <row r="18386" spans="1:4" x14ac:dyDescent="0.25">
      <c r="A18386"/>
      <c r="B18386"/>
      <c r="C18386"/>
      <c r="D18386"/>
    </row>
    <row r="18387" spans="1:4" x14ac:dyDescent="0.25">
      <c r="A18387"/>
      <c r="B18387"/>
      <c r="C18387"/>
      <c r="D18387"/>
    </row>
    <row r="18388" spans="1:4" x14ac:dyDescent="0.25">
      <c r="A18388"/>
      <c r="B18388"/>
      <c r="C18388"/>
      <c r="D18388"/>
    </row>
    <row r="18389" spans="1:4" x14ac:dyDescent="0.25">
      <c r="A18389"/>
      <c r="B18389"/>
      <c r="C18389"/>
      <c r="D18389"/>
    </row>
    <row r="18390" spans="1:4" x14ac:dyDescent="0.25">
      <c r="A18390"/>
      <c r="B18390"/>
      <c r="C18390"/>
      <c r="D18390"/>
    </row>
    <row r="18391" spans="1:4" x14ac:dyDescent="0.25">
      <c r="A18391"/>
      <c r="B18391"/>
      <c r="C18391"/>
      <c r="D18391"/>
    </row>
    <row r="18392" spans="1:4" x14ac:dyDescent="0.25">
      <c r="A18392"/>
      <c r="B18392"/>
      <c r="C18392"/>
      <c r="D18392"/>
    </row>
    <row r="18393" spans="1:4" x14ac:dyDescent="0.25">
      <c r="A18393"/>
      <c r="B18393"/>
      <c r="C18393"/>
      <c r="D18393"/>
    </row>
    <row r="18394" spans="1:4" x14ac:dyDescent="0.25">
      <c r="A18394"/>
      <c r="B18394"/>
      <c r="C18394"/>
      <c r="D18394"/>
    </row>
    <row r="18395" spans="1:4" x14ac:dyDescent="0.25">
      <c r="A18395"/>
      <c r="B18395"/>
      <c r="C18395"/>
      <c r="D18395"/>
    </row>
    <row r="18396" spans="1:4" x14ac:dyDescent="0.25">
      <c r="A18396"/>
      <c r="B18396"/>
      <c r="C18396"/>
      <c r="D18396"/>
    </row>
    <row r="18397" spans="1:4" x14ac:dyDescent="0.25">
      <c r="A18397"/>
      <c r="B18397"/>
      <c r="C18397"/>
      <c r="D18397"/>
    </row>
    <row r="18398" spans="1:4" x14ac:dyDescent="0.25">
      <c r="A18398"/>
      <c r="B18398"/>
      <c r="C18398"/>
      <c r="D18398"/>
    </row>
    <row r="18399" spans="1:4" x14ac:dyDescent="0.25">
      <c r="A18399"/>
      <c r="B18399"/>
      <c r="C18399"/>
      <c r="D18399"/>
    </row>
    <row r="18400" spans="1:4" x14ac:dyDescent="0.25">
      <c r="A18400"/>
      <c r="B18400"/>
      <c r="C18400"/>
      <c r="D18400"/>
    </row>
    <row r="18401" spans="1:4" x14ac:dyDescent="0.25">
      <c r="A18401"/>
      <c r="B18401"/>
      <c r="C18401"/>
      <c r="D18401"/>
    </row>
    <row r="18402" spans="1:4" x14ac:dyDescent="0.25">
      <c r="A18402"/>
      <c r="B18402"/>
      <c r="C18402"/>
      <c r="D18402"/>
    </row>
    <row r="18403" spans="1:4" x14ac:dyDescent="0.25">
      <c r="A18403"/>
      <c r="B18403"/>
      <c r="C18403"/>
      <c r="D18403"/>
    </row>
    <row r="18404" spans="1:4" x14ac:dyDescent="0.25">
      <c r="A18404"/>
      <c r="B18404"/>
      <c r="C18404"/>
      <c r="D18404"/>
    </row>
    <row r="18405" spans="1:4" x14ac:dyDescent="0.25">
      <c r="A18405"/>
      <c r="B18405"/>
      <c r="C18405"/>
      <c r="D18405"/>
    </row>
    <row r="18406" spans="1:4" x14ac:dyDescent="0.25">
      <c r="A18406"/>
      <c r="B18406"/>
      <c r="C18406"/>
      <c r="D18406"/>
    </row>
    <row r="18407" spans="1:4" x14ac:dyDescent="0.25">
      <c r="A18407"/>
      <c r="B18407"/>
      <c r="C18407"/>
      <c r="D18407"/>
    </row>
    <row r="18408" spans="1:4" x14ac:dyDescent="0.25">
      <c r="A18408"/>
      <c r="B18408"/>
      <c r="C18408"/>
      <c r="D18408"/>
    </row>
    <row r="18409" spans="1:4" x14ac:dyDescent="0.25">
      <c r="A18409"/>
      <c r="B18409"/>
      <c r="C18409"/>
      <c r="D18409"/>
    </row>
    <row r="18410" spans="1:4" x14ac:dyDescent="0.25">
      <c r="A18410"/>
      <c r="B18410"/>
      <c r="C18410"/>
      <c r="D18410"/>
    </row>
    <row r="18411" spans="1:4" x14ac:dyDescent="0.25">
      <c r="A18411"/>
      <c r="B18411"/>
      <c r="C18411"/>
      <c r="D18411"/>
    </row>
    <row r="18412" spans="1:4" x14ac:dyDescent="0.25">
      <c r="A18412"/>
      <c r="B18412"/>
      <c r="C18412"/>
      <c r="D18412"/>
    </row>
    <row r="18413" spans="1:4" x14ac:dyDescent="0.25">
      <c r="A18413"/>
      <c r="B18413"/>
      <c r="C18413"/>
      <c r="D18413"/>
    </row>
    <row r="18414" spans="1:4" x14ac:dyDescent="0.25">
      <c r="A18414"/>
      <c r="B18414"/>
      <c r="C18414"/>
      <c r="D18414"/>
    </row>
    <row r="18415" spans="1:4" x14ac:dyDescent="0.25">
      <c r="A18415"/>
      <c r="B18415"/>
      <c r="C18415"/>
      <c r="D18415"/>
    </row>
    <row r="18416" spans="1:4" x14ac:dyDescent="0.25">
      <c r="A18416"/>
      <c r="B18416"/>
      <c r="C18416"/>
      <c r="D18416"/>
    </row>
    <row r="18417" spans="1:4" x14ac:dyDescent="0.25">
      <c r="A18417"/>
      <c r="B18417"/>
      <c r="C18417"/>
      <c r="D18417"/>
    </row>
    <row r="18418" spans="1:4" x14ac:dyDescent="0.25">
      <c r="A18418"/>
      <c r="B18418"/>
      <c r="C18418"/>
      <c r="D18418"/>
    </row>
    <row r="18419" spans="1:4" x14ac:dyDescent="0.25">
      <c r="A18419"/>
      <c r="B18419"/>
      <c r="C18419"/>
      <c r="D18419"/>
    </row>
    <row r="18420" spans="1:4" x14ac:dyDescent="0.25">
      <c r="A18420"/>
      <c r="B18420"/>
      <c r="C18420"/>
      <c r="D18420"/>
    </row>
    <row r="18421" spans="1:4" x14ac:dyDescent="0.25">
      <c r="A18421"/>
      <c r="B18421"/>
      <c r="C18421"/>
      <c r="D18421"/>
    </row>
    <row r="18422" spans="1:4" x14ac:dyDescent="0.25">
      <c r="A18422"/>
      <c r="B18422"/>
      <c r="C18422"/>
      <c r="D18422"/>
    </row>
    <row r="18423" spans="1:4" x14ac:dyDescent="0.25">
      <c r="A18423"/>
      <c r="B18423"/>
      <c r="C18423"/>
      <c r="D18423"/>
    </row>
    <row r="18424" spans="1:4" x14ac:dyDescent="0.25">
      <c r="A18424"/>
      <c r="B18424"/>
      <c r="C18424"/>
      <c r="D18424"/>
    </row>
    <row r="18425" spans="1:4" x14ac:dyDescent="0.25">
      <c r="A18425"/>
      <c r="B18425"/>
      <c r="C18425"/>
      <c r="D18425"/>
    </row>
    <row r="18426" spans="1:4" x14ac:dyDescent="0.25">
      <c r="A18426"/>
      <c r="B18426"/>
      <c r="C18426"/>
      <c r="D18426"/>
    </row>
    <row r="18427" spans="1:4" x14ac:dyDescent="0.25">
      <c r="A18427"/>
      <c r="B18427"/>
      <c r="C18427"/>
      <c r="D18427"/>
    </row>
    <row r="18428" spans="1:4" x14ac:dyDescent="0.25">
      <c r="A18428"/>
      <c r="B18428"/>
      <c r="C18428"/>
      <c r="D18428"/>
    </row>
    <row r="18429" spans="1:4" x14ac:dyDescent="0.25">
      <c r="A18429"/>
      <c r="B18429"/>
      <c r="C18429"/>
      <c r="D18429"/>
    </row>
    <row r="18430" spans="1:4" x14ac:dyDescent="0.25">
      <c r="A18430"/>
      <c r="B18430"/>
      <c r="C18430"/>
      <c r="D18430"/>
    </row>
    <row r="18431" spans="1:4" x14ac:dyDescent="0.25">
      <c r="A18431"/>
      <c r="B18431"/>
      <c r="C18431"/>
      <c r="D18431"/>
    </row>
    <row r="18432" spans="1:4" x14ac:dyDescent="0.25">
      <c r="A18432"/>
      <c r="B18432"/>
      <c r="C18432"/>
      <c r="D18432"/>
    </row>
    <row r="18433" spans="1:4" x14ac:dyDescent="0.25">
      <c r="A18433"/>
      <c r="B18433"/>
      <c r="C18433"/>
      <c r="D18433"/>
    </row>
    <row r="18434" spans="1:4" x14ac:dyDescent="0.25">
      <c r="A18434"/>
      <c r="B18434"/>
      <c r="C18434"/>
      <c r="D18434"/>
    </row>
    <row r="18435" spans="1:4" x14ac:dyDescent="0.25">
      <c r="A18435"/>
      <c r="B18435"/>
      <c r="C18435"/>
      <c r="D18435"/>
    </row>
    <row r="18436" spans="1:4" x14ac:dyDescent="0.25">
      <c r="A18436"/>
      <c r="B18436"/>
      <c r="C18436"/>
      <c r="D18436"/>
    </row>
    <row r="18437" spans="1:4" x14ac:dyDescent="0.25">
      <c r="A18437"/>
      <c r="B18437"/>
      <c r="C18437"/>
      <c r="D18437"/>
    </row>
    <row r="18438" spans="1:4" x14ac:dyDescent="0.25">
      <c r="A18438"/>
      <c r="B18438"/>
      <c r="C18438"/>
      <c r="D18438"/>
    </row>
    <row r="18439" spans="1:4" x14ac:dyDescent="0.25">
      <c r="A18439"/>
      <c r="B18439"/>
      <c r="C18439"/>
      <c r="D18439"/>
    </row>
    <row r="18440" spans="1:4" x14ac:dyDescent="0.25">
      <c r="A18440"/>
      <c r="B18440"/>
      <c r="C18440"/>
      <c r="D18440"/>
    </row>
    <row r="18441" spans="1:4" x14ac:dyDescent="0.25">
      <c r="A18441"/>
      <c r="B18441"/>
      <c r="C18441"/>
      <c r="D18441"/>
    </row>
    <row r="18442" spans="1:4" x14ac:dyDescent="0.25">
      <c r="A18442"/>
      <c r="B18442"/>
      <c r="C18442"/>
      <c r="D18442"/>
    </row>
    <row r="18443" spans="1:4" x14ac:dyDescent="0.25">
      <c r="A18443"/>
      <c r="B18443"/>
      <c r="C18443"/>
      <c r="D18443"/>
    </row>
    <row r="18444" spans="1:4" x14ac:dyDescent="0.25">
      <c r="A18444"/>
      <c r="B18444"/>
      <c r="C18444"/>
      <c r="D18444"/>
    </row>
    <row r="18445" spans="1:4" x14ac:dyDescent="0.25">
      <c r="A18445"/>
      <c r="B18445"/>
      <c r="C18445"/>
      <c r="D18445"/>
    </row>
    <row r="18446" spans="1:4" x14ac:dyDescent="0.25">
      <c r="A18446"/>
      <c r="B18446"/>
      <c r="C18446"/>
      <c r="D18446"/>
    </row>
    <row r="18447" spans="1:4" x14ac:dyDescent="0.25">
      <c r="A18447"/>
      <c r="B18447"/>
      <c r="C18447"/>
      <c r="D18447"/>
    </row>
    <row r="18448" spans="1:4" x14ac:dyDescent="0.25">
      <c r="A18448"/>
      <c r="B18448"/>
      <c r="C18448"/>
      <c r="D18448"/>
    </row>
    <row r="18449" spans="1:4" x14ac:dyDescent="0.25">
      <c r="A18449"/>
      <c r="B18449"/>
      <c r="C18449"/>
      <c r="D18449"/>
    </row>
    <row r="18450" spans="1:4" x14ac:dyDescent="0.25">
      <c r="A18450"/>
      <c r="B18450"/>
      <c r="C18450"/>
      <c r="D18450"/>
    </row>
    <row r="18451" spans="1:4" x14ac:dyDescent="0.25">
      <c r="A18451"/>
      <c r="B18451"/>
      <c r="C18451"/>
      <c r="D18451"/>
    </row>
    <row r="18452" spans="1:4" x14ac:dyDescent="0.25">
      <c r="A18452"/>
      <c r="B18452"/>
      <c r="C18452"/>
      <c r="D18452"/>
    </row>
    <row r="18453" spans="1:4" x14ac:dyDescent="0.25">
      <c r="A18453"/>
      <c r="B18453"/>
      <c r="C18453"/>
      <c r="D18453"/>
    </row>
    <row r="18454" spans="1:4" x14ac:dyDescent="0.25">
      <c r="A18454"/>
      <c r="B18454"/>
      <c r="C18454"/>
      <c r="D18454"/>
    </row>
    <row r="18455" spans="1:4" x14ac:dyDescent="0.25">
      <c r="A18455"/>
      <c r="B18455"/>
      <c r="C18455"/>
      <c r="D18455"/>
    </row>
    <row r="18456" spans="1:4" x14ac:dyDescent="0.25">
      <c r="A18456"/>
      <c r="B18456"/>
      <c r="C18456"/>
      <c r="D18456"/>
    </row>
    <row r="18457" spans="1:4" x14ac:dyDescent="0.25">
      <c r="A18457"/>
      <c r="B18457"/>
      <c r="C18457"/>
      <c r="D18457"/>
    </row>
    <row r="18458" spans="1:4" x14ac:dyDescent="0.25">
      <c r="A18458"/>
      <c r="B18458"/>
      <c r="C18458"/>
      <c r="D18458"/>
    </row>
    <row r="18459" spans="1:4" x14ac:dyDescent="0.25">
      <c r="A18459"/>
      <c r="B18459"/>
      <c r="C18459"/>
      <c r="D18459"/>
    </row>
    <row r="18460" spans="1:4" x14ac:dyDescent="0.25">
      <c r="A18460"/>
      <c r="B18460"/>
      <c r="C18460"/>
      <c r="D18460"/>
    </row>
    <row r="18461" spans="1:4" x14ac:dyDescent="0.25">
      <c r="A18461"/>
      <c r="B18461"/>
      <c r="C18461"/>
      <c r="D18461"/>
    </row>
    <row r="18462" spans="1:4" x14ac:dyDescent="0.25">
      <c r="A18462"/>
      <c r="B18462"/>
      <c r="C18462"/>
      <c r="D18462"/>
    </row>
    <row r="18463" spans="1:4" x14ac:dyDescent="0.25">
      <c r="A18463"/>
      <c r="B18463"/>
      <c r="C18463"/>
      <c r="D18463"/>
    </row>
    <row r="18464" spans="1:4" x14ac:dyDescent="0.25">
      <c r="A18464"/>
      <c r="B18464"/>
      <c r="C18464"/>
      <c r="D18464"/>
    </row>
    <row r="18465" spans="1:4" x14ac:dyDescent="0.25">
      <c r="A18465"/>
      <c r="B18465"/>
      <c r="C18465"/>
      <c r="D18465"/>
    </row>
    <row r="18466" spans="1:4" x14ac:dyDescent="0.25">
      <c r="A18466"/>
      <c r="B18466"/>
      <c r="C18466"/>
      <c r="D18466"/>
    </row>
    <row r="18467" spans="1:4" x14ac:dyDescent="0.25">
      <c r="A18467"/>
      <c r="B18467"/>
      <c r="C18467"/>
      <c r="D18467"/>
    </row>
    <row r="18468" spans="1:4" x14ac:dyDescent="0.25">
      <c r="A18468"/>
      <c r="B18468"/>
      <c r="C18468"/>
      <c r="D18468"/>
    </row>
    <row r="18469" spans="1:4" x14ac:dyDescent="0.25">
      <c r="A18469"/>
      <c r="B18469"/>
      <c r="C18469"/>
      <c r="D18469"/>
    </row>
    <row r="18470" spans="1:4" x14ac:dyDescent="0.25">
      <c r="A18470"/>
      <c r="B18470"/>
      <c r="C18470"/>
      <c r="D18470"/>
    </row>
    <row r="18471" spans="1:4" x14ac:dyDescent="0.25">
      <c r="A18471"/>
      <c r="B18471"/>
      <c r="C18471"/>
      <c r="D18471"/>
    </row>
    <row r="18472" spans="1:4" x14ac:dyDescent="0.25">
      <c r="A18472"/>
      <c r="B18472"/>
      <c r="C18472"/>
      <c r="D18472"/>
    </row>
    <row r="18473" spans="1:4" x14ac:dyDescent="0.25">
      <c r="A18473"/>
      <c r="B18473"/>
      <c r="C18473"/>
      <c r="D18473"/>
    </row>
    <row r="18474" spans="1:4" x14ac:dyDescent="0.25">
      <c r="A18474"/>
      <c r="B18474"/>
      <c r="C18474"/>
      <c r="D18474"/>
    </row>
    <row r="18475" spans="1:4" x14ac:dyDescent="0.25">
      <c r="A18475"/>
      <c r="B18475"/>
      <c r="C18475"/>
      <c r="D18475"/>
    </row>
    <row r="18476" spans="1:4" x14ac:dyDescent="0.25">
      <c r="A18476"/>
      <c r="B18476"/>
      <c r="C18476"/>
      <c r="D18476"/>
    </row>
    <row r="18477" spans="1:4" x14ac:dyDescent="0.25">
      <c r="A18477"/>
      <c r="B18477"/>
      <c r="C18477"/>
      <c r="D18477"/>
    </row>
    <row r="18478" spans="1:4" x14ac:dyDescent="0.25">
      <c r="A18478"/>
      <c r="B18478"/>
      <c r="C18478"/>
      <c r="D18478"/>
    </row>
    <row r="18479" spans="1:4" x14ac:dyDescent="0.25">
      <c r="A18479"/>
      <c r="B18479"/>
      <c r="C18479"/>
      <c r="D18479"/>
    </row>
    <row r="18480" spans="1:4" x14ac:dyDescent="0.25">
      <c r="A18480"/>
      <c r="B18480"/>
      <c r="C18480"/>
      <c r="D18480"/>
    </row>
    <row r="18481" spans="1:4" x14ac:dyDescent="0.25">
      <c r="A18481"/>
      <c r="B18481"/>
      <c r="C18481"/>
      <c r="D18481"/>
    </row>
    <row r="18482" spans="1:4" x14ac:dyDescent="0.25">
      <c r="A18482"/>
      <c r="B18482"/>
      <c r="C18482"/>
      <c r="D18482"/>
    </row>
    <row r="18483" spans="1:4" x14ac:dyDescent="0.25">
      <c r="A18483"/>
      <c r="B18483"/>
      <c r="C18483"/>
      <c r="D18483"/>
    </row>
    <row r="18484" spans="1:4" x14ac:dyDescent="0.25">
      <c r="A18484"/>
      <c r="B18484"/>
      <c r="C18484"/>
      <c r="D18484"/>
    </row>
    <row r="18485" spans="1:4" x14ac:dyDescent="0.25">
      <c r="A18485"/>
      <c r="B18485"/>
      <c r="C18485"/>
      <c r="D18485"/>
    </row>
    <row r="18486" spans="1:4" x14ac:dyDescent="0.25">
      <c r="A18486"/>
      <c r="B18486"/>
      <c r="C18486"/>
      <c r="D18486"/>
    </row>
    <row r="18487" spans="1:4" x14ac:dyDescent="0.25">
      <c r="A18487"/>
      <c r="B18487"/>
      <c r="C18487"/>
      <c r="D18487"/>
    </row>
    <row r="18488" spans="1:4" x14ac:dyDescent="0.25">
      <c r="A18488"/>
      <c r="B18488"/>
      <c r="C18488"/>
      <c r="D18488"/>
    </row>
    <row r="18489" spans="1:4" x14ac:dyDescent="0.25">
      <c r="A18489"/>
      <c r="B18489"/>
      <c r="C18489"/>
      <c r="D18489"/>
    </row>
    <row r="18490" spans="1:4" x14ac:dyDescent="0.25">
      <c r="A18490"/>
      <c r="B18490"/>
      <c r="C18490"/>
      <c r="D18490"/>
    </row>
    <row r="18491" spans="1:4" x14ac:dyDescent="0.25">
      <c r="A18491"/>
      <c r="B18491"/>
      <c r="C18491"/>
      <c r="D18491"/>
    </row>
    <row r="18492" spans="1:4" x14ac:dyDescent="0.25">
      <c r="A18492"/>
      <c r="B18492"/>
      <c r="C18492"/>
      <c r="D18492"/>
    </row>
    <row r="18493" spans="1:4" x14ac:dyDescent="0.25">
      <c r="A18493"/>
      <c r="B18493"/>
      <c r="C18493"/>
      <c r="D18493"/>
    </row>
    <row r="18494" spans="1:4" x14ac:dyDescent="0.25">
      <c r="A18494"/>
      <c r="B18494"/>
      <c r="C18494"/>
      <c r="D18494"/>
    </row>
    <row r="18495" spans="1:4" x14ac:dyDescent="0.25">
      <c r="A18495"/>
      <c r="B18495"/>
      <c r="C18495"/>
      <c r="D18495"/>
    </row>
    <row r="18496" spans="1:4" x14ac:dyDescent="0.25">
      <c r="A18496"/>
      <c r="B18496"/>
      <c r="C18496"/>
      <c r="D18496"/>
    </row>
    <row r="18497" spans="1:4" x14ac:dyDescent="0.25">
      <c r="A18497"/>
      <c r="B18497"/>
      <c r="C18497"/>
      <c r="D18497"/>
    </row>
    <row r="18498" spans="1:4" x14ac:dyDescent="0.25">
      <c r="A18498"/>
      <c r="B18498"/>
      <c r="C18498"/>
      <c r="D18498"/>
    </row>
    <row r="18499" spans="1:4" x14ac:dyDescent="0.25">
      <c r="A18499"/>
      <c r="B18499"/>
      <c r="C18499"/>
      <c r="D18499"/>
    </row>
    <row r="18500" spans="1:4" x14ac:dyDescent="0.25">
      <c r="A18500"/>
      <c r="B18500"/>
      <c r="C18500"/>
      <c r="D18500"/>
    </row>
    <row r="18501" spans="1:4" x14ac:dyDescent="0.25">
      <c r="A18501"/>
      <c r="B18501"/>
      <c r="C18501"/>
      <c r="D18501"/>
    </row>
    <row r="18502" spans="1:4" x14ac:dyDescent="0.25">
      <c r="A18502"/>
      <c r="B18502"/>
      <c r="C18502"/>
      <c r="D18502"/>
    </row>
    <row r="18503" spans="1:4" x14ac:dyDescent="0.25">
      <c r="A18503"/>
      <c r="B18503"/>
      <c r="C18503"/>
      <c r="D18503"/>
    </row>
    <row r="18504" spans="1:4" x14ac:dyDescent="0.25">
      <c r="A18504"/>
      <c r="B18504"/>
      <c r="C18504"/>
      <c r="D18504"/>
    </row>
    <row r="18505" spans="1:4" x14ac:dyDescent="0.25">
      <c r="A18505"/>
      <c r="B18505"/>
      <c r="C18505"/>
      <c r="D18505"/>
    </row>
    <row r="18506" spans="1:4" x14ac:dyDescent="0.25">
      <c r="A18506"/>
      <c r="B18506"/>
      <c r="C18506"/>
      <c r="D18506"/>
    </row>
    <row r="18507" spans="1:4" x14ac:dyDescent="0.25">
      <c r="A18507"/>
      <c r="B18507"/>
      <c r="C18507"/>
      <c r="D18507"/>
    </row>
    <row r="18508" spans="1:4" x14ac:dyDescent="0.25">
      <c r="A18508"/>
      <c r="B18508"/>
      <c r="C18508"/>
      <c r="D18508"/>
    </row>
    <row r="18509" spans="1:4" x14ac:dyDescent="0.25">
      <c r="A18509"/>
      <c r="B18509"/>
      <c r="C18509"/>
      <c r="D18509"/>
    </row>
    <row r="18510" spans="1:4" x14ac:dyDescent="0.25">
      <c r="A18510"/>
      <c r="B18510"/>
      <c r="C18510"/>
      <c r="D18510"/>
    </row>
    <row r="18511" spans="1:4" x14ac:dyDescent="0.25">
      <c r="A18511"/>
      <c r="B18511"/>
      <c r="C18511"/>
      <c r="D18511"/>
    </row>
    <row r="18512" spans="1:4" x14ac:dyDescent="0.25">
      <c r="A18512"/>
      <c r="B18512"/>
      <c r="C18512"/>
      <c r="D18512"/>
    </row>
    <row r="18513" spans="1:4" x14ac:dyDescent="0.25">
      <c r="A18513"/>
      <c r="B18513"/>
      <c r="C18513"/>
      <c r="D18513"/>
    </row>
    <row r="18514" spans="1:4" x14ac:dyDescent="0.25">
      <c r="A18514"/>
      <c r="B18514"/>
      <c r="C18514"/>
      <c r="D18514"/>
    </row>
    <row r="18515" spans="1:4" x14ac:dyDescent="0.25">
      <c r="A18515"/>
      <c r="B18515"/>
      <c r="C18515"/>
      <c r="D18515"/>
    </row>
    <row r="18516" spans="1:4" x14ac:dyDescent="0.25">
      <c r="A18516"/>
      <c r="B18516"/>
      <c r="C18516"/>
      <c r="D18516"/>
    </row>
    <row r="18517" spans="1:4" x14ac:dyDescent="0.25">
      <c r="A18517"/>
      <c r="B18517"/>
      <c r="C18517"/>
      <c r="D18517"/>
    </row>
    <row r="18518" spans="1:4" x14ac:dyDescent="0.25">
      <c r="A18518"/>
      <c r="B18518"/>
      <c r="C18518"/>
      <c r="D18518"/>
    </row>
    <row r="18519" spans="1:4" x14ac:dyDescent="0.25">
      <c r="A18519"/>
      <c r="B18519"/>
      <c r="C18519"/>
      <c r="D18519"/>
    </row>
    <row r="18520" spans="1:4" x14ac:dyDescent="0.25">
      <c r="A18520"/>
      <c r="B18520"/>
      <c r="C18520"/>
      <c r="D18520"/>
    </row>
    <row r="18521" spans="1:4" x14ac:dyDescent="0.25">
      <c r="A18521"/>
      <c r="B18521"/>
      <c r="C18521"/>
      <c r="D18521"/>
    </row>
    <row r="18522" spans="1:4" x14ac:dyDescent="0.25">
      <c r="A18522"/>
      <c r="B18522"/>
      <c r="C18522"/>
      <c r="D18522"/>
    </row>
    <row r="18523" spans="1:4" x14ac:dyDescent="0.25">
      <c r="A18523"/>
      <c r="B18523"/>
      <c r="C18523"/>
      <c r="D18523"/>
    </row>
    <row r="18524" spans="1:4" x14ac:dyDescent="0.25">
      <c r="A18524"/>
      <c r="B18524"/>
      <c r="C18524"/>
      <c r="D18524"/>
    </row>
    <row r="18525" spans="1:4" x14ac:dyDescent="0.25">
      <c r="A18525"/>
      <c r="B18525"/>
      <c r="C18525"/>
      <c r="D18525"/>
    </row>
    <row r="18526" spans="1:4" x14ac:dyDescent="0.25">
      <c r="A18526"/>
      <c r="B18526"/>
      <c r="C18526"/>
      <c r="D18526"/>
    </row>
    <row r="18527" spans="1:4" x14ac:dyDescent="0.25">
      <c r="A18527"/>
      <c r="B18527"/>
      <c r="C18527"/>
      <c r="D18527"/>
    </row>
    <row r="18528" spans="1:4" x14ac:dyDescent="0.25">
      <c r="A18528"/>
      <c r="B18528"/>
      <c r="C18528"/>
      <c r="D18528"/>
    </row>
    <row r="18529" spans="1:4" x14ac:dyDescent="0.25">
      <c r="A18529"/>
      <c r="B18529"/>
      <c r="C18529"/>
      <c r="D18529"/>
    </row>
    <row r="18530" spans="1:4" x14ac:dyDescent="0.25">
      <c r="A18530"/>
      <c r="B18530"/>
      <c r="C18530"/>
      <c r="D18530"/>
    </row>
    <row r="18531" spans="1:4" x14ac:dyDescent="0.25">
      <c r="A18531"/>
      <c r="B18531"/>
      <c r="C18531"/>
      <c r="D18531"/>
    </row>
    <row r="18532" spans="1:4" x14ac:dyDescent="0.25">
      <c r="A18532"/>
      <c r="B18532"/>
      <c r="C18532"/>
      <c r="D18532"/>
    </row>
    <row r="18533" spans="1:4" x14ac:dyDescent="0.25">
      <c r="A18533"/>
      <c r="B18533"/>
      <c r="C18533"/>
      <c r="D18533"/>
    </row>
    <row r="18534" spans="1:4" x14ac:dyDescent="0.25">
      <c r="A18534"/>
      <c r="B18534"/>
      <c r="C18534"/>
      <c r="D18534"/>
    </row>
    <row r="18535" spans="1:4" x14ac:dyDescent="0.25">
      <c r="A18535"/>
      <c r="B18535"/>
      <c r="C18535"/>
      <c r="D18535"/>
    </row>
    <row r="18536" spans="1:4" x14ac:dyDescent="0.25">
      <c r="A18536"/>
      <c r="B18536"/>
      <c r="C18536"/>
      <c r="D18536"/>
    </row>
    <row r="18537" spans="1:4" x14ac:dyDescent="0.25">
      <c r="A18537"/>
      <c r="B18537"/>
      <c r="C18537"/>
      <c r="D18537"/>
    </row>
    <row r="18538" spans="1:4" x14ac:dyDescent="0.25">
      <c r="A18538"/>
      <c r="B18538"/>
      <c r="C18538"/>
      <c r="D18538"/>
    </row>
    <row r="18539" spans="1:4" x14ac:dyDescent="0.25">
      <c r="A18539"/>
      <c r="B18539"/>
      <c r="C18539"/>
      <c r="D18539"/>
    </row>
    <row r="18540" spans="1:4" x14ac:dyDescent="0.25">
      <c r="A18540"/>
      <c r="B18540"/>
      <c r="C18540"/>
      <c r="D18540"/>
    </row>
    <row r="18541" spans="1:4" x14ac:dyDescent="0.25">
      <c r="A18541"/>
      <c r="B18541"/>
      <c r="C18541"/>
      <c r="D18541"/>
    </row>
    <row r="18542" spans="1:4" x14ac:dyDescent="0.25">
      <c r="A18542"/>
      <c r="B18542"/>
      <c r="C18542"/>
      <c r="D18542"/>
    </row>
    <row r="18543" spans="1:4" x14ac:dyDescent="0.25">
      <c r="A18543"/>
      <c r="B18543"/>
      <c r="C18543"/>
      <c r="D18543"/>
    </row>
    <row r="18544" spans="1:4" x14ac:dyDescent="0.25">
      <c r="A18544"/>
      <c r="B18544"/>
      <c r="C18544"/>
      <c r="D18544"/>
    </row>
    <row r="18545" spans="1:4" x14ac:dyDescent="0.25">
      <c r="A18545"/>
      <c r="B18545"/>
      <c r="C18545"/>
      <c r="D18545"/>
    </row>
    <row r="18546" spans="1:4" x14ac:dyDescent="0.25">
      <c r="A18546"/>
      <c r="B18546"/>
      <c r="C18546"/>
      <c r="D18546"/>
    </row>
    <row r="18547" spans="1:4" x14ac:dyDescent="0.25">
      <c r="A18547"/>
      <c r="B18547"/>
      <c r="C18547"/>
      <c r="D18547"/>
    </row>
    <row r="18548" spans="1:4" x14ac:dyDescent="0.25">
      <c r="A18548"/>
      <c r="B18548"/>
      <c r="C18548"/>
      <c r="D18548"/>
    </row>
    <row r="18549" spans="1:4" x14ac:dyDescent="0.25">
      <c r="A18549"/>
      <c r="B18549"/>
      <c r="C18549"/>
      <c r="D18549"/>
    </row>
    <row r="18550" spans="1:4" x14ac:dyDescent="0.25">
      <c r="A18550"/>
      <c r="B18550"/>
      <c r="C18550"/>
      <c r="D18550"/>
    </row>
    <row r="18551" spans="1:4" x14ac:dyDescent="0.25">
      <c r="A18551"/>
      <c r="B18551"/>
      <c r="C18551"/>
      <c r="D18551"/>
    </row>
    <row r="18552" spans="1:4" x14ac:dyDescent="0.25">
      <c r="A18552"/>
      <c r="B18552"/>
      <c r="C18552"/>
      <c r="D18552"/>
    </row>
    <row r="18553" spans="1:4" x14ac:dyDescent="0.25">
      <c r="A18553"/>
      <c r="B18553"/>
      <c r="C18553"/>
      <c r="D18553"/>
    </row>
    <row r="18554" spans="1:4" x14ac:dyDescent="0.25">
      <c r="A18554"/>
      <c r="B18554"/>
      <c r="C18554"/>
      <c r="D18554"/>
    </row>
    <row r="18555" spans="1:4" x14ac:dyDescent="0.25">
      <c r="A18555"/>
      <c r="B18555"/>
      <c r="C18555"/>
      <c r="D18555"/>
    </row>
    <row r="18556" spans="1:4" x14ac:dyDescent="0.25">
      <c r="A18556"/>
      <c r="B18556"/>
      <c r="C18556"/>
      <c r="D18556"/>
    </row>
    <row r="18557" spans="1:4" x14ac:dyDescent="0.25">
      <c r="A18557"/>
      <c r="B18557"/>
      <c r="C18557"/>
      <c r="D18557"/>
    </row>
    <row r="18558" spans="1:4" x14ac:dyDescent="0.25">
      <c r="A18558"/>
      <c r="B18558"/>
      <c r="C18558"/>
      <c r="D18558"/>
    </row>
    <row r="18559" spans="1:4" x14ac:dyDescent="0.25">
      <c r="A18559"/>
      <c r="B18559"/>
      <c r="C18559"/>
      <c r="D18559"/>
    </row>
    <row r="18560" spans="1:4" x14ac:dyDescent="0.25">
      <c r="A18560"/>
      <c r="B18560"/>
      <c r="C18560"/>
      <c r="D18560"/>
    </row>
    <row r="18561" spans="1:4" x14ac:dyDescent="0.25">
      <c r="A18561"/>
      <c r="B18561"/>
      <c r="C18561"/>
      <c r="D18561"/>
    </row>
    <row r="18562" spans="1:4" x14ac:dyDescent="0.25">
      <c r="A18562"/>
      <c r="B18562"/>
      <c r="C18562"/>
      <c r="D18562"/>
    </row>
    <row r="18563" spans="1:4" x14ac:dyDescent="0.25">
      <c r="A18563"/>
      <c r="B18563"/>
      <c r="C18563"/>
      <c r="D18563"/>
    </row>
    <row r="18564" spans="1:4" x14ac:dyDescent="0.25">
      <c r="A18564"/>
      <c r="B18564"/>
      <c r="C18564"/>
      <c r="D18564"/>
    </row>
    <row r="18565" spans="1:4" x14ac:dyDescent="0.25">
      <c r="A18565"/>
      <c r="B18565"/>
      <c r="C18565"/>
      <c r="D18565"/>
    </row>
    <row r="18566" spans="1:4" x14ac:dyDescent="0.25">
      <c r="A18566"/>
      <c r="B18566"/>
      <c r="C18566"/>
      <c r="D18566"/>
    </row>
    <row r="18567" spans="1:4" x14ac:dyDescent="0.25">
      <c r="A18567"/>
      <c r="B18567"/>
      <c r="C18567"/>
      <c r="D18567"/>
    </row>
    <row r="18568" spans="1:4" x14ac:dyDescent="0.25">
      <c r="A18568"/>
      <c r="B18568"/>
      <c r="C18568"/>
      <c r="D18568"/>
    </row>
    <row r="18569" spans="1:4" x14ac:dyDescent="0.25">
      <c r="A18569"/>
      <c r="B18569"/>
      <c r="C18569"/>
      <c r="D18569"/>
    </row>
    <row r="18570" spans="1:4" x14ac:dyDescent="0.25">
      <c r="A18570"/>
      <c r="B18570"/>
      <c r="C18570"/>
      <c r="D18570"/>
    </row>
    <row r="18571" spans="1:4" x14ac:dyDescent="0.25">
      <c r="A18571"/>
      <c r="B18571"/>
      <c r="C18571"/>
      <c r="D18571"/>
    </row>
    <row r="18572" spans="1:4" x14ac:dyDescent="0.25">
      <c r="A18572"/>
      <c r="B18572"/>
      <c r="C18572"/>
      <c r="D18572"/>
    </row>
    <row r="18573" spans="1:4" x14ac:dyDescent="0.25">
      <c r="A18573"/>
      <c r="B18573"/>
      <c r="C18573"/>
      <c r="D18573"/>
    </row>
    <row r="18574" spans="1:4" x14ac:dyDescent="0.25">
      <c r="A18574"/>
      <c r="B18574"/>
      <c r="C18574"/>
      <c r="D18574"/>
    </row>
    <row r="18575" spans="1:4" x14ac:dyDescent="0.25">
      <c r="A18575"/>
      <c r="B18575"/>
      <c r="C18575"/>
      <c r="D18575"/>
    </row>
    <row r="18576" spans="1:4" x14ac:dyDescent="0.25">
      <c r="A18576"/>
      <c r="B18576"/>
      <c r="C18576"/>
      <c r="D18576"/>
    </row>
    <row r="18577" spans="1:4" x14ac:dyDescent="0.25">
      <c r="A18577"/>
      <c r="B18577"/>
      <c r="C18577"/>
      <c r="D18577"/>
    </row>
    <row r="18578" spans="1:4" x14ac:dyDescent="0.25">
      <c r="A18578"/>
      <c r="B18578"/>
      <c r="C18578"/>
      <c r="D18578"/>
    </row>
    <row r="18579" spans="1:4" x14ac:dyDescent="0.25">
      <c r="A18579"/>
      <c r="B18579"/>
      <c r="C18579"/>
      <c r="D18579"/>
    </row>
    <row r="18580" spans="1:4" x14ac:dyDescent="0.25">
      <c r="A18580"/>
      <c r="B18580"/>
      <c r="C18580"/>
      <c r="D18580"/>
    </row>
    <row r="18581" spans="1:4" x14ac:dyDescent="0.25">
      <c r="A18581"/>
      <c r="B18581"/>
      <c r="C18581"/>
      <c r="D18581"/>
    </row>
    <row r="18582" spans="1:4" x14ac:dyDescent="0.25">
      <c r="A18582"/>
      <c r="B18582"/>
      <c r="C18582"/>
      <c r="D18582"/>
    </row>
    <row r="18583" spans="1:4" x14ac:dyDescent="0.25">
      <c r="A18583"/>
      <c r="B18583"/>
      <c r="C18583"/>
      <c r="D18583"/>
    </row>
    <row r="18584" spans="1:4" x14ac:dyDescent="0.25">
      <c r="A18584"/>
      <c r="B18584"/>
      <c r="C18584"/>
      <c r="D18584"/>
    </row>
    <row r="18585" spans="1:4" x14ac:dyDescent="0.25">
      <c r="A18585"/>
      <c r="B18585"/>
      <c r="C18585"/>
      <c r="D18585"/>
    </row>
    <row r="18586" spans="1:4" x14ac:dyDescent="0.25">
      <c r="A18586"/>
      <c r="B18586"/>
      <c r="C18586"/>
      <c r="D18586"/>
    </row>
    <row r="18587" spans="1:4" x14ac:dyDescent="0.25">
      <c r="A18587"/>
      <c r="B18587"/>
      <c r="C18587"/>
      <c r="D18587"/>
    </row>
    <row r="18588" spans="1:4" x14ac:dyDescent="0.25">
      <c r="A18588"/>
      <c r="B18588"/>
      <c r="C18588"/>
      <c r="D18588"/>
    </row>
    <row r="18589" spans="1:4" x14ac:dyDescent="0.25">
      <c r="A18589"/>
      <c r="B18589"/>
      <c r="C18589"/>
      <c r="D18589"/>
    </row>
    <row r="18590" spans="1:4" x14ac:dyDescent="0.25">
      <c r="A18590"/>
      <c r="B18590"/>
      <c r="C18590"/>
      <c r="D18590"/>
    </row>
    <row r="18591" spans="1:4" x14ac:dyDescent="0.25">
      <c r="A18591"/>
      <c r="B18591"/>
      <c r="C18591"/>
      <c r="D18591"/>
    </row>
    <row r="18592" spans="1:4" x14ac:dyDescent="0.25">
      <c r="A18592"/>
      <c r="B18592"/>
      <c r="C18592"/>
      <c r="D18592"/>
    </row>
    <row r="18593" spans="1:4" x14ac:dyDescent="0.25">
      <c r="A18593"/>
      <c r="B18593"/>
      <c r="C18593"/>
      <c r="D18593"/>
    </row>
    <row r="18594" spans="1:4" x14ac:dyDescent="0.25">
      <c r="A18594"/>
      <c r="B18594"/>
      <c r="C18594"/>
      <c r="D18594"/>
    </row>
    <row r="18595" spans="1:4" x14ac:dyDescent="0.25">
      <c r="A18595"/>
      <c r="B18595"/>
      <c r="C18595"/>
      <c r="D18595"/>
    </row>
    <row r="18596" spans="1:4" x14ac:dyDescent="0.25">
      <c r="A18596"/>
      <c r="B18596"/>
      <c r="C18596"/>
      <c r="D18596"/>
    </row>
    <row r="18597" spans="1:4" x14ac:dyDescent="0.25">
      <c r="A18597"/>
      <c r="B18597"/>
      <c r="C18597"/>
      <c r="D18597"/>
    </row>
    <row r="18598" spans="1:4" x14ac:dyDescent="0.25">
      <c r="A18598"/>
      <c r="B18598"/>
      <c r="C18598"/>
      <c r="D18598"/>
    </row>
    <row r="18599" spans="1:4" x14ac:dyDescent="0.25">
      <c r="A18599"/>
      <c r="B18599"/>
      <c r="C18599"/>
      <c r="D18599"/>
    </row>
    <row r="18600" spans="1:4" x14ac:dyDescent="0.25">
      <c r="A18600"/>
      <c r="B18600"/>
      <c r="C18600"/>
      <c r="D18600"/>
    </row>
    <row r="18601" spans="1:4" x14ac:dyDescent="0.25">
      <c r="A18601"/>
      <c r="B18601"/>
      <c r="C18601"/>
      <c r="D18601"/>
    </row>
    <row r="18602" spans="1:4" x14ac:dyDescent="0.25">
      <c r="A18602"/>
      <c r="B18602"/>
      <c r="C18602"/>
      <c r="D18602"/>
    </row>
    <row r="18603" spans="1:4" x14ac:dyDescent="0.25">
      <c r="A18603"/>
      <c r="B18603"/>
      <c r="C18603"/>
      <c r="D18603"/>
    </row>
    <row r="18604" spans="1:4" x14ac:dyDescent="0.25">
      <c r="A18604"/>
      <c r="B18604"/>
      <c r="C18604"/>
      <c r="D18604"/>
    </row>
    <row r="18605" spans="1:4" x14ac:dyDescent="0.25">
      <c r="A18605"/>
      <c r="B18605"/>
      <c r="C18605"/>
      <c r="D18605"/>
    </row>
    <row r="18606" spans="1:4" x14ac:dyDescent="0.25">
      <c r="A18606"/>
      <c r="B18606"/>
      <c r="C18606"/>
      <c r="D18606"/>
    </row>
    <row r="18607" spans="1:4" x14ac:dyDescent="0.25">
      <c r="A18607"/>
      <c r="B18607"/>
      <c r="C18607"/>
      <c r="D18607"/>
    </row>
    <row r="18608" spans="1:4" x14ac:dyDescent="0.25">
      <c r="A18608"/>
      <c r="B18608"/>
      <c r="C18608"/>
      <c r="D18608"/>
    </row>
    <row r="18609" spans="1:4" x14ac:dyDescent="0.25">
      <c r="A18609"/>
      <c r="B18609"/>
      <c r="C18609"/>
      <c r="D18609"/>
    </row>
    <row r="18610" spans="1:4" x14ac:dyDescent="0.25">
      <c r="A18610"/>
      <c r="B18610"/>
      <c r="C18610"/>
      <c r="D18610"/>
    </row>
    <row r="18611" spans="1:4" x14ac:dyDescent="0.25">
      <c r="A18611"/>
      <c r="B18611"/>
      <c r="C18611"/>
      <c r="D18611"/>
    </row>
    <row r="18612" spans="1:4" x14ac:dyDescent="0.25">
      <c r="A18612"/>
      <c r="B18612"/>
      <c r="C18612"/>
      <c r="D18612"/>
    </row>
    <row r="18613" spans="1:4" x14ac:dyDescent="0.25">
      <c r="A18613"/>
      <c r="B18613"/>
      <c r="C18613"/>
      <c r="D18613"/>
    </row>
    <row r="18614" spans="1:4" x14ac:dyDescent="0.25">
      <c r="A18614"/>
      <c r="B18614"/>
      <c r="C18614"/>
      <c r="D18614"/>
    </row>
    <row r="18615" spans="1:4" x14ac:dyDescent="0.25">
      <c r="A18615"/>
      <c r="B18615"/>
      <c r="C18615"/>
      <c r="D18615"/>
    </row>
    <row r="18616" spans="1:4" x14ac:dyDescent="0.25">
      <c r="A18616"/>
      <c r="B18616"/>
      <c r="C18616"/>
      <c r="D18616"/>
    </row>
    <row r="18617" spans="1:4" x14ac:dyDescent="0.25">
      <c r="A18617"/>
      <c r="B18617"/>
      <c r="C18617"/>
      <c r="D18617"/>
    </row>
    <row r="18618" spans="1:4" x14ac:dyDescent="0.25">
      <c r="A18618"/>
      <c r="B18618"/>
      <c r="C18618"/>
      <c r="D18618"/>
    </row>
    <row r="18619" spans="1:4" x14ac:dyDescent="0.25">
      <c r="A18619"/>
      <c r="B18619"/>
      <c r="C18619"/>
      <c r="D18619"/>
    </row>
    <row r="18620" spans="1:4" x14ac:dyDescent="0.25">
      <c r="A18620"/>
      <c r="B18620"/>
      <c r="C18620"/>
      <c r="D18620"/>
    </row>
    <row r="18621" spans="1:4" x14ac:dyDescent="0.25">
      <c r="A18621"/>
      <c r="B18621"/>
      <c r="C18621"/>
      <c r="D18621"/>
    </row>
    <row r="18622" spans="1:4" x14ac:dyDescent="0.25">
      <c r="A18622"/>
      <c r="B18622"/>
      <c r="C18622"/>
      <c r="D18622"/>
    </row>
    <row r="18623" spans="1:4" x14ac:dyDescent="0.25">
      <c r="A18623"/>
      <c r="B18623"/>
      <c r="C18623"/>
      <c r="D18623"/>
    </row>
    <row r="18624" spans="1:4" x14ac:dyDescent="0.25">
      <c r="A18624"/>
      <c r="B18624"/>
      <c r="C18624"/>
      <c r="D18624"/>
    </row>
    <row r="18625" spans="1:4" x14ac:dyDescent="0.25">
      <c r="A18625"/>
      <c r="B18625"/>
      <c r="C18625"/>
      <c r="D18625"/>
    </row>
    <row r="18626" spans="1:4" x14ac:dyDescent="0.25">
      <c r="A18626"/>
      <c r="B18626"/>
      <c r="C18626"/>
      <c r="D18626"/>
    </row>
    <row r="18627" spans="1:4" x14ac:dyDescent="0.25">
      <c r="A18627"/>
      <c r="B18627"/>
      <c r="C18627"/>
      <c r="D18627"/>
    </row>
    <row r="18628" spans="1:4" x14ac:dyDescent="0.25">
      <c r="A18628"/>
      <c r="B18628"/>
      <c r="C18628"/>
      <c r="D18628"/>
    </row>
    <row r="18629" spans="1:4" x14ac:dyDescent="0.25">
      <c r="A18629"/>
      <c r="B18629"/>
      <c r="C18629"/>
      <c r="D18629"/>
    </row>
    <row r="18630" spans="1:4" x14ac:dyDescent="0.25">
      <c r="A18630"/>
      <c r="B18630"/>
      <c r="C18630"/>
      <c r="D18630"/>
    </row>
    <row r="18631" spans="1:4" x14ac:dyDescent="0.25">
      <c r="A18631"/>
      <c r="B18631"/>
      <c r="C18631"/>
      <c r="D18631"/>
    </row>
    <row r="18632" spans="1:4" x14ac:dyDescent="0.25">
      <c r="A18632"/>
      <c r="B18632"/>
      <c r="C18632"/>
      <c r="D18632"/>
    </row>
    <row r="18633" spans="1:4" x14ac:dyDescent="0.25">
      <c r="A18633"/>
      <c r="B18633"/>
      <c r="C18633"/>
      <c r="D18633"/>
    </row>
    <row r="18634" spans="1:4" x14ac:dyDescent="0.25">
      <c r="A18634"/>
      <c r="B18634"/>
      <c r="C18634"/>
      <c r="D18634"/>
    </row>
    <row r="18635" spans="1:4" x14ac:dyDescent="0.25">
      <c r="A18635"/>
      <c r="B18635"/>
      <c r="C18635"/>
      <c r="D18635"/>
    </row>
    <row r="18636" spans="1:4" x14ac:dyDescent="0.25">
      <c r="A18636"/>
      <c r="B18636"/>
      <c r="C18636"/>
      <c r="D18636"/>
    </row>
    <row r="18637" spans="1:4" x14ac:dyDescent="0.25">
      <c r="A18637"/>
      <c r="B18637"/>
      <c r="C18637"/>
      <c r="D18637"/>
    </row>
    <row r="18638" spans="1:4" x14ac:dyDescent="0.25">
      <c r="A18638"/>
      <c r="B18638"/>
      <c r="C18638"/>
      <c r="D18638"/>
    </row>
    <row r="18639" spans="1:4" x14ac:dyDescent="0.25">
      <c r="A18639"/>
      <c r="B18639"/>
      <c r="C18639"/>
      <c r="D18639"/>
    </row>
    <row r="18640" spans="1:4" x14ac:dyDescent="0.25">
      <c r="A18640"/>
      <c r="B18640"/>
      <c r="C18640"/>
      <c r="D18640"/>
    </row>
    <row r="18641" spans="1:4" x14ac:dyDescent="0.25">
      <c r="A18641"/>
      <c r="B18641"/>
      <c r="C18641"/>
      <c r="D18641"/>
    </row>
    <row r="18642" spans="1:4" x14ac:dyDescent="0.25">
      <c r="A18642"/>
      <c r="B18642"/>
      <c r="C18642"/>
      <c r="D18642"/>
    </row>
    <row r="18643" spans="1:4" x14ac:dyDescent="0.25">
      <c r="A18643"/>
      <c r="B18643"/>
      <c r="C18643"/>
      <c r="D18643"/>
    </row>
    <row r="18644" spans="1:4" x14ac:dyDescent="0.25">
      <c r="A18644"/>
      <c r="B18644"/>
      <c r="C18644"/>
      <c r="D18644"/>
    </row>
    <row r="18645" spans="1:4" x14ac:dyDescent="0.25">
      <c r="A18645"/>
      <c r="B18645"/>
      <c r="C18645"/>
      <c r="D18645"/>
    </row>
    <row r="18646" spans="1:4" x14ac:dyDescent="0.25">
      <c r="A18646"/>
      <c r="B18646"/>
      <c r="C18646"/>
      <c r="D18646"/>
    </row>
    <row r="18647" spans="1:4" x14ac:dyDescent="0.25">
      <c r="A18647"/>
      <c r="B18647"/>
      <c r="C18647"/>
      <c r="D18647"/>
    </row>
    <row r="18648" spans="1:4" x14ac:dyDescent="0.25">
      <c r="A18648"/>
      <c r="B18648"/>
      <c r="C18648"/>
      <c r="D18648"/>
    </row>
    <row r="18649" spans="1:4" x14ac:dyDescent="0.25">
      <c r="A18649"/>
      <c r="B18649"/>
      <c r="C18649"/>
      <c r="D18649"/>
    </row>
    <row r="18650" spans="1:4" x14ac:dyDescent="0.25">
      <c r="A18650"/>
      <c r="B18650"/>
      <c r="C18650"/>
      <c r="D18650"/>
    </row>
    <row r="18651" spans="1:4" x14ac:dyDescent="0.25">
      <c r="A18651"/>
      <c r="B18651"/>
      <c r="C18651"/>
      <c r="D18651"/>
    </row>
    <row r="18652" spans="1:4" x14ac:dyDescent="0.25">
      <c r="A18652"/>
      <c r="B18652"/>
      <c r="C18652"/>
      <c r="D18652"/>
    </row>
    <row r="18653" spans="1:4" x14ac:dyDescent="0.25">
      <c r="A18653"/>
      <c r="B18653"/>
      <c r="C18653"/>
      <c r="D18653"/>
    </row>
    <row r="18654" spans="1:4" x14ac:dyDescent="0.25">
      <c r="A18654"/>
      <c r="B18654"/>
      <c r="C18654"/>
      <c r="D18654"/>
    </row>
    <row r="18655" spans="1:4" x14ac:dyDescent="0.25">
      <c r="A18655"/>
      <c r="B18655"/>
      <c r="C18655"/>
      <c r="D18655"/>
    </row>
    <row r="18656" spans="1:4" x14ac:dyDescent="0.25">
      <c r="A18656"/>
      <c r="B18656"/>
      <c r="C18656"/>
      <c r="D18656"/>
    </row>
    <row r="18657" spans="1:4" x14ac:dyDescent="0.25">
      <c r="A18657"/>
      <c r="B18657"/>
      <c r="C18657"/>
      <c r="D18657"/>
    </row>
    <row r="18658" spans="1:4" x14ac:dyDescent="0.25">
      <c r="A18658"/>
      <c r="B18658"/>
      <c r="C18658"/>
      <c r="D18658"/>
    </row>
    <row r="18659" spans="1:4" x14ac:dyDescent="0.25">
      <c r="A18659"/>
      <c r="B18659"/>
      <c r="C18659"/>
      <c r="D18659"/>
    </row>
    <row r="18660" spans="1:4" x14ac:dyDescent="0.25">
      <c r="A18660"/>
      <c r="B18660"/>
      <c r="C18660"/>
      <c r="D18660"/>
    </row>
    <row r="18661" spans="1:4" x14ac:dyDescent="0.25">
      <c r="A18661"/>
      <c r="B18661"/>
      <c r="C18661"/>
      <c r="D18661"/>
    </row>
    <row r="18662" spans="1:4" x14ac:dyDescent="0.25">
      <c r="A18662"/>
      <c r="B18662"/>
      <c r="C18662"/>
      <c r="D18662"/>
    </row>
    <row r="18663" spans="1:4" x14ac:dyDescent="0.25">
      <c r="A18663"/>
      <c r="B18663"/>
      <c r="C18663"/>
      <c r="D18663"/>
    </row>
    <row r="18664" spans="1:4" x14ac:dyDescent="0.25">
      <c r="A18664"/>
      <c r="B18664"/>
      <c r="C18664"/>
      <c r="D18664"/>
    </row>
    <row r="18665" spans="1:4" x14ac:dyDescent="0.25">
      <c r="A18665"/>
      <c r="B18665"/>
      <c r="C18665"/>
      <c r="D18665"/>
    </row>
    <row r="18666" spans="1:4" x14ac:dyDescent="0.25">
      <c r="A18666"/>
      <c r="B18666"/>
      <c r="C18666"/>
      <c r="D18666"/>
    </row>
    <row r="18667" spans="1:4" x14ac:dyDescent="0.25">
      <c r="A18667"/>
      <c r="B18667"/>
      <c r="C18667"/>
      <c r="D18667"/>
    </row>
    <row r="18668" spans="1:4" x14ac:dyDescent="0.25">
      <c r="A18668"/>
      <c r="B18668"/>
      <c r="C18668"/>
      <c r="D18668"/>
    </row>
    <row r="18669" spans="1:4" x14ac:dyDescent="0.25">
      <c r="A18669"/>
      <c r="B18669"/>
      <c r="C18669"/>
      <c r="D18669"/>
    </row>
    <row r="18670" spans="1:4" x14ac:dyDescent="0.25">
      <c r="A18670"/>
      <c r="B18670"/>
      <c r="C18670"/>
      <c r="D18670"/>
    </row>
    <row r="18671" spans="1:4" x14ac:dyDescent="0.25">
      <c r="A18671"/>
      <c r="B18671"/>
      <c r="C18671"/>
      <c r="D18671"/>
    </row>
    <row r="18672" spans="1:4" x14ac:dyDescent="0.25">
      <c r="A18672"/>
      <c r="B18672"/>
      <c r="C18672"/>
      <c r="D18672"/>
    </row>
    <row r="18673" spans="1:4" x14ac:dyDescent="0.25">
      <c r="A18673"/>
      <c r="B18673"/>
      <c r="C18673"/>
      <c r="D18673"/>
    </row>
    <row r="18674" spans="1:4" x14ac:dyDescent="0.25">
      <c r="A18674"/>
      <c r="B18674"/>
      <c r="C18674"/>
      <c r="D18674"/>
    </row>
    <row r="18675" spans="1:4" x14ac:dyDescent="0.25">
      <c r="A18675"/>
      <c r="B18675"/>
      <c r="C18675"/>
      <c r="D18675"/>
    </row>
    <row r="18676" spans="1:4" x14ac:dyDescent="0.25">
      <c r="A18676"/>
      <c r="B18676"/>
      <c r="C18676"/>
      <c r="D18676"/>
    </row>
    <row r="18677" spans="1:4" x14ac:dyDescent="0.25">
      <c r="A18677"/>
      <c r="B18677"/>
      <c r="C18677"/>
      <c r="D18677"/>
    </row>
    <row r="18678" spans="1:4" x14ac:dyDescent="0.25">
      <c r="A18678"/>
      <c r="B18678"/>
      <c r="C18678"/>
      <c r="D18678"/>
    </row>
    <row r="18679" spans="1:4" x14ac:dyDescent="0.25">
      <c r="A18679"/>
      <c r="B18679"/>
      <c r="C18679"/>
      <c r="D18679"/>
    </row>
    <row r="18680" spans="1:4" x14ac:dyDescent="0.25">
      <c r="A18680"/>
      <c r="B18680"/>
      <c r="C18680"/>
      <c r="D18680"/>
    </row>
    <row r="18681" spans="1:4" x14ac:dyDescent="0.25">
      <c r="A18681"/>
      <c r="B18681"/>
      <c r="C18681"/>
      <c r="D18681"/>
    </row>
    <row r="18682" spans="1:4" x14ac:dyDescent="0.25">
      <c r="A18682"/>
      <c r="B18682"/>
      <c r="C18682"/>
      <c r="D18682"/>
    </row>
    <row r="18683" spans="1:4" x14ac:dyDescent="0.25">
      <c r="A18683"/>
      <c r="B18683"/>
      <c r="C18683"/>
      <c r="D18683"/>
    </row>
    <row r="18684" spans="1:4" x14ac:dyDescent="0.25">
      <c r="A18684"/>
      <c r="B18684"/>
      <c r="C18684"/>
      <c r="D18684"/>
    </row>
    <row r="18685" spans="1:4" x14ac:dyDescent="0.25">
      <c r="A18685"/>
      <c r="B18685"/>
      <c r="C18685"/>
      <c r="D18685"/>
    </row>
    <row r="18686" spans="1:4" x14ac:dyDescent="0.25">
      <c r="A18686"/>
      <c r="B18686"/>
      <c r="C18686"/>
      <c r="D18686"/>
    </row>
    <row r="18687" spans="1:4" x14ac:dyDescent="0.25">
      <c r="A18687"/>
      <c r="B18687"/>
      <c r="C18687"/>
      <c r="D18687"/>
    </row>
    <row r="18688" spans="1:4" x14ac:dyDescent="0.25">
      <c r="A18688"/>
      <c r="B18688"/>
      <c r="C18688"/>
      <c r="D18688"/>
    </row>
    <row r="18689" spans="1:4" x14ac:dyDescent="0.25">
      <c r="A18689"/>
      <c r="B18689"/>
      <c r="C18689"/>
      <c r="D18689"/>
    </row>
    <row r="18690" spans="1:4" x14ac:dyDescent="0.25">
      <c r="A18690"/>
      <c r="B18690"/>
      <c r="C18690"/>
      <c r="D18690"/>
    </row>
    <row r="18691" spans="1:4" x14ac:dyDescent="0.25">
      <c r="A18691"/>
      <c r="B18691"/>
      <c r="C18691"/>
      <c r="D18691"/>
    </row>
    <row r="18692" spans="1:4" x14ac:dyDescent="0.25">
      <c r="A18692"/>
      <c r="B18692"/>
      <c r="C18692"/>
      <c r="D18692"/>
    </row>
    <row r="18693" spans="1:4" x14ac:dyDescent="0.25">
      <c r="A18693"/>
      <c r="B18693"/>
      <c r="C18693"/>
      <c r="D18693"/>
    </row>
    <row r="18694" spans="1:4" x14ac:dyDescent="0.25">
      <c r="A18694"/>
      <c r="B18694"/>
      <c r="C18694"/>
      <c r="D18694"/>
    </row>
    <row r="18695" spans="1:4" x14ac:dyDescent="0.25">
      <c r="A18695"/>
      <c r="B18695"/>
      <c r="C18695"/>
      <c r="D18695"/>
    </row>
    <row r="18696" spans="1:4" x14ac:dyDescent="0.25">
      <c r="A18696"/>
      <c r="B18696"/>
      <c r="C18696"/>
      <c r="D18696"/>
    </row>
    <row r="18697" spans="1:4" x14ac:dyDescent="0.25">
      <c r="A18697"/>
      <c r="B18697"/>
      <c r="C18697"/>
      <c r="D18697"/>
    </row>
    <row r="18698" spans="1:4" x14ac:dyDescent="0.25">
      <c r="A18698"/>
      <c r="B18698"/>
      <c r="C18698"/>
      <c r="D18698"/>
    </row>
    <row r="18699" spans="1:4" x14ac:dyDescent="0.25">
      <c r="A18699"/>
      <c r="B18699"/>
      <c r="C18699"/>
      <c r="D18699"/>
    </row>
    <row r="18700" spans="1:4" x14ac:dyDescent="0.25">
      <c r="A18700"/>
      <c r="B18700"/>
      <c r="C18700"/>
      <c r="D18700"/>
    </row>
    <row r="18701" spans="1:4" x14ac:dyDescent="0.25">
      <c r="A18701"/>
      <c r="B18701"/>
      <c r="C18701"/>
      <c r="D18701"/>
    </row>
    <row r="18702" spans="1:4" x14ac:dyDescent="0.25">
      <c r="A18702"/>
      <c r="B18702"/>
      <c r="C18702"/>
      <c r="D18702"/>
    </row>
    <row r="18703" spans="1:4" x14ac:dyDescent="0.25">
      <c r="A18703"/>
      <c r="B18703"/>
      <c r="C18703"/>
      <c r="D18703"/>
    </row>
    <row r="18704" spans="1:4" x14ac:dyDescent="0.25">
      <c r="A18704"/>
      <c r="B18704"/>
      <c r="C18704"/>
      <c r="D18704"/>
    </row>
    <row r="18705" spans="1:4" x14ac:dyDescent="0.25">
      <c r="A18705"/>
      <c r="B18705"/>
      <c r="C18705"/>
      <c r="D18705"/>
    </row>
    <row r="18706" spans="1:4" x14ac:dyDescent="0.25">
      <c r="A18706"/>
      <c r="B18706"/>
      <c r="C18706"/>
      <c r="D18706"/>
    </row>
    <row r="18707" spans="1:4" x14ac:dyDescent="0.25">
      <c r="A18707"/>
      <c r="B18707"/>
      <c r="C18707"/>
      <c r="D18707"/>
    </row>
    <row r="18708" spans="1:4" x14ac:dyDescent="0.25">
      <c r="A18708"/>
      <c r="B18708"/>
      <c r="C18708"/>
      <c r="D18708"/>
    </row>
    <row r="18709" spans="1:4" x14ac:dyDescent="0.25">
      <c r="A18709"/>
      <c r="B18709"/>
      <c r="C18709"/>
      <c r="D18709"/>
    </row>
    <row r="18710" spans="1:4" x14ac:dyDescent="0.25">
      <c r="A18710"/>
      <c r="B18710"/>
      <c r="C18710"/>
      <c r="D18710"/>
    </row>
    <row r="18711" spans="1:4" x14ac:dyDescent="0.25">
      <c r="A18711"/>
      <c r="B18711"/>
      <c r="C18711"/>
      <c r="D18711"/>
    </row>
    <row r="18712" spans="1:4" x14ac:dyDescent="0.25">
      <c r="A18712"/>
      <c r="B18712"/>
      <c r="C18712"/>
      <c r="D18712"/>
    </row>
    <row r="18713" spans="1:4" x14ac:dyDescent="0.25">
      <c r="A18713"/>
      <c r="B18713"/>
      <c r="C18713"/>
      <c r="D18713"/>
    </row>
    <row r="18714" spans="1:4" x14ac:dyDescent="0.25">
      <c r="A18714"/>
      <c r="B18714"/>
      <c r="C18714"/>
      <c r="D18714"/>
    </row>
    <row r="18715" spans="1:4" x14ac:dyDescent="0.25">
      <c r="A18715"/>
      <c r="B18715"/>
      <c r="C18715"/>
      <c r="D18715"/>
    </row>
    <row r="18716" spans="1:4" x14ac:dyDescent="0.25">
      <c r="A18716"/>
      <c r="B18716"/>
      <c r="C18716"/>
      <c r="D18716"/>
    </row>
    <row r="18717" spans="1:4" x14ac:dyDescent="0.25">
      <c r="A18717"/>
      <c r="B18717"/>
      <c r="C18717"/>
      <c r="D18717"/>
    </row>
    <row r="18718" spans="1:4" x14ac:dyDescent="0.25">
      <c r="A18718"/>
      <c r="B18718"/>
      <c r="C18718"/>
      <c r="D18718"/>
    </row>
    <row r="18719" spans="1:4" x14ac:dyDescent="0.25">
      <c r="A18719"/>
      <c r="B18719"/>
      <c r="C18719"/>
      <c r="D18719"/>
    </row>
    <row r="18720" spans="1:4" x14ac:dyDescent="0.25">
      <c r="A18720"/>
      <c r="B18720"/>
      <c r="C18720"/>
      <c r="D18720"/>
    </row>
    <row r="18721" spans="1:4" x14ac:dyDescent="0.25">
      <c r="A18721"/>
      <c r="B18721"/>
      <c r="C18721"/>
      <c r="D18721"/>
    </row>
    <row r="18722" spans="1:4" x14ac:dyDescent="0.25">
      <c r="A18722"/>
      <c r="B18722"/>
      <c r="C18722"/>
      <c r="D18722"/>
    </row>
    <row r="18723" spans="1:4" x14ac:dyDescent="0.25">
      <c r="A18723"/>
      <c r="B18723"/>
      <c r="C18723"/>
      <c r="D18723"/>
    </row>
    <row r="18724" spans="1:4" x14ac:dyDescent="0.25">
      <c r="A18724"/>
      <c r="B18724"/>
      <c r="C18724"/>
      <c r="D18724"/>
    </row>
    <row r="18725" spans="1:4" x14ac:dyDescent="0.25">
      <c r="A18725"/>
      <c r="B18725"/>
      <c r="C18725"/>
      <c r="D18725"/>
    </row>
    <row r="18726" spans="1:4" x14ac:dyDescent="0.25">
      <c r="A18726"/>
      <c r="B18726"/>
      <c r="C18726"/>
      <c r="D18726"/>
    </row>
    <row r="18727" spans="1:4" x14ac:dyDescent="0.25">
      <c r="A18727"/>
      <c r="B18727"/>
      <c r="C18727"/>
      <c r="D18727"/>
    </row>
    <row r="18728" spans="1:4" x14ac:dyDescent="0.25">
      <c r="A18728"/>
      <c r="B18728"/>
      <c r="C18728"/>
      <c r="D18728"/>
    </row>
    <row r="18729" spans="1:4" x14ac:dyDescent="0.25">
      <c r="A18729"/>
      <c r="B18729"/>
      <c r="C18729"/>
      <c r="D18729"/>
    </row>
    <row r="18730" spans="1:4" x14ac:dyDescent="0.25">
      <c r="A18730"/>
      <c r="B18730"/>
      <c r="C18730"/>
      <c r="D18730"/>
    </row>
    <row r="18731" spans="1:4" x14ac:dyDescent="0.25">
      <c r="A18731"/>
      <c r="B18731"/>
      <c r="C18731"/>
      <c r="D18731"/>
    </row>
    <row r="18732" spans="1:4" x14ac:dyDescent="0.25">
      <c r="A18732"/>
      <c r="B18732"/>
      <c r="C18732"/>
      <c r="D18732"/>
    </row>
    <row r="18733" spans="1:4" x14ac:dyDescent="0.25">
      <c r="A18733"/>
      <c r="B18733"/>
      <c r="C18733"/>
      <c r="D18733"/>
    </row>
    <row r="18734" spans="1:4" x14ac:dyDescent="0.25">
      <c r="A18734"/>
      <c r="B18734"/>
      <c r="C18734"/>
      <c r="D18734"/>
    </row>
    <row r="18735" spans="1:4" x14ac:dyDescent="0.25">
      <c r="A18735"/>
      <c r="B18735"/>
      <c r="C18735"/>
      <c r="D18735"/>
    </row>
    <row r="18736" spans="1:4" x14ac:dyDescent="0.25">
      <c r="A18736"/>
      <c r="B18736"/>
      <c r="C18736"/>
      <c r="D18736"/>
    </row>
    <row r="18737" spans="1:4" x14ac:dyDescent="0.25">
      <c r="A18737"/>
      <c r="B18737"/>
      <c r="C18737"/>
      <c r="D18737"/>
    </row>
    <row r="18738" spans="1:4" x14ac:dyDescent="0.25">
      <c r="A18738"/>
      <c r="B18738"/>
      <c r="C18738"/>
      <c r="D18738"/>
    </row>
    <row r="18739" spans="1:4" x14ac:dyDescent="0.25">
      <c r="A18739"/>
      <c r="B18739"/>
      <c r="C18739"/>
      <c r="D18739"/>
    </row>
    <row r="18740" spans="1:4" x14ac:dyDescent="0.25">
      <c r="A18740"/>
      <c r="B18740"/>
      <c r="C18740"/>
      <c r="D18740"/>
    </row>
    <row r="18741" spans="1:4" x14ac:dyDescent="0.25">
      <c r="A18741"/>
      <c r="B18741"/>
      <c r="C18741"/>
      <c r="D18741"/>
    </row>
    <row r="18742" spans="1:4" x14ac:dyDescent="0.25">
      <c r="A18742"/>
      <c r="B18742"/>
      <c r="C18742"/>
      <c r="D18742"/>
    </row>
    <row r="18743" spans="1:4" x14ac:dyDescent="0.25">
      <c r="A18743"/>
      <c r="B18743"/>
      <c r="C18743"/>
      <c r="D18743"/>
    </row>
    <row r="18744" spans="1:4" x14ac:dyDescent="0.25">
      <c r="A18744"/>
      <c r="B18744"/>
      <c r="C18744"/>
      <c r="D18744"/>
    </row>
    <row r="18745" spans="1:4" x14ac:dyDescent="0.25">
      <c r="A18745"/>
      <c r="B18745"/>
      <c r="C18745"/>
      <c r="D18745"/>
    </row>
    <row r="18746" spans="1:4" x14ac:dyDescent="0.25">
      <c r="A18746"/>
      <c r="B18746"/>
      <c r="C18746"/>
      <c r="D18746"/>
    </row>
    <row r="18747" spans="1:4" x14ac:dyDescent="0.25">
      <c r="A18747"/>
      <c r="B18747"/>
      <c r="C18747"/>
      <c r="D18747"/>
    </row>
    <row r="18748" spans="1:4" x14ac:dyDescent="0.25">
      <c r="A18748"/>
      <c r="B18748"/>
      <c r="C18748"/>
      <c r="D18748"/>
    </row>
    <row r="18749" spans="1:4" x14ac:dyDescent="0.25">
      <c r="A18749"/>
      <c r="B18749"/>
      <c r="C18749"/>
      <c r="D18749"/>
    </row>
    <row r="18750" spans="1:4" x14ac:dyDescent="0.25">
      <c r="A18750"/>
      <c r="B18750"/>
      <c r="C18750"/>
      <c r="D18750"/>
    </row>
    <row r="18751" spans="1:4" x14ac:dyDescent="0.25">
      <c r="A18751"/>
      <c r="B18751"/>
      <c r="C18751"/>
      <c r="D18751"/>
    </row>
    <row r="18752" spans="1:4" x14ac:dyDescent="0.25">
      <c r="A18752"/>
      <c r="B18752"/>
      <c r="C18752"/>
      <c r="D18752"/>
    </row>
    <row r="18753" spans="1:4" x14ac:dyDescent="0.25">
      <c r="A18753"/>
      <c r="B18753"/>
      <c r="C18753"/>
      <c r="D18753"/>
    </row>
    <row r="18754" spans="1:4" x14ac:dyDescent="0.25">
      <c r="A18754"/>
      <c r="B18754"/>
      <c r="C18754"/>
      <c r="D18754"/>
    </row>
    <row r="18755" spans="1:4" x14ac:dyDescent="0.25">
      <c r="A18755"/>
      <c r="B18755"/>
      <c r="C18755"/>
      <c r="D18755"/>
    </row>
    <row r="18756" spans="1:4" x14ac:dyDescent="0.25">
      <c r="A18756"/>
      <c r="B18756"/>
      <c r="C18756"/>
      <c r="D18756"/>
    </row>
    <row r="18757" spans="1:4" x14ac:dyDescent="0.25">
      <c r="A18757"/>
      <c r="B18757"/>
      <c r="C18757"/>
      <c r="D18757"/>
    </row>
    <row r="18758" spans="1:4" x14ac:dyDescent="0.25">
      <c r="A18758"/>
      <c r="B18758"/>
      <c r="C18758"/>
      <c r="D18758"/>
    </row>
    <row r="18759" spans="1:4" x14ac:dyDescent="0.25">
      <c r="A18759"/>
      <c r="B18759"/>
      <c r="C18759"/>
      <c r="D18759"/>
    </row>
    <row r="18760" spans="1:4" x14ac:dyDescent="0.25">
      <c r="A18760"/>
      <c r="B18760"/>
      <c r="C18760"/>
      <c r="D18760"/>
    </row>
    <row r="18761" spans="1:4" x14ac:dyDescent="0.25">
      <c r="A18761"/>
      <c r="B18761"/>
      <c r="C18761"/>
      <c r="D18761"/>
    </row>
    <row r="18762" spans="1:4" x14ac:dyDescent="0.25">
      <c r="A18762"/>
      <c r="B18762"/>
      <c r="C18762"/>
      <c r="D18762"/>
    </row>
    <row r="18763" spans="1:4" x14ac:dyDescent="0.25">
      <c r="A18763"/>
      <c r="B18763"/>
      <c r="C18763"/>
      <c r="D18763"/>
    </row>
    <row r="18764" spans="1:4" x14ac:dyDescent="0.25">
      <c r="A18764"/>
      <c r="B18764"/>
      <c r="C18764"/>
      <c r="D18764"/>
    </row>
    <row r="18765" spans="1:4" x14ac:dyDescent="0.25">
      <c r="A18765"/>
      <c r="B18765"/>
      <c r="C18765"/>
      <c r="D18765"/>
    </row>
    <row r="18766" spans="1:4" x14ac:dyDescent="0.25">
      <c r="A18766"/>
      <c r="B18766"/>
      <c r="C18766"/>
      <c r="D18766"/>
    </row>
    <row r="18767" spans="1:4" x14ac:dyDescent="0.25">
      <c r="A18767"/>
      <c r="B18767"/>
      <c r="C18767"/>
      <c r="D18767"/>
    </row>
    <row r="18768" spans="1:4" x14ac:dyDescent="0.25">
      <c r="A18768"/>
      <c r="B18768"/>
      <c r="C18768"/>
      <c r="D18768"/>
    </row>
    <row r="18769" spans="1:4" x14ac:dyDescent="0.25">
      <c r="A18769"/>
      <c r="B18769"/>
      <c r="C18769"/>
      <c r="D18769"/>
    </row>
    <row r="18770" spans="1:4" x14ac:dyDescent="0.25">
      <c r="A18770"/>
      <c r="B18770"/>
      <c r="C18770"/>
      <c r="D18770"/>
    </row>
    <row r="18771" spans="1:4" x14ac:dyDescent="0.25">
      <c r="A18771"/>
      <c r="B18771"/>
      <c r="C18771"/>
      <c r="D18771"/>
    </row>
    <row r="18772" spans="1:4" x14ac:dyDescent="0.25">
      <c r="A18772"/>
      <c r="B18772"/>
      <c r="C18772"/>
      <c r="D18772"/>
    </row>
    <row r="18773" spans="1:4" x14ac:dyDescent="0.25">
      <c r="A18773"/>
      <c r="B18773"/>
      <c r="C18773"/>
      <c r="D18773"/>
    </row>
    <row r="18774" spans="1:4" x14ac:dyDescent="0.25">
      <c r="A18774"/>
      <c r="B18774"/>
      <c r="C18774"/>
      <c r="D18774"/>
    </row>
    <row r="18775" spans="1:4" x14ac:dyDescent="0.25">
      <c r="A18775"/>
      <c r="B18775"/>
      <c r="C18775"/>
      <c r="D18775"/>
    </row>
    <row r="18776" spans="1:4" x14ac:dyDescent="0.25">
      <c r="A18776"/>
      <c r="B18776"/>
      <c r="C18776"/>
      <c r="D18776"/>
    </row>
    <row r="18777" spans="1:4" x14ac:dyDescent="0.25">
      <c r="A18777"/>
      <c r="B18777"/>
      <c r="C18777"/>
      <c r="D18777"/>
    </row>
    <row r="18778" spans="1:4" x14ac:dyDescent="0.25">
      <c r="A18778"/>
      <c r="B18778"/>
      <c r="C18778"/>
      <c r="D18778"/>
    </row>
    <row r="18779" spans="1:4" x14ac:dyDescent="0.25">
      <c r="A18779"/>
      <c r="B18779"/>
      <c r="C18779"/>
      <c r="D18779"/>
    </row>
    <row r="18780" spans="1:4" x14ac:dyDescent="0.25">
      <c r="A18780"/>
      <c r="B18780"/>
      <c r="C18780"/>
      <c r="D18780"/>
    </row>
    <row r="18781" spans="1:4" x14ac:dyDescent="0.25">
      <c r="A18781"/>
      <c r="B18781"/>
      <c r="C18781"/>
      <c r="D18781"/>
    </row>
    <row r="18782" spans="1:4" x14ac:dyDescent="0.25">
      <c r="A18782"/>
      <c r="B18782"/>
      <c r="C18782"/>
      <c r="D18782"/>
    </row>
    <row r="18783" spans="1:4" x14ac:dyDescent="0.25">
      <c r="A18783"/>
      <c r="B18783"/>
      <c r="C18783"/>
      <c r="D18783"/>
    </row>
    <row r="18784" spans="1:4" x14ac:dyDescent="0.25">
      <c r="A18784"/>
      <c r="B18784"/>
      <c r="C18784"/>
      <c r="D18784"/>
    </row>
    <row r="18785" spans="1:4" x14ac:dyDescent="0.25">
      <c r="A18785"/>
      <c r="B18785"/>
      <c r="C18785"/>
      <c r="D18785"/>
    </row>
    <row r="18786" spans="1:4" x14ac:dyDescent="0.25">
      <c r="A18786"/>
      <c r="B18786"/>
      <c r="C18786"/>
      <c r="D18786"/>
    </row>
    <row r="18787" spans="1:4" x14ac:dyDescent="0.25">
      <c r="A18787"/>
      <c r="B18787"/>
      <c r="C18787"/>
      <c r="D18787"/>
    </row>
    <row r="18788" spans="1:4" x14ac:dyDescent="0.25">
      <c r="A18788"/>
      <c r="B18788"/>
      <c r="C18788"/>
      <c r="D18788"/>
    </row>
    <row r="18789" spans="1:4" x14ac:dyDescent="0.25">
      <c r="A18789"/>
      <c r="B18789"/>
      <c r="C18789"/>
      <c r="D18789"/>
    </row>
    <row r="18790" spans="1:4" x14ac:dyDescent="0.25">
      <c r="A18790"/>
      <c r="B18790"/>
      <c r="C18790"/>
      <c r="D18790"/>
    </row>
    <row r="18791" spans="1:4" x14ac:dyDescent="0.25">
      <c r="A18791"/>
      <c r="B18791"/>
      <c r="C18791"/>
      <c r="D18791"/>
    </row>
    <row r="18792" spans="1:4" x14ac:dyDescent="0.25">
      <c r="A18792"/>
      <c r="B18792"/>
      <c r="C18792"/>
      <c r="D18792"/>
    </row>
    <row r="18793" spans="1:4" x14ac:dyDescent="0.25">
      <c r="A18793"/>
      <c r="B18793"/>
      <c r="C18793"/>
      <c r="D18793"/>
    </row>
    <row r="18794" spans="1:4" x14ac:dyDescent="0.25">
      <c r="A18794"/>
      <c r="B18794"/>
      <c r="C18794"/>
      <c r="D18794"/>
    </row>
    <row r="18795" spans="1:4" x14ac:dyDescent="0.25">
      <c r="A18795"/>
      <c r="B18795"/>
      <c r="C18795"/>
      <c r="D18795"/>
    </row>
    <row r="18796" spans="1:4" x14ac:dyDescent="0.25">
      <c r="A18796"/>
      <c r="B18796"/>
      <c r="C18796"/>
      <c r="D18796"/>
    </row>
    <row r="18797" spans="1:4" x14ac:dyDescent="0.25">
      <c r="A18797"/>
      <c r="B18797"/>
      <c r="C18797"/>
      <c r="D18797"/>
    </row>
    <row r="18798" spans="1:4" x14ac:dyDescent="0.25">
      <c r="A18798"/>
      <c r="B18798"/>
      <c r="C18798"/>
      <c r="D18798"/>
    </row>
    <row r="18799" spans="1:4" x14ac:dyDescent="0.25">
      <c r="A18799"/>
      <c r="B18799"/>
      <c r="C18799"/>
      <c r="D18799"/>
    </row>
    <row r="18800" spans="1:4" x14ac:dyDescent="0.25">
      <c r="A18800"/>
      <c r="B18800"/>
      <c r="C18800"/>
      <c r="D18800"/>
    </row>
    <row r="18801" spans="1:4" x14ac:dyDescent="0.25">
      <c r="A18801"/>
      <c r="B18801"/>
      <c r="C18801"/>
      <c r="D18801"/>
    </row>
    <row r="18802" spans="1:4" x14ac:dyDescent="0.25">
      <c r="A18802"/>
      <c r="B18802"/>
      <c r="C18802"/>
      <c r="D18802"/>
    </row>
    <row r="18803" spans="1:4" x14ac:dyDescent="0.25">
      <c r="A18803"/>
      <c r="B18803"/>
      <c r="C18803"/>
      <c r="D18803"/>
    </row>
    <row r="18804" spans="1:4" x14ac:dyDescent="0.25">
      <c r="A18804"/>
      <c r="B18804"/>
      <c r="C18804"/>
      <c r="D18804"/>
    </row>
    <row r="18805" spans="1:4" x14ac:dyDescent="0.25">
      <c r="A18805"/>
      <c r="B18805"/>
      <c r="C18805"/>
      <c r="D18805"/>
    </row>
    <row r="18806" spans="1:4" x14ac:dyDescent="0.25">
      <c r="A18806"/>
      <c r="B18806"/>
      <c r="C18806"/>
      <c r="D18806"/>
    </row>
    <row r="18807" spans="1:4" x14ac:dyDescent="0.25">
      <c r="A18807"/>
      <c r="B18807"/>
      <c r="C18807"/>
      <c r="D18807"/>
    </row>
    <row r="18808" spans="1:4" x14ac:dyDescent="0.25">
      <c r="A18808"/>
      <c r="B18808"/>
      <c r="C18808"/>
      <c r="D18808"/>
    </row>
    <row r="18809" spans="1:4" x14ac:dyDescent="0.25">
      <c r="A18809"/>
      <c r="B18809"/>
      <c r="C18809"/>
      <c r="D18809"/>
    </row>
    <row r="18810" spans="1:4" x14ac:dyDescent="0.25">
      <c r="A18810"/>
      <c r="B18810"/>
      <c r="C18810"/>
      <c r="D18810"/>
    </row>
    <row r="18811" spans="1:4" x14ac:dyDescent="0.25">
      <c r="A18811"/>
      <c r="B18811"/>
      <c r="C18811"/>
      <c r="D18811"/>
    </row>
    <row r="18812" spans="1:4" x14ac:dyDescent="0.25">
      <c r="A18812"/>
      <c r="B18812"/>
      <c r="C18812"/>
      <c r="D18812"/>
    </row>
    <row r="18813" spans="1:4" x14ac:dyDescent="0.25">
      <c r="A18813"/>
      <c r="B18813"/>
      <c r="C18813"/>
      <c r="D18813"/>
    </row>
    <row r="18814" spans="1:4" x14ac:dyDescent="0.25">
      <c r="A18814"/>
      <c r="B18814"/>
      <c r="C18814"/>
      <c r="D18814"/>
    </row>
    <row r="18815" spans="1:4" x14ac:dyDescent="0.25">
      <c r="A18815"/>
      <c r="B18815"/>
      <c r="C18815"/>
      <c r="D18815"/>
    </row>
    <row r="18816" spans="1:4" x14ac:dyDescent="0.25">
      <c r="A18816"/>
      <c r="B18816"/>
      <c r="C18816"/>
      <c r="D18816"/>
    </row>
    <row r="18817" spans="1:4" x14ac:dyDescent="0.25">
      <c r="A18817"/>
      <c r="B18817"/>
      <c r="C18817"/>
      <c r="D18817"/>
    </row>
    <row r="18818" spans="1:4" x14ac:dyDescent="0.25">
      <c r="A18818"/>
      <c r="B18818"/>
      <c r="C18818"/>
      <c r="D18818"/>
    </row>
    <row r="18819" spans="1:4" x14ac:dyDescent="0.25">
      <c r="A18819"/>
      <c r="B18819"/>
      <c r="C18819"/>
      <c r="D18819"/>
    </row>
    <row r="18820" spans="1:4" x14ac:dyDescent="0.25">
      <c r="A18820"/>
      <c r="B18820"/>
      <c r="C18820"/>
      <c r="D18820"/>
    </row>
    <row r="18821" spans="1:4" x14ac:dyDescent="0.25">
      <c r="A18821"/>
      <c r="B18821"/>
      <c r="C18821"/>
      <c r="D18821"/>
    </row>
    <row r="18822" spans="1:4" x14ac:dyDescent="0.25">
      <c r="A18822"/>
      <c r="B18822"/>
      <c r="C18822"/>
      <c r="D18822"/>
    </row>
    <row r="18823" spans="1:4" x14ac:dyDescent="0.25">
      <c r="A18823"/>
      <c r="B18823"/>
      <c r="C18823"/>
      <c r="D18823"/>
    </row>
    <row r="18824" spans="1:4" x14ac:dyDescent="0.25">
      <c r="A18824"/>
      <c r="B18824"/>
      <c r="C18824"/>
      <c r="D18824"/>
    </row>
    <row r="18825" spans="1:4" x14ac:dyDescent="0.25">
      <c r="A18825"/>
      <c r="B18825"/>
      <c r="C18825"/>
      <c r="D18825"/>
    </row>
    <row r="18826" spans="1:4" x14ac:dyDescent="0.25">
      <c r="A18826"/>
      <c r="B18826"/>
      <c r="C18826"/>
      <c r="D18826"/>
    </row>
    <row r="18827" spans="1:4" x14ac:dyDescent="0.25">
      <c r="A18827"/>
      <c r="B18827"/>
      <c r="C18827"/>
      <c r="D18827"/>
    </row>
    <row r="18828" spans="1:4" x14ac:dyDescent="0.25">
      <c r="A18828"/>
      <c r="B18828"/>
      <c r="C18828"/>
      <c r="D18828"/>
    </row>
    <row r="18829" spans="1:4" x14ac:dyDescent="0.25">
      <c r="A18829"/>
      <c r="B18829"/>
      <c r="C18829"/>
      <c r="D18829"/>
    </row>
    <row r="18830" spans="1:4" x14ac:dyDescent="0.25">
      <c r="A18830"/>
      <c r="B18830"/>
      <c r="C18830"/>
      <c r="D18830"/>
    </row>
    <row r="18831" spans="1:4" x14ac:dyDescent="0.25">
      <c r="A18831"/>
      <c r="B18831"/>
      <c r="C18831"/>
      <c r="D18831"/>
    </row>
    <row r="18832" spans="1:4" x14ac:dyDescent="0.25">
      <c r="A18832"/>
      <c r="B18832"/>
      <c r="C18832"/>
      <c r="D18832"/>
    </row>
    <row r="18833" spans="1:4" x14ac:dyDescent="0.25">
      <c r="A18833"/>
      <c r="B18833"/>
      <c r="C18833"/>
      <c r="D18833"/>
    </row>
    <row r="18834" spans="1:4" x14ac:dyDescent="0.25">
      <c r="A18834"/>
      <c r="B18834"/>
      <c r="C18834"/>
      <c r="D18834"/>
    </row>
    <row r="18835" spans="1:4" x14ac:dyDescent="0.25">
      <c r="A18835"/>
      <c r="B18835"/>
      <c r="C18835"/>
      <c r="D18835"/>
    </row>
    <row r="18836" spans="1:4" x14ac:dyDescent="0.25">
      <c r="A18836"/>
      <c r="B18836"/>
      <c r="C18836"/>
      <c r="D18836"/>
    </row>
    <row r="18837" spans="1:4" x14ac:dyDescent="0.25">
      <c r="A18837"/>
      <c r="B18837"/>
      <c r="C18837"/>
      <c r="D18837"/>
    </row>
    <row r="18838" spans="1:4" x14ac:dyDescent="0.25">
      <c r="A18838"/>
      <c r="B18838"/>
      <c r="C18838"/>
      <c r="D18838"/>
    </row>
    <row r="18839" spans="1:4" x14ac:dyDescent="0.25">
      <c r="A18839"/>
      <c r="B18839"/>
      <c r="C18839"/>
      <c r="D18839"/>
    </row>
    <row r="18840" spans="1:4" x14ac:dyDescent="0.25">
      <c r="A18840"/>
      <c r="B18840"/>
      <c r="C18840"/>
      <c r="D18840"/>
    </row>
    <row r="18841" spans="1:4" x14ac:dyDescent="0.25">
      <c r="A18841"/>
      <c r="B18841"/>
      <c r="C18841"/>
      <c r="D18841"/>
    </row>
    <row r="18842" spans="1:4" x14ac:dyDescent="0.25">
      <c r="A18842"/>
      <c r="B18842"/>
      <c r="C18842"/>
      <c r="D18842"/>
    </row>
    <row r="18843" spans="1:4" x14ac:dyDescent="0.25">
      <c r="A18843"/>
      <c r="B18843"/>
      <c r="C18843"/>
      <c r="D18843"/>
    </row>
    <row r="18844" spans="1:4" x14ac:dyDescent="0.25">
      <c r="A18844"/>
      <c r="B18844"/>
      <c r="C18844"/>
      <c r="D18844"/>
    </row>
    <row r="18845" spans="1:4" x14ac:dyDescent="0.25">
      <c r="A18845"/>
      <c r="B18845"/>
      <c r="C18845"/>
      <c r="D18845"/>
    </row>
    <row r="18846" spans="1:4" x14ac:dyDescent="0.25">
      <c r="A18846"/>
      <c r="B18846"/>
      <c r="C18846"/>
      <c r="D18846"/>
    </row>
    <row r="18847" spans="1:4" x14ac:dyDescent="0.25">
      <c r="A18847"/>
      <c r="B18847"/>
      <c r="C18847"/>
      <c r="D18847"/>
    </row>
    <row r="18848" spans="1:4" x14ac:dyDescent="0.25">
      <c r="A18848"/>
      <c r="B18848"/>
      <c r="C18848"/>
      <c r="D18848"/>
    </row>
    <row r="18849" spans="1:4" x14ac:dyDescent="0.25">
      <c r="A18849"/>
      <c r="B18849"/>
      <c r="C18849"/>
      <c r="D18849"/>
    </row>
    <row r="18850" spans="1:4" x14ac:dyDescent="0.25">
      <c r="A18850"/>
      <c r="B18850"/>
      <c r="C18850"/>
      <c r="D18850"/>
    </row>
    <row r="18851" spans="1:4" x14ac:dyDescent="0.25">
      <c r="A18851"/>
      <c r="B18851"/>
      <c r="C18851"/>
      <c r="D18851"/>
    </row>
    <row r="18852" spans="1:4" x14ac:dyDescent="0.25">
      <c r="A18852"/>
      <c r="B18852"/>
      <c r="C18852"/>
      <c r="D18852"/>
    </row>
    <row r="18853" spans="1:4" x14ac:dyDescent="0.25">
      <c r="A18853"/>
      <c r="B18853"/>
      <c r="C18853"/>
      <c r="D18853"/>
    </row>
    <row r="18854" spans="1:4" x14ac:dyDescent="0.25">
      <c r="A18854"/>
      <c r="B18854"/>
      <c r="C18854"/>
      <c r="D18854"/>
    </row>
    <row r="18855" spans="1:4" x14ac:dyDescent="0.25">
      <c r="A18855"/>
      <c r="B18855"/>
      <c r="C18855"/>
      <c r="D18855"/>
    </row>
    <row r="18856" spans="1:4" x14ac:dyDescent="0.25">
      <c r="A18856"/>
      <c r="B18856"/>
      <c r="C18856"/>
      <c r="D18856"/>
    </row>
    <row r="18857" spans="1:4" x14ac:dyDescent="0.25">
      <c r="A18857"/>
      <c r="B18857"/>
      <c r="C18857"/>
      <c r="D18857"/>
    </row>
    <row r="18858" spans="1:4" x14ac:dyDescent="0.25">
      <c r="A18858"/>
      <c r="B18858"/>
      <c r="C18858"/>
      <c r="D18858"/>
    </row>
    <row r="18859" spans="1:4" x14ac:dyDescent="0.25">
      <c r="A18859"/>
      <c r="B18859"/>
      <c r="C18859"/>
      <c r="D18859"/>
    </row>
    <row r="18860" spans="1:4" x14ac:dyDescent="0.25">
      <c r="A18860"/>
      <c r="B18860"/>
      <c r="C18860"/>
      <c r="D18860"/>
    </row>
    <row r="18861" spans="1:4" x14ac:dyDescent="0.25">
      <c r="A18861"/>
      <c r="B18861"/>
      <c r="C18861"/>
      <c r="D18861"/>
    </row>
    <row r="18862" spans="1:4" x14ac:dyDescent="0.25">
      <c r="A18862"/>
      <c r="B18862"/>
      <c r="C18862"/>
      <c r="D18862"/>
    </row>
    <row r="18863" spans="1:4" x14ac:dyDescent="0.25">
      <c r="A18863"/>
      <c r="B18863"/>
      <c r="C18863"/>
      <c r="D18863"/>
    </row>
    <row r="18864" spans="1:4" x14ac:dyDescent="0.25">
      <c r="A18864"/>
      <c r="B18864"/>
      <c r="C18864"/>
      <c r="D18864"/>
    </row>
    <row r="18865" spans="1:4" x14ac:dyDescent="0.25">
      <c r="A18865"/>
      <c r="B18865"/>
      <c r="C18865"/>
      <c r="D18865"/>
    </row>
    <row r="18866" spans="1:4" x14ac:dyDescent="0.25">
      <c r="A18866"/>
      <c r="B18866"/>
      <c r="C18866"/>
      <c r="D18866"/>
    </row>
    <row r="18867" spans="1:4" x14ac:dyDescent="0.25">
      <c r="A18867"/>
      <c r="B18867"/>
      <c r="C18867"/>
      <c r="D18867"/>
    </row>
    <row r="18868" spans="1:4" x14ac:dyDescent="0.25">
      <c r="A18868"/>
      <c r="B18868"/>
      <c r="C18868"/>
      <c r="D18868"/>
    </row>
    <row r="18869" spans="1:4" x14ac:dyDescent="0.25">
      <c r="A18869"/>
      <c r="B18869"/>
      <c r="C18869"/>
      <c r="D18869"/>
    </row>
    <row r="18870" spans="1:4" x14ac:dyDescent="0.25">
      <c r="A18870"/>
      <c r="B18870"/>
      <c r="C18870"/>
      <c r="D18870"/>
    </row>
    <row r="18871" spans="1:4" x14ac:dyDescent="0.25">
      <c r="A18871"/>
      <c r="B18871"/>
      <c r="C18871"/>
      <c r="D18871"/>
    </row>
    <row r="18872" spans="1:4" x14ac:dyDescent="0.25">
      <c r="A18872"/>
      <c r="B18872"/>
      <c r="C18872"/>
      <c r="D18872"/>
    </row>
    <row r="18873" spans="1:4" x14ac:dyDescent="0.25">
      <c r="A18873"/>
      <c r="B18873"/>
      <c r="C18873"/>
      <c r="D18873"/>
    </row>
    <row r="18874" spans="1:4" x14ac:dyDescent="0.25">
      <c r="A18874"/>
      <c r="B18874"/>
      <c r="C18874"/>
      <c r="D18874"/>
    </row>
    <row r="18875" spans="1:4" x14ac:dyDescent="0.25">
      <c r="A18875"/>
      <c r="B18875"/>
      <c r="C18875"/>
      <c r="D18875"/>
    </row>
    <row r="18876" spans="1:4" x14ac:dyDescent="0.25">
      <c r="A18876"/>
      <c r="B18876"/>
      <c r="C18876"/>
      <c r="D18876"/>
    </row>
    <row r="18877" spans="1:4" x14ac:dyDescent="0.25">
      <c r="A18877"/>
      <c r="B18877"/>
      <c r="C18877"/>
      <c r="D18877"/>
    </row>
    <row r="18878" spans="1:4" x14ac:dyDescent="0.25">
      <c r="A18878"/>
      <c r="B18878"/>
      <c r="C18878"/>
      <c r="D18878"/>
    </row>
    <row r="18879" spans="1:4" x14ac:dyDescent="0.25">
      <c r="A18879"/>
      <c r="B18879"/>
      <c r="C18879"/>
      <c r="D18879"/>
    </row>
    <row r="18880" spans="1:4" x14ac:dyDescent="0.25">
      <c r="A18880"/>
      <c r="B18880"/>
      <c r="C18880"/>
      <c r="D18880"/>
    </row>
    <row r="18881" spans="1:4" x14ac:dyDescent="0.25">
      <c r="A18881"/>
      <c r="B18881"/>
      <c r="C18881"/>
      <c r="D18881"/>
    </row>
    <row r="18882" spans="1:4" x14ac:dyDescent="0.25">
      <c r="A18882"/>
      <c r="B18882"/>
      <c r="C18882"/>
      <c r="D18882"/>
    </row>
    <row r="18883" spans="1:4" x14ac:dyDescent="0.25">
      <c r="A18883"/>
      <c r="B18883"/>
      <c r="C18883"/>
      <c r="D18883"/>
    </row>
    <row r="18884" spans="1:4" x14ac:dyDescent="0.25">
      <c r="A18884"/>
      <c r="B18884"/>
      <c r="C18884"/>
      <c r="D18884"/>
    </row>
    <row r="18885" spans="1:4" x14ac:dyDescent="0.25">
      <c r="A18885"/>
      <c r="B18885"/>
      <c r="C18885"/>
      <c r="D18885"/>
    </row>
    <row r="18886" spans="1:4" x14ac:dyDescent="0.25">
      <c r="A18886"/>
      <c r="B18886"/>
      <c r="C18886"/>
      <c r="D18886"/>
    </row>
    <row r="18887" spans="1:4" x14ac:dyDescent="0.25">
      <c r="A18887"/>
      <c r="B18887"/>
      <c r="C18887"/>
      <c r="D18887"/>
    </row>
    <row r="18888" spans="1:4" x14ac:dyDescent="0.25">
      <c r="A18888"/>
      <c r="B18888"/>
      <c r="C18888"/>
      <c r="D18888"/>
    </row>
    <row r="18889" spans="1:4" x14ac:dyDescent="0.25">
      <c r="A18889"/>
      <c r="B18889"/>
      <c r="C18889"/>
      <c r="D18889"/>
    </row>
    <row r="18890" spans="1:4" x14ac:dyDescent="0.25">
      <c r="A18890"/>
      <c r="B18890"/>
      <c r="C18890"/>
      <c r="D18890"/>
    </row>
    <row r="18891" spans="1:4" x14ac:dyDescent="0.25">
      <c r="A18891"/>
      <c r="B18891"/>
      <c r="C18891"/>
      <c r="D18891"/>
    </row>
    <row r="18892" spans="1:4" x14ac:dyDescent="0.25">
      <c r="A18892"/>
      <c r="B18892"/>
      <c r="C18892"/>
      <c r="D18892"/>
    </row>
    <row r="18893" spans="1:4" x14ac:dyDescent="0.25">
      <c r="A18893"/>
      <c r="B18893"/>
      <c r="C18893"/>
      <c r="D18893"/>
    </row>
    <row r="18894" spans="1:4" x14ac:dyDescent="0.25">
      <c r="A18894"/>
      <c r="B18894"/>
      <c r="C18894"/>
      <c r="D18894"/>
    </row>
    <row r="18895" spans="1:4" x14ac:dyDescent="0.25">
      <c r="A18895"/>
      <c r="B18895"/>
      <c r="C18895"/>
      <c r="D18895"/>
    </row>
    <row r="18896" spans="1:4" x14ac:dyDescent="0.25">
      <c r="A18896"/>
      <c r="B18896"/>
      <c r="C18896"/>
      <c r="D18896"/>
    </row>
    <row r="18897" spans="1:4" x14ac:dyDescent="0.25">
      <c r="A18897"/>
      <c r="B18897"/>
      <c r="C18897"/>
      <c r="D18897"/>
    </row>
    <row r="18898" spans="1:4" x14ac:dyDescent="0.25">
      <c r="A18898"/>
      <c r="B18898"/>
      <c r="C18898"/>
      <c r="D18898"/>
    </row>
    <row r="18899" spans="1:4" x14ac:dyDescent="0.25">
      <c r="A18899"/>
      <c r="B18899"/>
      <c r="C18899"/>
      <c r="D18899"/>
    </row>
    <row r="18900" spans="1:4" x14ac:dyDescent="0.25">
      <c r="A18900"/>
      <c r="B18900"/>
      <c r="C18900"/>
      <c r="D18900"/>
    </row>
    <row r="18901" spans="1:4" x14ac:dyDescent="0.25">
      <c r="A18901"/>
      <c r="B18901"/>
      <c r="C18901"/>
      <c r="D18901"/>
    </row>
    <row r="18902" spans="1:4" x14ac:dyDescent="0.25">
      <c r="A18902"/>
      <c r="B18902"/>
      <c r="C18902"/>
      <c r="D18902"/>
    </row>
    <row r="18903" spans="1:4" x14ac:dyDescent="0.25">
      <c r="A18903"/>
      <c r="B18903"/>
      <c r="C18903"/>
      <c r="D18903"/>
    </row>
    <row r="18904" spans="1:4" x14ac:dyDescent="0.25">
      <c r="A18904"/>
      <c r="B18904"/>
      <c r="C18904"/>
      <c r="D18904"/>
    </row>
    <row r="18905" spans="1:4" x14ac:dyDescent="0.25">
      <c r="A18905"/>
      <c r="B18905"/>
      <c r="C18905"/>
      <c r="D18905"/>
    </row>
    <row r="18906" spans="1:4" x14ac:dyDescent="0.25">
      <c r="A18906"/>
      <c r="B18906"/>
      <c r="C18906"/>
      <c r="D18906"/>
    </row>
    <row r="18907" spans="1:4" x14ac:dyDescent="0.25">
      <c r="A18907"/>
      <c r="B18907"/>
      <c r="C18907"/>
      <c r="D18907"/>
    </row>
    <row r="18908" spans="1:4" x14ac:dyDescent="0.25">
      <c r="A18908"/>
      <c r="B18908"/>
      <c r="C18908"/>
      <c r="D18908"/>
    </row>
    <row r="18909" spans="1:4" x14ac:dyDescent="0.25">
      <c r="A18909"/>
      <c r="B18909"/>
      <c r="C18909"/>
      <c r="D18909"/>
    </row>
    <row r="18910" spans="1:4" x14ac:dyDescent="0.25">
      <c r="A18910"/>
      <c r="B18910"/>
      <c r="C18910"/>
      <c r="D18910"/>
    </row>
    <row r="18911" spans="1:4" x14ac:dyDescent="0.25">
      <c r="A18911"/>
      <c r="B18911"/>
      <c r="C18911"/>
      <c r="D18911"/>
    </row>
    <row r="18912" spans="1:4" x14ac:dyDescent="0.25">
      <c r="A18912"/>
      <c r="B18912"/>
      <c r="C18912"/>
      <c r="D18912"/>
    </row>
    <row r="18913" spans="1:4" x14ac:dyDescent="0.25">
      <c r="A18913"/>
      <c r="B18913"/>
      <c r="C18913"/>
      <c r="D18913"/>
    </row>
    <row r="18914" spans="1:4" x14ac:dyDescent="0.25">
      <c r="A18914"/>
      <c r="B18914"/>
      <c r="C18914"/>
      <c r="D18914"/>
    </row>
    <row r="18915" spans="1:4" x14ac:dyDescent="0.25">
      <c r="A18915"/>
      <c r="B18915"/>
      <c r="C18915"/>
      <c r="D18915"/>
    </row>
    <row r="18916" spans="1:4" x14ac:dyDescent="0.25">
      <c r="A18916"/>
      <c r="B18916"/>
      <c r="C18916"/>
      <c r="D18916"/>
    </row>
    <row r="18917" spans="1:4" x14ac:dyDescent="0.25">
      <c r="A18917"/>
      <c r="B18917"/>
      <c r="C18917"/>
      <c r="D18917"/>
    </row>
    <row r="18918" spans="1:4" x14ac:dyDescent="0.25">
      <c r="A18918"/>
      <c r="B18918"/>
      <c r="C18918"/>
      <c r="D18918"/>
    </row>
    <row r="18919" spans="1:4" x14ac:dyDescent="0.25">
      <c r="A18919"/>
      <c r="B18919"/>
      <c r="C18919"/>
      <c r="D18919"/>
    </row>
    <row r="18920" spans="1:4" x14ac:dyDescent="0.25">
      <c r="A18920"/>
      <c r="B18920"/>
      <c r="C18920"/>
      <c r="D18920"/>
    </row>
    <row r="18921" spans="1:4" x14ac:dyDescent="0.25">
      <c r="A18921"/>
      <c r="B18921"/>
      <c r="C18921"/>
      <c r="D18921"/>
    </row>
    <row r="18922" spans="1:4" x14ac:dyDescent="0.25">
      <c r="A18922"/>
      <c r="B18922"/>
      <c r="C18922"/>
      <c r="D18922"/>
    </row>
    <row r="18923" spans="1:4" x14ac:dyDescent="0.25">
      <c r="A18923"/>
      <c r="B18923"/>
      <c r="C18923"/>
      <c r="D18923"/>
    </row>
    <row r="18924" spans="1:4" x14ac:dyDescent="0.25">
      <c r="A18924"/>
      <c r="B18924"/>
      <c r="C18924"/>
      <c r="D18924"/>
    </row>
    <row r="18925" spans="1:4" x14ac:dyDescent="0.25">
      <c r="A18925"/>
      <c r="B18925"/>
      <c r="C18925"/>
      <c r="D18925"/>
    </row>
    <row r="18926" spans="1:4" x14ac:dyDescent="0.25">
      <c r="A18926"/>
      <c r="B18926"/>
      <c r="C18926"/>
      <c r="D18926"/>
    </row>
    <row r="18927" spans="1:4" x14ac:dyDescent="0.25">
      <c r="A18927"/>
      <c r="B18927"/>
      <c r="C18927"/>
      <c r="D18927"/>
    </row>
    <row r="18928" spans="1:4" x14ac:dyDescent="0.25">
      <c r="A18928"/>
      <c r="B18928"/>
      <c r="C18928"/>
      <c r="D18928"/>
    </row>
    <row r="18929" spans="1:4" x14ac:dyDescent="0.25">
      <c r="A18929"/>
      <c r="B18929"/>
      <c r="C18929"/>
      <c r="D18929"/>
    </row>
    <row r="18930" spans="1:4" x14ac:dyDescent="0.25">
      <c r="A18930"/>
      <c r="B18930"/>
      <c r="C18930"/>
      <c r="D18930"/>
    </row>
    <row r="18931" spans="1:4" x14ac:dyDescent="0.25">
      <c r="A18931"/>
      <c r="B18931"/>
      <c r="C18931"/>
      <c r="D18931"/>
    </row>
    <row r="18932" spans="1:4" x14ac:dyDescent="0.25">
      <c r="A18932"/>
      <c r="B18932"/>
      <c r="C18932"/>
      <c r="D18932"/>
    </row>
    <row r="18933" spans="1:4" x14ac:dyDescent="0.25">
      <c r="A18933"/>
      <c r="B18933"/>
      <c r="C18933"/>
      <c r="D18933"/>
    </row>
    <row r="18934" spans="1:4" x14ac:dyDescent="0.25">
      <c r="A18934"/>
      <c r="B18934"/>
      <c r="C18934"/>
      <c r="D18934"/>
    </row>
    <row r="18935" spans="1:4" x14ac:dyDescent="0.25">
      <c r="A18935"/>
      <c r="B18935"/>
      <c r="C18935"/>
      <c r="D18935"/>
    </row>
    <row r="18936" spans="1:4" x14ac:dyDescent="0.25">
      <c r="A18936"/>
      <c r="B18936"/>
      <c r="C18936"/>
      <c r="D18936"/>
    </row>
    <row r="18937" spans="1:4" x14ac:dyDescent="0.25">
      <c r="A18937"/>
      <c r="B18937"/>
      <c r="C18937"/>
      <c r="D18937"/>
    </row>
    <row r="18938" spans="1:4" x14ac:dyDescent="0.25">
      <c r="A18938"/>
      <c r="B18938"/>
      <c r="C18938"/>
      <c r="D18938"/>
    </row>
    <row r="18939" spans="1:4" x14ac:dyDescent="0.25">
      <c r="A18939"/>
      <c r="B18939"/>
      <c r="C18939"/>
      <c r="D18939"/>
    </row>
    <row r="18940" spans="1:4" x14ac:dyDescent="0.25">
      <c r="A18940"/>
      <c r="B18940"/>
      <c r="C18940"/>
      <c r="D18940"/>
    </row>
    <row r="18941" spans="1:4" x14ac:dyDescent="0.25">
      <c r="A18941"/>
      <c r="B18941"/>
      <c r="C18941"/>
      <c r="D18941"/>
    </row>
    <row r="18942" spans="1:4" x14ac:dyDescent="0.25">
      <c r="A18942"/>
      <c r="B18942"/>
      <c r="C18942"/>
      <c r="D18942"/>
    </row>
    <row r="18943" spans="1:4" x14ac:dyDescent="0.25">
      <c r="A18943"/>
      <c r="B18943"/>
      <c r="C18943"/>
      <c r="D18943"/>
    </row>
    <row r="18944" spans="1:4" x14ac:dyDescent="0.25">
      <c r="A18944"/>
      <c r="B18944"/>
      <c r="C18944"/>
      <c r="D18944"/>
    </row>
    <row r="18945" spans="1:4" x14ac:dyDescent="0.25">
      <c r="A18945"/>
      <c r="B18945"/>
      <c r="C18945"/>
      <c r="D18945"/>
    </row>
    <row r="18946" spans="1:4" x14ac:dyDescent="0.25">
      <c r="A18946"/>
      <c r="B18946"/>
      <c r="C18946"/>
      <c r="D18946"/>
    </row>
    <row r="18947" spans="1:4" x14ac:dyDescent="0.25">
      <c r="A18947"/>
      <c r="B18947"/>
      <c r="C18947"/>
      <c r="D18947"/>
    </row>
    <row r="18948" spans="1:4" x14ac:dyDescent="0.25">
      <c r="A18948"/>
      <c r="B18948"/>
      <c r="C18948"/>
      <c r="D18948"/>
    </row>
    <row r="18949" spans="1:4" x14ac:dyDescent="0.25">
      <c r="A18949"/>
      <c r="B18949"/>
      <c r="C18949"/>
      <c r="D18949"/>
    </row>
    <row r="18950" spans="1:4" x14ac:dyDescent="0.25">
      <c r="A18950"/>
      <c r="B18950"/>
      <c r="C18950"/>
      <c r="D18950"/>
    </row>
    <row r="18951" spans="1:4" x14ac:dyDescent="0.25">
      <c r="A18951"/>
      <c r="B18951"/>
      <c r="C18951"/>
      <c r="D18951"/>
    </row>
    <row r="18952" spans="1:4" x14ac:dyDescent="0.25">
      <c r="A18952"/>
      <c r="B18952"/>
      <c r="C18952"/>
      <c r="D18952"/>
    </row>
    <row r="18953" spans="1:4" x14ac:dyDescent="0.25">
      <c r="A18953"/>
      <c r="B18953"/>
      <c r="C18953"/>
      <c r="D18953"/>
    </row>
    <row r="18954" spans="1:4" x14ac:dyDescent="0.25">
      <c r="A18954"/>
      <c r="B18954"/>
      <c r="C18954"/>
      <c r="D18954"/>
    </row>
    <row r="18955" spans="1:4" x14ac:dyDescent="0.25">
      <c r="A18955"/>
      <c r="B18955"/>
      <c r="C18955"/>
      <c r="D18955"/>
    </row>
    <row r="18956" spans="1:4" x14ac:dyDescent="0.25">
      <c r="A18956"/>
      <c r="B18956"/>
      <c r="C18956"/>
      <c r="D18956"/>
    </row>
    <row r="18957" spans="1:4" x14ac:dyDescent="0.25">
      <c r="A18957"/>
      <c r="B18957"/>
      <c r="C18957"/>
      <c r="D18957"/>
    </row>
    <row r="18958" spans="1:4" x14ac:dyDescent="0.25">
      <c r="A18958"/>
      <c r="B18958"/>
      <c r="C18958"/>
      <c r="D18958"/>
    </row>
    <row r="18959" spans="1:4" x14ac:dyDescent="0.25">
      <c r="A18959"/>
      <c r="B18959"/>
      <c r="C18959"/>
      <c r="D18959"/>
    </row>
    <row r="18960" spans="1:4" x14ac:dyDescent="0.25">
      <c r="A18960"/>
      <c r="B18960"/>
      <c r="C18960"/>
      <c r="D18960"/>
    </row>
    <row r="18961" spans="1:4" x14ac:dyDescent="0.25">
      <c r="A18961"/>
      <c r="B18961"/>
      <c r="C18961"/>
      <c r="D18961"/>
    </row>
    <row r="18962" spans="1:4" x14ac:dyDescent="0.25">
      <c r="A18962"/>
      <c r="B18962"/>
      <c r="C18962"/>
      <c r="D18962"/>
    </row>
    <row r="18963" spans="1:4" x14ac:dyDescent="0.25">
      <c r="A18963"/>
      <c r="B18963"/>
      <c r="C18963"/>
      <c r="D18963"/>
    </row>
    <row r="18964" spans="1:4" x14ac:dyDescent="0.25">
      <c r="A18964"/>
      <c r="B18964"/>
      <c r="C18964"/>
      <c r="D18964"/>
    </row>
    <row r="18965" spans="1:4" x14ac:dyDescent="0.25">
      <c r="A18965"/>
      <c r="B18965"/>
      <c r="C18965"/>
      <c r="D18965"/>
    </row>
    <row r="18966" spans="1:4" x14ac:dyDescent="0.25">
      <c r="A18966"/>
      <c r="B18966"/>
      <c r="C18966"/>
      <c r="D18966"/>
    </row>
    <row r="18967" spans="1:4" x14ac:dyDescent="0.25">
      <c r="A18967"/>
      <c r="B18967"/>
      <c r="C18967"/>
      <c r="D18967"/>
    </row>
    <row r="18968" spans="1:4" x14ac:dyDescent="0.25">
      <c r="A18968"/>
      <c r="B18968"/>
      <c r="C18968"/>
      <c r="D18968"/>
    </row>
    <row r="18969" spans="1:4" x14ac:dyDescent="0.25">
      <c r="A18969"/>
      <c r="B18969"/>
      <c r="C18969"/>
      <c r="D18969"/>
    </row>
    <row r="18970" spans="1:4" x14ac:dyDescent="0.25">
      <c r="A18970"/>
      <c r="B18970"/>
      <c r="C18970"/>
      <c r="D18970"/>
    </row>
    <row r="18971" spans="1:4" x14ac:dyDescent="0.25">
      <c r="A18971"/>
      <c r="B18971"/>
      <c r="C18971"/>
      <c r="D18971"/>
    </row>
    <row r="18972" spans="1:4" x14ac:dyDescent="0.25">
      <c r="A18972"/>
      <c r="B18972"/>
      <c r="C18972"/>
      <c r="D18972"/>
    </row>
    <row r="18973" spans="1:4" x14ac:dyDescent="0.25">
      <c r="A18973"/>
      <c r="B18973"/>
      <c r="C18973"/>
      <c r="D18973"/>
    </row>
    <row r="18974" spans="1:4" x14ac:dyDescent="0.25">
      <c r="A18974"/>
      <c r="B18974"/>
      <c r="C18974"/>
      <c r="D18974"/>
    </row>
    <row r="18975" spans="1:4" x14ac:dyDescent="0.25">
      <c r="A18975"/>
      <c r="B18975"/>
      <c r="C18975"/>
      <c r="D18975"/>
    </row>
    <row r="18976" spans="1:4" x14ac:dyDescent="0.25">
      <c r="A18976"/>
      <c r="B18976"/>
      <c r="C18976"/>
      <c r="D18976"/>
    </row>
    <row r="18977" spans="1:4" x14ac:dyDescent="0.25">
      <c r="A18977"/>
      <c r="B18977"/>
      <c r="C18977"/>
      <c r="D18977"/>
    </row>
    <row r="18978" spans="1:4" x14ac:dyDescent="0.25">
      <c r="A18978"/>
      <c r="B18978"/>
      <c r="C18978"/>
      <c r="D18978"/>
    </row>
    <row r="18979" spans="1:4" x14ac:dyDescent="0.25">
      <c r="A18979"/>
      <c r="B18979"/>
      <c r="C18979"/>
      <c r="D18979"/>
    </row>
    <row r="18980" spans="1:4" x14ac:dyDescent="0.25">
      <c r="A18980"/>
      <c r="B18980"/>
      <c r="C18980"/>
      <c r="D18980"/>
    </row>
    <row r="18981" spans="1:4" x14ac:dyDescent="0.25">
      <c r="A18981"/>
      <c r="B18981"/>
      <c r="C18981"/>
      <c r="D18981"/>
    </row>
    <row r="18982" spans="1:4" x14ac:dyDescent="0.25">
      <c r="A18982"/>
      <c r="B18982"/>
      <c r="C18982"/>
      <c r="D18982"/>
    </row>
    <row r="18983" spans="1:4" x14ac:dyDescent="0.25">
      <c r="A18983"/>
      <c r="B18983"/>
      <c r="C18983"/>
      <c r="D18983"/>
    </row>
    <row r="18984" spans="1:4" x14ac:dyDescent="0.25">
      <c r="A18984"/>
      <c r="B18984"/>
      <c r="C18984"/>
      <c r="D18984"/>
    </row>
    <row r="18985" spans="1:4" x14ac:dyDescent="0.25">
      <c r="A18985"/>
      <c r="B18985"/>
      <c r="C18985"/>
      <c r="D18985"/>
    </row>
    <row r="18986" spans="1:4" x14ac:dyDescent="0.25">
      <c r="A18986"/>
      <c r="B18986"/>
      <c r="C18986"/>
      <c r="D18986"/>
    </row>
    <row r="18987" spans="1:4" x14ac:dyDescent="0.25">
      <c r="A18987"/>
      <c r="B18987"/>
      <c r="C18987"/>
      <c r="D18987"/>
    </row>
    <row r="18988" spans="1:4" x14ac:dyDescent="0.25">
      <c r="A18988"/>
      <c r="B18988"/>
      <c r="C18988"/>
      <c r="D18988"/>
    </row>
    <row r="18989" spans="1:4" x14ac:dyDescent="0.25">
      <c r="A18989"/>
      <c r="B18989"/>
      <c r="C18989"/>
      <c r="D18989"/>
    </row>
    <row r="18990" spans="1:4" x14ac:dyDescent="0.25">
      <c r="A18990"/>
      <c r="B18990"/>
      <c r="C18990"/>
      <c r="D18990"/>
    </row>
    <row r="18991" spans="1:4" x14ac:dyDescent="0.25">
      <c r="A18991"/>
      <c r="B18991"/>
      <c r="C18991"/>
      <c r="D18991"/>
    </row>
    <row r="18992" spans="1:4" x14ac:dyDescent="0.25">
      <c r="A18992"/>
      <c r="B18992"/>
      <c r="C18992"/>
      <c r="D18992"/>
    </row>
    <row r="18993" spans="1:4" x14ac:dyDescent="0.25">
      <c r="A18993"/>
      <c r="B18993"/>
      <c r="C18993"/>
      <c r="D18993"/>
    </row>
    <row r="18994" spans="1:4" x14ac:dyDescent="0.25">
      <c r="A18994"/>
      <c r="B18994"/>
      <c r="C18994"/>
      <c r="D18994"/>
    </row>
    <row r="18995" spans="1:4" x14ac:dyDescent="0.25">
      <c r="A18995"/>
      <c r="B18995"/>
      <c r="C18995"/>
      <c r="D18995"/>
    </row>
    <row r="18996" spans="1:4" x14ac:dyDescent="0.25">
      <c r="A18996"/>
      <c r="B18996"/>
      <c r="C18996"/>
      <c r="D18996"/>
    </row>
    <row r="18997" spans="1:4" x14ac:dyDescent="0.25">
      <c r="A18997"/>
      <c r="B18997"/>
      <c r="C18997"/>
      <c r="D18997"/>
    </row>
    <row r="18998" spans="1:4" x14ac:dyDescent="0.25">
      <c r="A18998"/>
      <c r="B18998"/>
      <c r="C18998"/>
      <c r="D18998"/>
    </row>
    <row r="18999" spans="1:4" x14ac:dyDescent="0.25">
      <c r="A18999"/>
      <c r="B18999"/>
      <c r="C18999"/>
      <c r="D18999"/>
    </row>
    <row r="19000" spans="1:4" x14ac:dyDescent="0.25">
      <c r="A19000"/>
      <c r="B19000"/>
      <c r="C19000"/>
      <c r="D19000"/>
    </row>
    <row r="19001" spans="1:4" x14ac:dyDescent="0.25">
      <c r="A19001"/>
      <c r="B19001"/>
      <c r="C19001"/>
      <c r="D19001"/>
    </row>
    <row r="19002" spans="1:4" x14ac:dyDescent="0.25">
      <c r="A19002"/>
      <c r="B19002"/>
      <c r="C19002"/>
      <c r="D19002"/>
    </row>
    <row r="19003" spans="1:4" x14ac:dyDescent="0.25">
      <c r="A19003"/>
      <c r="B19003"/>
      <c r="C19003"/>
      <c r="D19003"/>
    </row>
    <row r="19004" spans="1:4" x14ac:dyDescent="0.25">
      <c r="A19004"/>
      <c r="B19004"/>
      <c r="C19004"/>
      <c r="D19004"/>
    </row>
    <row r="19005" spans="1:4" x14ac:dyDescent="0.25">
      <c r="A19005"/>
      <c r="B19005"/>
      <c r="C19005"/>
      <c r="D19005"/>
    </row>
    <row r="19006" spans="1:4" x14ac:dyDescent="0.25">
      <c r="A19006"/>
      <c r="B19006"/>
      <c r="C19006"/>
      <c r="D19006"/>
    </row>
    <row r="19007" spans="1:4" x14ac:dyDescent="0.25">
      <c r="A19007"/>
      <c r="B19007"/>
      <c r="C19007"/>
      <c r="D19007"/>
    </row>
    <row r="19008" spans="1:4" x14ac:dyDescent="0.25">
      <c r="A19008"/>
      <c r="B19008"/>
      <c r="C19008"/>
      <c r="D19008"/>
    </row>
    <row r="19009" spans="1:4" x14ac:dyDescent="0.25">
      <c r="A19009"/>
      <c r="B19009"/>
      <c r="C19009"/>
      <c r="D19009"/>
    </row>
    <row r="19010" spans="1:4" x14ac:dyDescent="0.25">
      <c r="A19010"/>
      <c r="B19010"/>
      <c r="C19010"/>
      <c r="D19010"/>
    </row>
    <row r="19011" spans="1:4" x14ac:dyDescent="0.25">
      <c r="A19011"/>
      <c r="B19011"/>
      <c r="C19011"/>
      <c r="D19011"/>
    </row>
    <row r="19012" spans="1:4" x14ac:dyDescent="0.25">
      <c r="A19012"/>
      <c r="B19012"/>
      <c r="C19012"/>
      <c r="D19012"/>
    </row>
    <row r="19013" spans="1:4" x14ac:dyDescent="0.25">
      <c r="A19013"/>
      <c r="B19013"/>
      <c r="C19013"/>
      <c r="D19013"/>
    </row>
    <row r="19014" spans="1:4" x14ac:dyDescent="0.25">
      <c r="A19014"/>
      <c r="B19014"/>
      <c r="C19014"/>
      <c r="D19014"/>
    </row>
    <row r="19015" spans="1:4" x14ac:dyDescent="0.25">
      <c r="A19015"/>
      <c r="B19015"/>
      <c r="C19015"/>
      <c r="D19015"/>
    </row>
    <row r="19016" spans="1:4" x14ac:dyDescent="0.25">
      <c r="A19016"/>
      <c r="B19016"/>
      <c r="C19016"/>
      <c r="D19016"/>
    </row>
    <row r="19017" spans="1:4" x14ac:dyDescent="0.25">
      <c r="A19017"/>
      <c r="B19017"/>
      <c r="C19017"/>
      <c r="D19017"/>
    </row>
    <row r="19018" spans="1:4" x14ac:dyDescent="0.25">
      <c r="A19018"/>
      <c r="B19018"/>
      <c r="C19018"/>
      <c r="D19018"/>
    </row>
    <row r="19019" spans="1:4" x14ac:dyDescent="0.25">
      <c r="A19019"/>
      <c r="B19019"/>
      <c r="C19019"/>
      <c r="D19019"/>
    </row>
    <row r="19020" spans="1:4" x14ac:dyDescent="0.25">
      <c r="A19020"/>
      <c r="B19020"/>
      <c r="C19020"/>
      <c r="D19020"/>
    </row>
    <row r="19021" spans="1:4" x14ac:dyDescent="0.25">
      <c r="A19021"/>
      <c r="B19021"/>
      <c r="C19021"/>
      <c r="D19021"/>
    </row>
    <row r="19022" spans="1:4" x14ac:dyDescent="0.25">
      <c r="A19022"/>
      <c r="B19022"/>
      <c r="C19022"/>
      <c r="D19022"/>
    </row>
    <row r="19023" spans="1:4" x14ac:dyDescent="0.25">
      <c r="A19023"/>
      <c r="B19023"/>
      <c r="C19023"/>
      <c r="D19023"/>
    </row>
    <row r="19024" spans="1:4" x14ac:dyDescent="0.25">
      <c r="A19024"/>
      <c r="B19024"/>
      <c r="C19024"/>
      <c r="D19024"/>
    </row>
    <row r="19025" spans="1:4" x14ac:dyDescent="0.25">
      <c r="A19025"/>
      <c r="B19025"/>
      <c r="C19025"/>
      <c r="D19025"/>
    </row>
    <row r="19026" spans="1:4" x14ac:dyDescent="0.25">
      <c r="A19026"/>
      <c r="B19026"/>
      <c r="C19026"/>
      <c r="D19026"/>
    </row>
    <row r="19027" spans="1:4" x14ac:dyDescent="0.25">
      <c r="A19027"/>
      <c r="B19027"/>
      <c r="C19027"/>
      <c r="D19027"/>
    </row>
    <row r="19028" spans="1:4" x14ac:dyDescent="0.25">
      <c r="A19028"/>
      <c r="B19028"/>
      <c r="C19028"/>
      <c r="D19028"/>
    </row>
    <row r="19029" spans="1:4" x14ac:dyDescent="0.25">
      <c r="A19029"/>
      <c r="B19029"/>
      <c r="C19029"/>
      <c r="D19029"/>
    </row>
    <row r="19030" spans="1:4" x14ac:dyDescent="0.25">
      <c r="A19030"/>
      <c r="B19030"/>
      <c r="C19030"/>
      <c r="D19030"/>
    </row>
    <row r="19031" spans="1:4" x14ac:dyDescent="0.25">
      <c r="A19031"/>
      <c r="B19031"/>
      <c r="C19031"/>
      <c r="D19031"/>
    </row>
    <row r="19032" spans="1:4" x14ac:dyDescent="0.25">
      <c r="A19032"/>
      <c r="B19032"/>
      <c r="C19032"/>
      <c r="D19032"/>
    </row>
    <row r="19033" spans="1:4" x14ac:dyDescent="0.25">
      <c r="A19033"/>
      <c r="B19033"/>
      <c r="C19033"/>
      <c r="D19033"/>
    </row>
    <row r="19034" spans="1:4" x14ac:dyDescent="0.25">
      <c r="A19034"/>
      <c r="B19034"/>
      <c r="C19034"/>
      <c r="D19034"/>
    </row>
    <row r="19035" spans="1:4" x14ac:dyDescent="0.25">
      <c r="A19035"/>
      <c r="B19035"/>
      <c r="C19035"/>
      <c r="D19035"/>
    </row>
    <row r="19036" spans="1:4" x14ac:dyDescent="0.25">
      <c r="A19036"/>
      <c r="B19036"/>
      <c r="C19036"/>
      <c r="D19036"/>
    </row>
    <row r="19037" spans="1:4" x14ac:dyDescent="0.25">
      <c r="A19037"/>
      <c r="B19037"/>
      <c r="C19037"/>
      <c r="D19037"/>
    </row>
    <row r="19038" spans="1:4" x14ac:dyDescent="0.25">
      <c r="A19038"/>
      <c r="B19038"/>
      <c r="C19038"/>
      <c r="D19038"/>
    </row>
    <row r="19039" spans="1:4" x14ac:dyDescent="0.25">
      <c r="A19039"/>
      <c r="B19039"/>
      <c r="C19039"/>
      <c r="D19039"/>
    </row>
    <row r="19040" spans="1:4" x14ac:dyDescent="0.25">
      <c r="A19040"/>
      <c r="B19040"/>
      <c r="C19040"/>
      <c r="D19040"/>
    </row>
    <row r="19041" spans="1:4" x14ac:dyDescent="0.25">
      <c r="A19041"/>
      <c r="B19041"/>
      <c r="C19041"/>
      <c r="D19041"/>
    </row>
    <row r="19042" spans="1:4" x14ac:dyDescent="0.25">
      <c r="A19042"/>
      <c r="B19042"/>
      <c r="C19042"/>
      <c r="D19042"/>
    </row>
    <row r="19043" spans="1:4" x14ac:dyDescent="0.25">
      <c r="A19043"/>
      <c r="B19043"/>
      <c r="C19043"/>
      <c r="D19043"/>
    </row>
    <row r="19044" spans="1:4" x14ac:dyDescent="0.25">
      <c r="A19044"/>
      <c r="B19044"/>
      <c r="C19044"/>
      <c r="D19044"/>
    </row>
    <row r="19045" spans="1:4" x14ac:dyDescent="0.25">
      <c r="A19045"/>
      <c r="B19045"/>
      <c r="C19045"/>
      <c r="D19045"/>
    </row>
    <row r="19046" spans="1:4" x14ac:dyDescent="0.25">
      <c r="A19046"/>
      <c r="B19046"/>
      <c r="C19046"/>
      <c r="D19046"/>
    </row>
    <row r="19047" spans="1:4" x14ac:dyDescent="0.25">
      <c r="A19047"/>
      <c r="B19047"/>
      <c r="C19047"/>
      <c r="D19047"/>
    </row>
    <row r="19048" spans="1:4" x14ac:dyDescent="0.25">
      <c r="A19048"/>
      <c r="B19048"/>
      <c r="C19048"/>
      <c r="D19048"/>
    </row>
    <row r="19049" spans="1:4" x14ac:dyDescent="0.25">
      <c r="A19049"/>
      <c r="B19049"/>
      <c r="C19049"/>
      <c r="D19049"/>
    </row>
    <row r="19050" spans="1:4" x14ac:dyDescent="0.25">
      <c r="A19050"/>
      <c r="B19050"/>
      <c r="C19050"/>
      <c r="D19050"/>
    </row>
    <row r="19051" spans="1:4" x14ac:dyDescent="0.25">
      <c r="A19051"/>
      <c r="B19051"/>
      <c r="C19051"/>
      <c r="D19051"/>
    </row>
    <row r="19052" spans="1:4" x14ac:dyDescent="0.25">
      <c r="A19052"/>
      <c r="B19052"/>
      <c r="C19052"/>
      <c r="D19052"/>
    </row>
    <row r="19053" spans="1:4" x14ac:dyDescent="0.25">
      <c r="A19053"/>
      <c r="B19053"/>
      <c r="C19053"/>
      <c r="D19053"/>
    </row>
    <row r="19054" spans="1:4" x14ac:dyDescent="0.25">
      <c r="A19054"/>
      <c r="B19054"/>
      <c r="C19054"/>
      <c r="D19054"/>
    </row>
    <row r="19055" spans="1:4" x14ac:dyDescent="0.25">
      <c r="A19055"/>
      <c r="B19055"/>
      <c r="C19055"/>
      <c r="D19055"/>
    </row>
    <row r="19056" spans="1:4" x14ac:dyDescent="0.25">
      <c r="A19056"/>
      <c r="B19056"/>
      <c r="C19056"/>
      <c r="D19056"/>
    </row>
    <row r="19057" spans="1:4" x14ac:dyDescent="0.25">
      <c r="A19057"/>
      <c r="B19057"/>
      <c r="C19057"/>
      <c r="D19057"/>
    </row>
    <row r="19058" spans="1:4" x14ac:dyDescent="0.25">
      <c r="A19058"/>
      <c r="B19058"/>
      <c r="C19058"/>
      <c r="D19058"/>
    </row>
    <row r="19059" spans="1:4" x14ac:dyDescent="0.25">
      <c r="A19059"/>
      <c r="B19059"/>
      <c r="C19059"/>
      <c r="D19059"/>
    </row>
    <row r="19060" spans="1:4" x14ac:dyDescent="0.25">
      <c r="A19060"/>
      <c r="B19060"/>
      <c r="C19060"/>
      <c r="D19060"/>
    </row>
    <row r="19061" spans="1:4" x14ac:dyDescent="0.25">
      <c r="A19061"/>
      <c r="B19061"/>
      <c r="C19061"/>
      <c r="D19061"/>
    </row>
    <row r="19062" spans="1:4" x14ac:dyDescent="0.25">
      <c r="A19062"/>
      <c r="B19062"/>
      <c r="C19062"/>
      <c r="D19062"/>
    </row>
    <row r="19063" spans="1:4" x14ac:dyDescent="0.25">
      <c r="A19063"/>
      <c r="B19063"/>
      <c r="C19063"/>
      <c r="D19063"/>
    </row>
    <row r="19064" spans="1:4" x14ac:dyDescent="0.25">
      <c r="A19064"/>
      <c r="B19064"/>
      <c r="C19064"/>
      <c r="D19064"/>
    </row>
    <row r="19065" spans="1:4" x14ac:dyDescent="0.25">
      <c r="A19065"/>
      <c r="B19065"/>
      <c r="C19065"/>
      <c r="D19065"/>
    </row>
    <row r="19066" spans="1:4" x14ac:dyDescent="0.25">
      <c r="A19066"/>
      <c r="B19066"/>
      <c r="C19066"/>
      <c r="D19066"/>
    </row>
    <row r="19067" spans="1:4" x14ac:dyDescent="0.25">
      <c r="A19067"/>
      <c r="B19067"/>
      <c r="C19067"/>
      <c r="D19067"/>
    </row>
    <row r="19068" spans="1:4" x14ac:dyDescent="0.25">
      <c r="A19068"/>
      <c r="B19068"/>
      <c r="C19068"/>
      <c r="D19068"/>
    </row>
    <row r="19069" spans="1:4" x14ac:dyDescent="0.25">
      <c r="A19069"/>
      <c r="B19069"/>
      <c r="C19069"/>
      <c r="D19069"/>
    </row>
    <row r="19070" spans="1:4" x14ac:dyDescent="0.25">
      <c r="A19070"/>
      <c r="B19070"/>
      <c r="C19070"/>
      <c r="D19070"/>
    </row>
    <row r="19071" spans="1:4" x14ac:dyDescent="0.25">
      <c r="A19071"/>
      <c r="B19071"/>
      <c r="C19071"/>
      <c r="D19071"/>
    </row>
    <row r="19072" spans="1:4" x14ac:dyDescent="0.25">
      <c r="A19072"/>
      <c r="B19072"/>
      <c r="C19072"/>
      <c r="D19072"/>
    </row>
    <row r="19073" spans="1:4" x14ac:dyDescent="0.25">
      <c r="A19073"/>
      <c r="B19073"/>
      <c r="C19073"/>
      <c r="D19073"/>
    </row>
    <row r="19074" spans="1:4" x14ac:dyDescent="0.25">
      <c r="A19074"/>
      <c r="B19074"/>
      <c r="C19074"/>
      <c r="D19074"/>
    </row>
    <row r="19075" spans="1:4" x14ac:dyDescent="0.25">
      <c r="A19075"/>
      <c r="B19075"/>
      <c r="C19075"/>
      <c r="D19075"/>
    </row>
    <row r="19076" spans="1:4" x14ac:dyDescent="0.25">
      <c r="A19076"/>
      <c r="B19076"/>
      <c r="C19076"/>
      <c r="D19076"/>
    </row>
    <row r="19077" spans="1:4" x14ac:dyDescent="0.25">
      <c r="A19077"/>
      <c r="B19077"/>
      <c r="C19077"/>
      <c r="D19077"/>
    </row>
    <row r="19078" spans="1:4" x14ac:dyDescent="0.25">
      <c r="A19078"/>
      <c r="B19078"/>
      <c r="C19078"/>
      <c r="D19078"/>
    </row>
    <row r="19079" spans="1:4" x14ac:dyDescent="0.25">
      <c r="A19079"/>
      <c r="B19079"/>
      <c r="C19079"/>
      <c r="D19079"/>
    </row>
    <row r="19080" spans="1:4" x14ac:dyDescent="0.25">
      <c r="A19080"/>
      <c r="B19080"/>
      <c r="C19080"/>
      <c r="D19080"/>
    </row>
    <row r="19081" spans="1:4" x14ac:dyDescent="0.25">
      <c r="A19081"/>
      <c r="B19081"/>
      <c r="C19081"/>
      <c r="D19081"/>
    </row>
    <row r="19082" spans="1:4" x14ac:dyDescent="0.25">
      <c r="A19082"/>
      <c r="B19082"/>
      <c r="C19082"/>
      <c r="D19082"/>
    </row>
    <row r="19083" spans="1:4" x14ac:dyDescent="0.25">
      <c r="A19083"/>
      <c r="B19083"/>
      <c r="C19083"/>
      <c r="D19083"/>
    </row>
    <row r="19084" spans="1:4" x14ac:dyDescent="0.25">
      <c r="A19084"/>
      <c r="B19084"/>
      <c r="C19084"/>
      <c r="D19084"/>
    </row>
    <row r="19085" spans="1:4" x14ac:dyDescent="0.25">
      <c r="A19085"/>
      <c r="B19085"/>
      <c r="C19085"/>
      <c r="D19085"/>
    </row>
    <row r="19086" spans="1:4" x14ac:dyDescent="0.25">
      <c r="A19086"/>
      <c r="B19086"/>
      <c r="C19086"/>
      <c r="D19086"/>
    </row>
    <row r="19087" spans="1:4" x14ac:dyDescent="0.25">
      <c r="A19087"/>
      <c r="B19087"/>
      <c r="C19087"/>
      <c r="D19087"/>
    </row>
    <row r="19088" spans="1:4" x14ac:dyDescent="0.25">
      <c r="A19088"/>
      <c r="B19088"/>
      <c r="C19088"/>
      <c r="D19088"/>
    </row>
    <row r="19089" spans="1:4" x14ac:dyDescent="0.25">
      <c r="A19089"/>
      <c r="B19089"/>
      <c r="C19089"/>
      <c r="D19089"/>
    </row>
    <row r="19090" spans="1:4" x14ac:dyDescent="0.25">
      <c r="A19090"/>
      <c r="B19090"/>
      <c r="C19090"/>
      <c r="D19090"/>
    </row>
    <row r="19091" spans="1:4" x14ac:dyDescent="0.25">
      <c r="A19091"/>
      <c r="B19091"/>
      <c r="C19091"/>
      <c r="D19091"/>
    </row>
    <row r="19092" spans="1:4" x14ac:dyDescent="0.25">
      <c r="A19092"/>
      <c r="B19092"/>
      <c r="C19092"/>
      <c r="D19092"/>
    </row>
    <row r="19093" spans="1:4" x14ac:dyDescent="0.25">
      <c r="A19093"/>
      <c r="B19093"/>
      <c r="C19093"/>
      <c r="D19093"/>
    </row>
    <row r="19094" spans="1:4" x14ac:dyDescent="0.25">
      <c r="A19094"/>
      <c r="B19094"/>
      <c r="C19094"/>
      <c r="D19094"/>
    </row>
    <row r="19095" spans="1:4" x14ac:dyDescent="0.25">
      <c r="A19095"/>
      <c r="B19095"/>
      <c r="C19095"/>
      <c r="D19095"/>
    </row>
    <row r="19096" spans="1:4" x14ac:dyDescent="0.25">
      <c r="A19096"/>
      <c r="B19096"/>
      <c r="C19096"/>
      <c r="D19096"/>
    </row>
    <row r="19097" spans="1:4" x14ac:dyDescent="0.25">
      <c r="A19097"/>
      <c r="B19097"/>
      <c r="C19097"/>
      <c r="D19097"/>
    </row>
    <row r="19098" spans="1:4" x14ac:dyDescent="0.25">
      <c r="A19098"/>
      <c r="B19098"/>
      <c r="C19098"/>
      <c r="D19098"/>
    </row>
    <row r="19099" spans="1:4" x14ac:dyDescent="0.25">
      <c r="A19099"/>
      <c r="B19099"/>
      <c r="C19099"/>
      <c r="D19099"/>
    </row>
    <row r="19100" spans="1:4" x14ac:dyDescent="0.25">
      <c r="A19100"/>
      <c r="B19100"/>
      <c r="C19100"/>
      <c r="D19100"/>
    </row>
    <row r="19101" spans="1:4" x14ac:dyDescent="0.25">
      <c r="A19101"/>
      <c r="B19101"/>
      <c r="C19101"/>
      <c r="D19101"/>
    </row>
    <row r="19102" spans="1:4" x14ac:dyDescent="0.25">
      <c r="A19102"/>
      <c r="B19102"/>
      <c r="C19102"/>
      <c r="D19102"/>
    </row>
    <row r="19103" spans="1:4" x14ac:dyDescent="0.25">
      <c r="A19103"/>
      <c r="B19103"/>
      <c r="C19103"/>
      <c r="D19103"/>
    </row>
    <row r="19104" spans="1:4" x14ac:dyDescent="0.25">
      <c r="A19104"/>
      <c r="B19104"/>
      <c r="C19104"/>
      <c r="D19104"/>
    </row>
    <row r="19105" spans="1:4" x14ac:dyDescent="0.25">
      <c r="A19105"/>
      <c r="B19105"/>
      <c r="C19105"/>
      <c r="D19105"/>
    </row>
    <row r="19106" spans="1:4" x14ac:dyDescent="0.25">
      <c r="A19106"/>
      <c r="B19106"/>
      <c r="C19106"/>
      <c r="D19106"/>
    </row>
    <row r="19107" spans="1:4" x14ac:dyDescent="0.25">
      <c r="A19107"/>
      <c r="B19107"/>
      <c r="C19107"/>
      <c r="D19107"/>
    </row>
    <row r="19108" spans="1:4" x14ac:dyDescent="0.25">
      <c r="A19108"/>
      <c r="B19108"/>
      <c r="C19108"/>
      <c r="D19108"/>
    </row>
    <row r="19109" spans="1:4" x14ac:dyDescent="0.25">
      <c r="A19109"/>
      <c r="B19109"/>
      <c r="C19109"/>
      <c r="D19109"/>
    </row>
    <row r="19110" spans="1:4" x14ac:dyDescent="0.25">
      <c r="A19110"/>
      <c r="B19110"/>
      <c r="C19110"/>
      <c r="D19110"/>
    </row>
    <row r="19111" spans="1:4" x14ac:dyDescent="0.25">
      <c r="A19111"/>
      <c r="B19111"/>
      <c r="C19111"/>
      <c r="D19111"/>
    </row>
    <row r="19112" spans="1:4" x14ac:dyDescent="0.25">
      <c r="A19112"/>
      <c r="B19112"/>
      <c r="C19112"/>
      <c r="D19112"/>
    </row>
    <row r="19113" spans="1:4" x14ac:dyDescent="0.25">
      <c r="A19113"/>
      <c r="B19113"/>
      <c r="C19113"/>
      <c r="D19113"/>
    </row>
    <row r="19114" spans="1:4" x14ac:dyDescent="0.25">
      <c r="A19114"/>
      <c r="B19114"/>
      <c r="C19114"/>
      <c r="D19114"/>
    </row>
    <row r="19115" spans="1:4" x14ac:dyDescent="0.25">
      <c r="A19115"/>
      <c r="B19115"/>
      <c r="C19115"/>
      <c r="D19115"/>
    </row>
    <row r="19116" spans="1:4" x14ac:dyDescent="0.25">
      <c r="A19116"/>
      <c r="B19116"/>
      <c r="C19116"/>
      <c r="D19116"/>
    </row>
    <row r="19117" spans="1:4" x14ac:dyDescent="0.25">
      <c r="A19117"/>
      <c r="B19117"/>
      <c r="C19117"/>
      <c r="D19117"/>
    </row>
    <row r="19118" spans="1:4" x14ac:dyDescent="0.25">
      <c r="A19118"/>
      <c r="B19118"/>
      <c r="C19118"/>
      <c r="D19118"/>
    </row>
    <row r="19119" spans="1:4" x14ac:dyDescent="0.25">
      <c r="A19119"/>
      <c r="B19119"/>
      <c r="C19119"/>
      <c r="D19119"/>
    </row>
    <row r="19120" spans="1:4" x14ac:dyDescent="0.25">
      <c r="A19120"/>
      <c r="B19120"/>
      <c r="C19120"/>
      <c r="D19120"/>
    </row>
    <row r="19121" spans="1:4" x14ac:dyDescent="0.25">
      <c r="A19121"/>
      <c r="B19121"/>
      <c r="C19121"/>
      <c r="D19121"/>
    </row>
    <row r="19122" spans="1:4" x14ac:dyDescent="0.25">
      <c r="A19122"/>
      <c r="B19122"/>
      <c r="C19122"/>
      <c r="D19122"/>
    </row>
    <row r="19123" spans="1:4" x14ac:dyDescent="0.25">
      <c r="A19123"/>
      <c r="B19123"/>
      <c r="C19123"/>
      <c r="D19123"/>
    </row>
    <row r="19124" spans="1:4" x14ac:dyDescent="0.25">
      <c r="A19124"/>
      <c r="B19124"/>
      <c r="C19124"/>
      <c r="D19124"/>
    </row>
    <row r="19125" spans="1:4" x14ac:dyDescent="0.25">
      <c r="A19125"/>
      <c r="B19125"/>
      <c r="C19125"/>
      <c r="D19125"/>
    </row>
    <row r="19126" spans="1:4" x14ac:dyDescent="0.25">
      <c r="A19126"/>
      <c r="B19126"/>
      <c r="C19126"/>
      <c r="D19126"/>
    </row>
    <row r="19127" spans="1:4" x14ac:dyDescent="0.25">
      <c r="A19127"/>
      <c r="B19127"/>
      <c r="C19127"/>
      <c r="D19127"/>
    </row>
    <row r="19128" spans="1:4" x14ac:dyDescent="0.25">
      <c r="A19128"/>
      <c r="B19128"/>
      <c r="C19128"/>
      <c r="D19128"/>
    </row>
    <row r="19129" spans="1:4" x14ac:dyDescent="0.25">
      <c r="A19129"/>
      <c r="B19129"/>
      <c r="C19129"/>
      <c r="D19129"/>
    </row>
    <row r="19130" spans="1:4" x14ac:dyDescent="0.25">
      <c r="A19130"/>
      <c r="B19130"/>
      <c r="C19130"/>
      <c r="D19130"/>
    </row>
    <row r="19131" spans="1:4" x14ac:dyDescent="0.25">
      <c r="A19131"/>
      <c r="B19131"/>
      <c r="C19131"/>
      <c r="D19131"/>
    </row>
    <row r="19132" spans="1:4" x14ac:dyDescent="0.25">
      <c r="A19132"/>
      <c r="B19132"/>
      <c r="C19132"/>
      <c r="D19132"/>
    </row>
    <row r="19133" spans="1:4" x14ac:dyDescent="0.25">
      <c r="A19133"/>
      <c r="B19133"/>
      <c r="C19133"/>
      <c r="D19133"/>
    </row>
    <row r="19134" spans="1:4" x14ac:dyDescent="0.25">
      <c r="A19134"/>
      <c r="B19134"/>
      <c r="C19134"/>
      <c r="D19134"/>
    </row>
    <row r="19135" spans="1:4" x14ac:dyDescent="0.25">
      <c r="A19135"/>
      <c r="B19135"/>
      <c r="C19135"/>
      <c r="D19135"/>
    </row>
    <row r="19136" spans="1:4" x14ac:dyDescent="0.25">
      <c r="A19136"/>
      <c r="B19136"/>
      <c r="C19136"/>
      <c r="D19136"/>
    </row>
    <row r="19137" spans="1:4" x14ac:dyDescent="0.25">
      <c r="A19137"/>
      <c r="B19137"/>
      <c r="C19137"/>
      <c r="D19137"/>
    </row>
    <row r="19138" spans="1:4" x14ac:dyDescent="0.25">
      <c r="A19138"/>
      <c r="B19138"/>
      <c r="C19138"/>
      <c r="D19138"/>
    </row>
    <row r="19139" spans="1:4" x14ac:dyDescent="0.25">
      <c r="A19139"/>
      <c r="B19139"/>
      <c r="C19139"/>
      <c r="D19139"/>
    </row>
    <row r="19140" spans="1:4" x14ac:dyDescent="0.25">
      <c r="A19140"/>
      <c r="B19140"/>
      <c r="C19140"/>
      <c r="D19140"/>
    </row>
    <row r="19141" spans="1:4" x14ac:dyDescent="0.25">
      <c r="A19141"/>
      <c r="B19141"/>
      <c r="C19141"/>
      <c r="D19141"/>
    </row>
    <row r="19142" spans="1:4" x14ac:dyDescent="0.25">
      <c r="A19142"/>
      <c r="B19142"/>
      <c r="C19142"/>
      <c r="D19142"/>
    </row>
    <row r="19143" spans="1:4" x14ac:dyDescent="0.25">
      <c r="A19143"/>
      <c r="B19143"/>
      <c r="C19143"/>
      <c r="D19143"/>
    </row>
    <row r="19144" spans="1:4" x14ac:dyDescent="0.25">
      <c r="A19144"/>
      <c r="B19144"/>
      <c r="C19144"/>
      <c r="D19144"/>
    </row>
    <row r="19145" spans="1:4" x14ac:dyDescent="0.25">
      <c r="A19145"/>
      <c r="B19145"/>
      <c r="C19145"/>
      <c r="D19145"/>
    </row>
    <row r="19146" spans="1:4" x14ac:dyDescent="0.25">
      <c r="A19146"/>
      <c r="B19146"/>
      <c r="C19146"/>
      <c r="D19146"/>
    </row>
    <row r="19147" spans="1:4" x14ac:dyDescent="0.25">
      <c r="A19147"/>
      <c r="B19147"/>
      <c r="C19147"/>
      <c r="D19147"/>
    </row>
    <row r="19148" spans="1:4" x14ac:dyDescent="0.25">
      <c r="A19148"/>
      <c r="B19148"/>
      <c r="C19148"/>
      <c r="D19148"/>
    </row>
    <row r="19149" spans="1:4" x14ac:dyDescent="0.25">
      <c r="A19149"/>
      <c r="B19149"/>
      <c r="C19149"/>
      <c r="D19149"/>
    </row>
    <row r="19150" spans="1:4" x14ac:dyDescent="0.25">
      <c r="A19150"/>
      <c r="B19150"/>
      <c r="C19150"/>
      <c r="D19150"/>
    </row>
    <row r="19151" spans="1:4" x14ac:dyDescent="0.25">
      <c r="A19151"/>
      <c r="B19151"/>
      <c r="C19151"/>
      <c r="D19151"/>
    </row>
    <row r="19152" spans="1:4" x14ac:dyDescent="0.25">
      <c r="A19152"/>
      <c r="B19152"/>
      <c r="C19152"/>
      <c r="D19152"/>
    </row>
    <row r="19153" spans="1:4" x14ac:dyDescent="0.25">
      <c r="A19153"/>
      <c r="B19153"/>
      <c r="C19153"/>
      <c r="D19153"/>
    </row>
    <row r="19154" spans="1:4" x14ac:dyDescent="0.25">
      <c r="A19154"/>
      <c r="B19154"/>
      <c r="C19154"/>
      <c r="D19154"/>
    </row>
    <row r="19155" spans="1:4" x14ac:dyDescent="0.25">
      <c r="A19155"/>
      <c r="B19155"/>
      <c r="C19155"/>
      <c r="D19155"/>
    </row>
    <row r="19156" spans="1:4" x14ac:dyDescent="0.25">
      <c r="A19156"/>
      <c r="B19156"/>
      <c r="C19156"/>
      <c r="D19156"/>
    </row>
    <row r="19157" spans="1:4" x14ac:dyDescent="0.25">
      <c r="A19157"/>
      <c r="B19157"/>
      <c r="C19157"/>
      <c r="D19157"/>
    </row>
    <row r="19158" spans="1:4" x14ac:dyDescent="0.25">
      <c r="A19158"/>
      <c r="B19158"/>
      <c r="C19158"/>
      <c r="D19158"/>
    </row>
    <row r="19159" spans="1:4" x14ac:dyDescent="0.25">
      <c r="A19159"/>
      <c r="B19159"/>
      <c r="C19159"/>
      <c r="D19159"/>
    </row>
    <row r="19160" spans="1:4" x14ac:dyDescent="0.25">
      <c r="A19160"/>
      <c r="B19160"/>
      <c r="C19160"/>
      <c r="D19160"/>
    </row>
    <row r="19161" spans="1:4" x14ac:dyDescent="0.25">
      <c r="A19161"/>
      <c r="B19161"/>
      <c r="C19161"/>
      <c r="D19161"/>
    </row>
    <row r="19162" spans="1:4" x14ac:dyDescent="0.25">
      <c r="A19162"/>
      <c r="B19162"/>
      <c r="C19162"/>
      <c r="D19162"/>
    </row>
    <row r="19163" spans="1:4" x14ac:dyDescent="0.25">
      <c r="A19163"/>
      <c r="B19163"/>
      <c r="C19163"/>
      <c r="D19163"/>
    </row>
    <row r="19164" spans="1:4" x14ac:dyDescent="0.25">
      <c r="A19164"/>
      <c r="B19164"/>
      <c r="C19164"/>
      <c r="D19164"/>
    </row>
    <row r="19165" spans="1:4" x14ac:dyDescent="0.25">
      <c r="A19165"/>
      <c r="B19165"/>
      <c r="C19165"/>
      <c r="D19165"/>
    </row>
    <row r="19166" spans="1:4" x14ac:dyDescent="0.25">
      <c r="A19166"/>
      <c r="B19166"/>
      <c r="C19166"/>
      <c r="D19166"/>
    </row>
    <row r="19167" spans="1:4" x14ac:dyDescent="0.25">
      <c r="A19167"/>
      <c r="B19167"/>
      <c r="C19167"/>
      <c r="D19167"/>
    </row>
    <row r="19168" spans="1:4" x14ac:dyDescent="0.25">
      <c r="A19168"/>
      <c r="B19168"/>
      <c r="C19168"/>
      <c r="D19168"/>
    </row>
    <row r="19169" spans="1:4" x14ac:dyDescent="0.25">
      <c r="A19169"/>
      <c r="B19169"/>
      <c r="C19169"/>
      <c r="D19169"/>
    </row>
    <row r="19170" spans="1:4" x14ac:dyDescent="0.25">
      <c r="A19170"/>
      <c r="B19170"/>
      <c r="C19170"/>
      <c r="D19170"/>
    </row>
    <row r="19171" spans="1:4" x14ac:dyDescent="0.25">
      <c r="A19171"/>
      <c r="B19171"/>
      <c r="C19171"/>
      <c r="D19171"/>
    </row>
    <row r="19172" spans="1:4" x14ac:dyDescent="0.25">
      <c r="A19172"/>
      <c r="B19172"/>
      <c r="C19172"/>
      <c r="D19172"/>
    </row>
    <row r="19173" spans="1:4" x14ac:dyDescent="0.25">
      <c r="A19173"/>
      <c r="B19173"/>
      <c r="C19173"/>
      <c r="D19173"/>
    </row>
    <row r="19174" spans="1:4" x14ac:dyDescent="0.25">
      <c r="A19174"/>
      <c r="B19174"/>
      <c r="C19174"/>
      <c r="D19174"/>
    </row>
    <row r="19175" spans="1:4" x14ac:dyDescent="0.25">
      <c r="A19175"/>
      <c r="B19175"/>
      <c r="C19175"/>
      <c r="D19175"/>
    </row>
    <row r="19176" spans="1:4" x14ac:dyDescent="0.25">
      <c r="A19176"/>
      <c r="B19176"/>
      <c r="C19176"/>
      <c r="D19176"/>
    </row>
    <row r="19177" spans="1:4" x14ac:dyDescent="0.25">
      <c r="A19177"/>
      <c r="B19177"/>
      <c r="C19177"/>
      <c r="D19177"/>
    </row>
    <row r="19178" spans="1:4" x14ac:dyDescent="0.25">
      <c r="A19178"/>
      <c r="B19178"/>
      <c r="C19178"/>
      <c r="D19178"/>
    </row>
    <row r="19179" spans="1:4" x14ac:dyDescent="0.25">
      <c r="A19179"/>
      <c r="B19179"/>
      <c r="C19179"/>
      <c r="D19179"/>
    </row>
    <row r="19180" spans="1:4" x14ac:dyDescent="0.25">
      <c r="A19180"/>
      <c r="B19180"/>
      <c r="C19180"/>
      <c r="D19180"/>
    </row>
    <row r="19181" spans="1:4" x14ac:dyDescent="0.25">
      <c r="A19181"/>
      <c r="B19181"/>
      <c r="C19181"/>
      <c r="D19181"/>
    </row>
    <row r="19182" spans="1:4" x14ac:dyDescent="0.25">
      <c r="A19182"/>
      <c r="B19182"/>
      <c r="C19182"/>
      <c r="D19182"/>
    </row>
    <row r="19183" spans="1:4" x14ac:dyDescent="0.25">
      <c r="A19183"/>
      <c r="B19183"/>
      <c r="C19183"/>
      <c r="D19183"/>
    </row>
    <row r="19184" spans="1:4" x14ac:dyDescent="0.25">
      <c r="A19184"/>
      <c r="B19184"/>
      <c r="C19184"/>
      <c r="D19184"/>
    </row>
    <row r="19185" spans="1:4" x14ac:dyDescent="0.25">
      <c r="A19185"/>
      <c r="B19185"/>
      <c r="C19185"/>
      <c r="D19185"/>
    </row>
    <row r="19186" spans="1:4" x14ac:dyDescent="0.25">
      <c r="A19186"/>
      <c r="B19186"/>
      <c r="C19186"/>
      <c r="D19186"/>
    </row>
    <row r="19187" spans="1:4" x14ac:dyDescent="0.25">
      <c r="A19187"/>
      <c r="B19187"/>
      <c r="C19187"/>
      <c r="D19187"/>
    </row>
    <row r="19188" spans="1:4" x14ac:dyDescent="0.25">
      <c r="A19188"/>
      <c r="B19188"/>
      <c r="C19188"/>
      <c r="D19188"/>
    </row>
    <row r="19189" spans="1:4" x14ac:dyDescent="0.25">
      <c r="A19189"/>
      <c r="B19189"/>
      <c r="C19189"/>
      <c r="D19189"/>
    </row>
    <row r="19190" spans="1:4" x14ac:dyDescent="0.25">
      <c r="A19190"/>
      <c r="B19190"/>
      <c r="C19190"/>
      <c r="D19190"/>
    </row>
    <row r="19191" spans="1:4" x14ac:dyDescent="0.25">
      <c r="A19191"/>
      <c r="B19191"/>
      <c r="C19191"/>
      <c r="D19191"/>
    </row>
    <row r="19192" spans="1:4" x14ac:dyDescent="0.25">
      <c r="A19192"/>
      <c r="B19192"/>
      <c r="C19192"/>
      <c r="D19192"/>
    </row>
    <row r="19193" spans="1:4" x14ac:dyDescent="0.25">
      <c r="A19193"/>
      <c r="B19193"/>
      <c r="C19193"/>
      <c r="D19193"/>
    </row>
    <row r="19194" spans="1:4" x14ac:dyDescent="0.25">
      <c r="A19194"/>
      <c r="B19194"/>
      <c r="C19194"/>
      <c r="D19194"/>
    </row>
    <row r="19195" spans="1:4" x14ac:dyDescent="0.25">
      <c r="A19195"/>
      <c r="B19195"/>
      <c r="C19195"/>
      <c r="D19195"/>
    </row>
    <row r="19196" spans="1:4" x14ac:dyDescent="0.25">
      <c r="A19196"/>
      <c r="B19196"/>
      <c r="C19196"/>
      <c r="D19196"/>
    </row>
    <row r="19197" spans="1:4" x14ac:dyDescent="0.25">
      <c r="A19197"/>
      <c r="B19197"/>
      <c r="C19197"/>
      <c r="D19197"/>
    </row>
    <row r="19198" spans="1:4" x14ac:dyDescent="0.25">
      <c r="A19198"/>
      <c r="B19198"/>
      <c r="C19198"/>
      <c r="D19198"/>
    </row>
    <row r="19199" spans="1:4" x14ac:dyDescent="0.25">
      <c r="A19199"/>
      <c r="B19199"/>
      <c r="C19199"/>
      <c r="D19199"/>
    </row>
    <row r="19200" spans="1:4" x14ac:dyDescent="0.25">
      <c r="A19200"/>
      <c r="B19200"/>
      <c r="C19200"/>
      <c r="D19200"/>
    </row>
    <row r="19201" spans="1:4" x14ac:dyDescent="0.25">
      <c r="A19201"/>
      <c r="B19201"/>
      <c r="C19201"/>
      <c r="D19201"/>
    </row>
    <row r="19202" spans="1:4" x14ac:dyDescent="0.25">
      <c r="A19202"/>
      <c r="B19202"/>
      <c r="C19202"/>
      <c r="D19202"/>
    </row>
    <row r="19203" spans="1:4" x14ac:dyDescent="0.25">
      <c r="A19203"/>
      <c r="B19203"/>
      <c r="C19203"/>
      <c r="D19203"/>
    </row>
    <row r="19204" spans="1:4" x14ac:dyDescent="0.25">
      <c r="A19204"/>
      <c r="B19204"/>
      <c r="C19204"/>
      <c r="D19204"/>
    </row>
    <row r="19205" spans="1:4" x14ac:dyDescent="0.25">
      <c r="A19205"/>
      <c r="B19205"/>
      <c r="C19205"/>
      <c r="D19205"/>
    </row>
    <row r="19206" spans="1:4" x14ac:dyDescent="0.25">
      <c r="A19206"/>
      <c r="B19206"/>
      <c r="C19206"/>
      <c r="D19206"/>
    </row>
    <row r="19207" spans="1:4" x14ac:dyDescent="0.25">
      <c r="A19207"/>
      <c r="B19207"/>
      <c r="C19207"/>
      <c r="D19207"/>
    </row>
    <row r="19208" spans="1:4" x14ac:dyDescent="0.25">
      <c r="A19208"/>
      <c r="B19208"/>
      <c r="C19208"/>
      <c r="D19208"/>
    </row>
    <row r="19209" spans="1:4" x14ac:dyDescent="0.25">
      <c r="A19209"/>
      <c r="B19209"/>
      <c r="C19209"/>
      <c r="D19209"/>
    </row>
    <row r="19210" spans="1:4" x14ac:dyDescent="0.25">
      <c r="A19210"/>
      <c r="B19210"/>
      <c r="C19210"/>
      <c r="D19210"/>
    </row>
    <row r="19211" spans="1:4" x14ac:dyDescent="0.25">
      <c r="A19211"/>
      <c r="B19211"/>
      <c r="C19211"/>
      <c r="D19211"/>
    </row>
    <row r="19212" spans="1:4" x14ac:dyDescent="0.25">
      <c r="A19212"/>
      <c r="B19212"/>
      <c r="C19212"/>
      <c r="D19212"/>
    </row>
    <row r="19213" spans="1:4" x14ac:dyDescent="0.25">
      <c r="A19213"/>
      <c r="B19213"/>
      <c r="C19213"/>
      <c r="D19213"/>
    </row>
    <row r="19214" spans="1:4" x14ac:dyDescent="0.25">
      <c r="A19214"/>
      <c r="B19214"/>
      <c r="C19214"/>
      <c r="D19214"/>
    </row>
    <row r="19215" spans="1:4" x14ac:dyDescent="0.25">
      <c r="A19215"/>
      <c r="B19215"/>
      <c r="C19215"/>
      <c r="D19215"/>
    </row>
    <row r="19216" spans="1:4" x14ac:dyDescent="0.25">
      <c r="A19216"/>
      <c r="B19216"/>
      <c r="C19216"/>
      <c r="D19216"/>
    </row>
    <row r="19217" spans="1:4" x14ac:dyDescent="0.25">
      <c r="A19217"/>
      <c r="B19217"/>
      <c r="C19217"/>
      <c r="D19217"/>
    </row>
    <row r="19218" spans="1:4" x14ac:dyDescent="0.25">
      <c r="A19218"/>
      <c r="B19218"/>
      <c r="C19218"/>
      <c r="D19218"/>
    </row>
    <row r="19219" spans="1:4" x14ac:dyDescent="0.25">
      <c r="A19219"/>
      <c r="B19219"/>
      <c r="C19219"/>
      <c r="D19219"/>
    </row>
    <row r="19220" spans="1:4" x14ac:dyDescent="0.25">
      <c r="A19220"/>
      <c r="B19220"/>
      <c r="C19220"/>
      <c r="D19220"/>
    </row>
    <row r="19221" spans="1:4" x14ac:dyDescent="0.25">
      <c r="A19221"/>
      <c r="B19221"/>
      <c r="C19221"/>
      <c r="D19221"/>
    </row>
    <row r="19222" spans="1:4" x14ac:dyDescent="0.25">
      <c r="A19222"/>
      <c r="B19222"/>
      <c r="C19222"/>
      <c r="D19222"/>
    </row>
    <row r="19223" spans="1:4" x14ac:dyDescent="0.25">
      <c r="A19223"/>
      <c r="B19223"/>
      <c r="C19223"/>
      <c r="D19223"/>
    </row>
    <row r="19224" spans="1:4" x14ac:dyDescent="0.25">
      <c r="A19224"/>
      <c r="B19224"/>
      <c r="C19224"/>
      <c r="D19224"/>
    </row>
    <row r="19225" spans="1:4" x14ac:dyDescent="0.25">
      <c r="A19225"/>
      <c r="B19225"/>
      <c r="C19225"/>
      <c r="D19225"/>
    </row>
    <row r="19226" spans="1:4" x14ac:dyDescent="0.25">
      <c r="A19226"/>
      <c r="B19226"/>
      <c r="C19226"/>
      <c r="D19226"/>
    </row>
    <row r="19227" spans="1:4" x14ac:dyDescent="0.25">
      <c r="A19227"/>
      <c r="B19227"/>
      <c r="C19227"/>
      <c r="D19227"/>
    </row>
    <row r="19228" spans="1:4" x14ac:dyDescent="0.25">
      <c r="A19228"/>
      <c r="B19228"/>
      <c r="C19228"/>
      <c r="D19228"/>
    </row>
    <row r="19229" spans="1:4" x14ac:dyDescent="0.25">
      <c r="A19229"/>
      <c r="B19229"/>
      <c r="C19229"/>
      <c r="D19229"/>
    </row>
    <row r="19230" spans="1:4" x14ac:dyDescent="0.25">
      <c r="A19230"/>
      <c r="B19230"/>
      <c r="C19230"/>
      <c r="D19230"/>
    </row>
    <row r="19231" spans="1:4" x14ac:dyDescent="0.25">
      <c r="A19231"/>
      <c r="B19231"/>
      <c r="C19231"/>
      <c r="D19231"/>
    </row>
    <row r="19232" spans="1:4" x14ac:dyDescent="0.25">
      <c r="A19232"/>
      <c r="B19232"/>
      <c r="C19232"/>
      <c r="D19232"/>
    </row>
    <row r="19233" spans="1:4" x14ac:dyDescent="0.25">
      <c r="A19233"/>
      <c r="B19233"/>
      <c r="C19233"/>
      <c r="D19233"/>
    </row>
    <row r="19234" spans="1:4" x14ac:dyDescent="0.25">
      <c r="A19234"/>
      <c r="B19234"/>
      <c r="C19234"/>
      <c r="D19234"/>
    </row>
    <row r="19235" spans="1:4" x14ac:dyDescent="0.25">
      <c r="A19235"/>
      <c r="B19235"/>
      <c r="C19235"/>
      <c r="D19235"/>
    </row>
    <row r="19236" spans="1:4" x14ac:dyDescent="0.25">
      <c r="A19236"/>
      <c r="B19236"/>
      <c r="C19236"/>
      <c r="D19236"/>
    </row>
    <row r="19237" spans="1:4" x14ac:dyDescent="0.25">
      <c r="A19237"/>
      <c r="B19237"/>
      <c r="C19237"/>
      <c r="D19237"/>
    </row>
    <row r="19238" spans="1:4" x14ac:dyDescent="0.25">
      <c r="A19238"/>
      <c r="B19238"/>
      <c r="C19238"/>
      <c r="D19238"/>
    </row>
    <row r="19239" spans="1:4" x14ac:dyDescent="0.25">
      <c r="A19239"/>
      <c r="B19239"/>
      <c r="C19239"/>
      <c r="D19239"/>
    </row>
    <row r="19240" spans="1:4" x14ac:dyDescent="0.25">
      <c r="A19240"/>
      <c r="B19240"/>
      <c r="C19240"/>
      <c r="D19240"/>
    </row>
    <row r="19241" spans="1:4" x14ac:dyDescent="0.25">
      <c r="A19241"/>
      <c r="B19241"/>
      <c r="C19241"/>
      <c r="D19241"/>
    </row>
    <row r="19242" spans="1:4" x14ac:dyDescent="0.25">
      <c r="A19242"/>
      <c r="B19242"/>
      <c r="C19242"/>
      <c r="D19242"/>
    </row>
    <row r="19243" spans="1:4" x14ac:dyDescent="0.25">
      <c r="A19243"/>
      <c r="B19243"/>
      <c r="C19243"/>
      <c r="D19243"/>
    </row>
    <row r="19244" spans="1:4" x14ac:dyDescent="0.25">
      <c r="A19244"/>
      <c r="B19244"/>
      <c r="C19244"/>
      <c r="D19244"/>
    </row>
    <row r="19245" spans="1:4" x14ac:dyDescent="0.25">
      <c r="A19245"/>
      <c r="B19245"/>
      <c r="C19245"/>
      <c r="D19245"/>
    </row>
    <row r="19246" spans="1:4" x14ac:dyDescent="0.25">
      <c r="A19246"/>
      <c r="B19246"/>
      <c r="C19246"/>
      <c r="D19246"/>
    </row>
    <row r="19247" spans="1:4" x14ac:dyDescent="0.25">
      <c r="A19247"/>
      <c r="B19247"/>
      <c r="C19247"/>
      <c r="D19247"/>
    </row>
    <row r="19248" spans="1:4" x14ac:dyDescent="0.25">
      <c r="A19248"/>
      <c r="B19248"/>
      <c r="C19248"/>
      <c r="D19248"/>
    </row>
    <row r="19249" spans="1:4" x14ac:dyDescent="0.25">
      <c r="A19249"/>
      <c r="B19249"/>
      <c r="C19249"/>
      <c r="D19249"/>
    </row>
    <row r="19250" spans="1:4" x14ac:dyDescent="0.25">
      <c r="A19250"/>
      <c r="B19250"/>
      <c r="C19250"/>
      <c r="D19250"/>
    </row>
    <row r="19251" spans="1:4" x14ac:dyDescent="0.25">
      <c r="A19251"/>
      <c r="B19251"/>
      <c r="C19251"/>
      <c r="D19251"/>
    </row>
    <row r="19252" spans="1:4" x14ac:dyDescent="0.25">
      <c r="A19252"/>
      <c r="B19252"/>
      <c r="C19252"/>
      <c r="D19252"/>
    </row>
    <row r="19253" spans="1:4" x14ac:dyDescent="0.25">
      <c r="A19253"/>
      <c r="B19253"/>
      <c r="C19253"/>
      <c r="D19253"/>
    </row>
    <row r="19254" spans="1:4" x14ac:dyDescent="0.25">
      <c r="A19254"/>
      <c r="B19254"/>
      <c r="C19254"/>
      <c r="D19254"/>
    </row>
    <row r="19255" spans="1:4" x14ac:dyDescent="0.25">
      <c r="A19255"/>
      <c r="B19255"/>
      <c r="C19255"/>
      <c r="D19255"/>
    </row>
    <row r="19256" spans="1:4" x14ac:dyDescent="0.25">
      <c r="A19256"/>
      <c r="B19256"/>
      <c r="C19256"/>
      <c r="D19256"/>
    </row>
    <row r="19257" spans="1:4" x14ac:dyDescent="0.25">
      <c r="A19257"/>
      <c r="B19257"/>
      <c r="C19257"/>
      <c r="D19257"/>
    </row>
    <row r="19258" spans="1:4" x14ac:dyDescent="0.25">
      <c r="A19258"/>
      <c r="B19258"/>
      <c r="C19258"/>
      <c r="D19258"/>
    </row>
    <row r="19259" spans="1:4" x14ac:dyDescent="0.25">
      <c r="A19259"/>
      <c r="B19259"/>
      <c r="C19259"/>
      <c r="D19259"/>
    </row>
    <row r="19260" spans="1:4" x14ac:dyDescent="0.25">
      <c r="A19260"/>
      <c r="B19260"/>
      <c r="C19260"/>
      <c r="D19260"/>
    </row>
    <row r="19261" spans="1:4" x14ac:dyDescent="0.25">
      <c r="A19261"/>
      <c r="B19261"/>
      <c r="C19261"/>
      <c r="D19261"/>
    </row>
    <row r="19262" spans="1:4" x14ac:dyDescent="0.25">
      <c r="A19262"/>
      <c r="B19262"/>
      <c r="C19262"/>
      <c r="D19262"/>
    </row>
    <row r="19263" spans="1:4" x14ac:dyDescent="0.25">
      <c r="A19263"/>
      <c r="B19263"/>
      <c r="C19263"/>
      <c r="D19263"/>
    </row>
    <row r="19264" spans="1:4" x14ac:dyDescent="0.25">
      <c r="A19264"/>
      <c r="B19264"/>
      <c r="C19264"/>
      <c r="D19264"/>
    </row>
    <row r="19265" spans="1:4" x14ac:dyDescent="0.25">
      <c r="A19265"/>
      <c r="B19265"/>
      <c r="C19265"/>
      <c r="D19265"/>
    </row>
    <row r="19266" spans="1:4" x14ac:dyDescent="0.25">
      <c r="A19266"/>
      <c r="B19266"/>
      <c r="C19266"/>
      <c r="D19266"/>
    </row>
    <row r="19267" spans="1:4" x14ac:dyDescent="0.25">
      <c r="A19267"/>
      <c r="B19267"/>
      <c r="C19267"/>
      <c r="D19267"/>
    </row>
    <row r="19268" spans="1:4" x14ac:dyDescent="0.25">
      <c r="A19268"/>
      <c r="B19268"/>
      <c r="C19268"/>
      <c r="D19268"/>
    </row>
    <row r="19269" spans="1:4" x14ac:dyDescent="0.25">
      <c r="A19269"/>
      <c r="B19269"/>
      <c r="C19269"/>
      <c r="D19269"/>
    </row>
    <row r="19270" spans="1:4" x14ac:dyDescent="0.25">
      <c r="A19270"/>
      <c r="B19270"/>
      <c r="C19270"/>
      <c r="D19270"/>
    </row>
    <row r="19271" spans="1:4" x14ac:dyDescent="0.25">
      <c r="A19271"/>
      <c r="B19271"/>
      <c r="C19271"/>
      <c r="D19271"/>
    </row>
    <row r="19272" spans="1:4" x14ac:dyDescent="0.25">
      <c r="A19272"/>
      <c r="B19272"/>
      <c r="C19272"/>
      <c r="D19272"/>
    </row>
    <row r="19273" spans="1:4" x14ac:dyDescent="0.25">
      <c r="A19273"/>
      <c r="B19273"/>
      <c r="C19273"/>
      <c r="D19273"/>
    </row>
    <row r="19274" spans="1:4" x14ac:dyDescent="0.25">
      <c r="A19274"/>
      <c r="B19274"/>
      <c r="C19274"/>
      <c r="D19274"/>
    </row>
    <row r="19275" spans="1:4" x14ac:dyDescent="0.25">
      <c r="A19275"/>
      <c r="B19275"/>
      <c r="C19275"/>
      <c r="D19275"/>
    </row>
    <row r="19276" spans="1:4" x14ac:dyDescent="0.25">
      <c r="A19276"/>
      <c r="B19276"/>
      <c r="C19276"/>
      <c r="D19276"/>
    </row>
    <row r="19277" spans="1:4" x14ac:dyDescent="0.25">
      <c r="A19277"/>
      <c r="B19277"/>
      <c r="C19277"/>
      <c r="D19277"/>
    </row>
    <row r="19278" spans="1:4" x14ac:dyDescent="0.25">
      <c r="A19278"/>
      <c r="B19278"/>
      <c r="C19278"/>
      <c r="D19278"/>
    </row>
    <row r="19279" spans="1:4" x14ac:dyDescent="0.25">
      <c r="A19279"/>
      <c r="B19279"/>
      <c r="C19279"/>
      <c r="D19279"/>
    </row>
    <row r="19280" spans="1:4" x14ac:dyDescent="0.25">
      <c r="A19280"/>
      <c r="B19280"/>
      <c r="C19280"/>
      <c r="D19280"/>
    </row>
    <row r="19281" spans="1:4" x14ac:dyDescent="0.25">
      <c r="A19281"/>
      <c r="B19281"/>
      <c r="C19281"/>
      <c r="D19281"/>
    </row>
    <row r="19282" spans="1:4" x14ac:dyDescent="0.25">
      <c r="A19282"/>
      <c r="B19282"/>
      <c r="C19282"/>
      <c r="D19282"/>
    </row>
    <row r="19283" spans="1:4" x14ac:dyDescent="0.25">
      <c r="A19283"/>
      <c r="B19283"/>
      <c r="C19283"/>
      <c r="D19283"/>
    </row>
    <row r="19284" spans="1:4" x14ac:dyDescent="0.25">
      <c r="A19284"/>
      <c r="B19284"/>
      <c r="C19284"/>
      <c r="D19284"/>
    </row>
    <row r="19285" spans="1:4" x14ac:dyDescent="0.25">
      <c r="A19285"/>
      <c r="B19285"/>
      <c r="C19285"/>
      <c r="D19285"/>
    </row>
    <row r="19286" spans="1:4" x14ac:dyDescent="0.25">
      <c r="A19286"/>
      <c r="B19286"/>
      <c r="C19286"/>
      <c r="D19286"/>
    </row>
    <row r="19287" spans="1:4" x14ac:dyDescent="0.25">
      <c r="A19287"/>
      <c r="B19287"/>
      <c r="C19287"/>
      <c r="D19287"/>
    </row>
    <row r="19288" spans="1:4" x14ac:dyDescent="0.25">
      <c r="A19288"/>
      <c r="B19288"/>
      <c r="C19288"/>
      <c r="D19288"/>
    </row>
    <row r="19289" spans="1:4" x14ac:dyDescent="0.25">
      <c r="A19289"/>
      <c r="B19289"/>
      <c r="C19289"/>
      <c r="D19289"/>
    </row>
    <row r="19290" spans="1:4" x14ac:dyDescent="0.25">
      <c r="A19290"/>
      <c r="B19290"/>
      <c r="C19290"/>
      <c r="D19290"/>
    </row>
    <row r="19291" spans="1:4" x14ac:dyDescent="0.25">
      <c r="A19291"/>
      <c r="B19291"/>
      <c r="C19291"/>
      <c r="D19291"/>
    </row>
    <row r="19292" spans="1:4" x14ac:dyDescent="0.25">
      <c r="A19292"/>
      <c r="B19292"/>
      <c r="C19292"/>
      <c r="D19292"/>
    </row>
    <row r="19293" spans="1:4" x14ac:dyDescent="0.25">
      <c r="A19293"/>
      <c r="B19293"/>
      <c r="C19293"/>
      <c r="D19293"/>
    </row>
    <row r="19294" spans="1:4" x14ac:dyDescent="0.25">
      <c r="A19294"/>
      <c r="B19294"/>
      <c r="C19294"/>
      <c r="D19294"/>
    </row>
    <row r="19295" spans="1:4" x14ac:dyDescent="0.25">
      <c r="A19295"/>
      <c r="B19295"/>
      <c r="C19295"/>
      <c r="D19295"/>
    </row>
    <row r="19296" spans="1:4" x14ac:dyDescent="0.25">
      <c r="A19296"/>
      <c r="B19296"/>
      <c r="C19296"/>
      <c r="D19296"/>
    </row>
    <row r="19297" spans="1:4" x14ac:dyDescent="0.25">
      <c r="A19297"/>
      <c r="B19297"/>
      <c r="C19297"/>
      <c r="D19297"/>
    </row>
    <row r="19298" spans="1:4" x14ac:dyDescent="0.25">
      <c r="A19298"/>
      <c r="B19298"/>
      <c r="C19298"/>
      <c r="D19298"/>
    </row>
    <row r="19299" spans="1:4" x14ac:dyDescent="0.25">
      <c r="A19299"/>
      <c r="B19299"/>
      <c r="C19299"/>
      <c r="D19299"/>
    </row>
    <row r="19300" spans="1:4" x14ac:dyDescent="0.25">
      <c r="A19300"/>
      <c r="B19300"/>
      <c r="C19300"/>
      <c r="D19300"/>
    </row>
    <row r="19301" spans="1:4" x14ac:dyDescent="0.25">
      <c r="A19301"/>
      <c r="B19301"/>
      <c r="C19301"/>
      <c r="D19301"/>
    </row>
    <row r="19302" spans="1:4" x14ac:dyDescent="0.25">
      <c r="A19302"/>
      <c r="B19302"/>
      <c r="C19302"/>
      <c r="D19302"/>
    </row>
    <row r="19303" spans="1:4" x14ac:dyDescent="0.25">
      <c r="A19303"/>
      <c r="B19303"/>
      <c r="C19303"/>
      <c r="D19303"/>
    </row>
    <row r="19304" spans="1:4" x14ac:dyDescent="0.25">
      <c r="A19304"/>
      <c r="B19304"/>
      <c r="C19304"/>
      <c r="D19304"/>
    </row>
    <row r="19305" spans="1:4" x14ac:dyDescent="0.25">
      <c r="A19305"/>
      <c r="B19305"/>
      <c r="C19305"/>
      <c r="D19305"/>
    </row>
    <row r="19306" spans="1:4" x14ac:dyDescent="0.25">
      <c r="A19306"/>
      <c r="B19306"/>
      <c r="C19306"/>
      <c r="D19306"/>
    </row>
    <row r="19307" spans="1:4" x14ac:dyDescent="0.25">
      <c r="A19307"/>
      <c r="B19307"/>
      <c r="C19307"/>
      <c r="D19307"/>
    </row>
    <row r="19308" spans="1:4" x14ac:dyDescent="0.25">
      <c r="A19308"/>
      <c r="B19308"/>
      <c r="C19308"/>
      <c r="D19308"/>
    </row>
    <row r="19309" spans="1:4" x14ac:dyDescent="0.25">
      <c r="A19309"/>
      <c r="B19309"/>
      <c r="C19309"/>
      <c r="D19309"/>
    </row>
    <row r="19310" spans="1:4" x14ac:dyDescent="0.25">
      <c r="A19310"/>
      <c r="B19310"/>
      <c r="C19310"/>
      <c r="D19310"/>
    </row>
    <row r="19311" spans="1:4" x14ac:dyDescent="0.25">
      <c r="A19311"/>
      <c r="B19311"/>
      <c r="C19311"/>
      <c r="D19311"/>
    </row>
    <row r="19312" spans="1:4" x14ac:dyDescent="0.25">
      <c r="A19312"/>
      <c r="B19312"/>
      <c r="C19312"/>
      <c r="D19312"/>
    </row>
    <row r="19313" spans="1:4" x14ac:dyDescent="0.25">
      <c r="A19313"/>
      <c r="B19313"/>
      <c r="C19313"/>
      <c r="D19313"/>
    </row>
    <row r="19314" spans="1:4" x14ac:dyDescent="0.25">
      <c r="A19314"/>
      <c r="B19314"/>
      <c r="C19314"/>
      <c r="D19314"/>
    </row>
    <row r="19315" spans="1:4" x14ac:dyDescent="0.25">
      <c r="A19315"/>
      <c r="B19315"/>
      <c r="C19315"/>
      <c r="D19315"/>
    </row>
    <row r="19316" spans="1:4" x14ac:dyDescent="0.25">
      <c r="A19316"/>
      <c r="B19316"/>
      <c r="C19316"/>
      <c r="D19316"/>
    </row>
    <row r="19317" spans="1:4" x14ac:dyDescent="0.25">
      <c r="A19317"/>
      <c r="B19317"/>
      <c r="C19317"/>
      <c r="D19317"/>
    </row>
    <row r="19318" spans="1:4" x14ac:dyDescent="0.25">
      <c r="A19318"/>
      <c r="B19318"/>
      <c r="C19318"/>
      <c r="D19318"/>
    </row>
    <row r="19319" spans="1:4" x14ac:dyDescent="0.25">
      <c r="A19319"/>
      <c r="B19319"/>
      <c r="C19319"/>
      <c r="D19319"/>
    </row>
    <row r="19320" spans="1:4" x14ac:dyDescent="0.25">
      <c r="A19320"/>
      <c r="B19320"/>
      <c r="C19320"/>
      <c r="D19320"/>
    </row>
    <row r="19321" spans="1:4" x14ac:dyDescent="0.25">
      <c r="A19321"/>
      <c r="B19321"/>
      <c r="C19321"/>
      <c r="D19321"/>
    </row>
    <row r="19322" spans="1:4" x14ac:dyDescent="0.25">
      <c r="A19322"/>
      <c r="B19322"/>
      <c r="C19322"/>
      <c r="D19322"/>
    </row>
    <row r="19323" spans="1:4" x14ac:dyDescent="0.25">
      <c r="A19323"/>
      <c r="B19323"/>
      <c r="C19323"/>
      <c r="D19323"/>
    </row>
    <row r="19324" spans="1:4" x14ac:dyDescent="0.25">
      <c r="A19324"/>
      <c r="B19324"/>
      <c r="C19324"/>
      <c r="D19324"/>
    </row>
    <row r="19325" spans="1:4" x14ac:dyDescent="0.25">
      <c r="A19325"/>
      <c r="B19325"/>
      <c r="C19325"/>
      <c r="D19325"/>
    </row>
    <row r="19326" spans="1:4" x14ac:dyDescent="0.25">
      <c r="A19326"/>
      <c r="B19326"/>
      <c r="C19326"/>
      <c r="D19326"/>
    </row>
    <row r="19327" spans="1:4" x14ac:dyDescent="0.25">
      <c r="A19327"/>
      <c r="B19327"/>
      <c r="C19327"/>
      <c r="D19327"/>
    </row>
    <row r="19328" spans="1:4" x14ac:dyDescent="0.25">
      <c r="A19328"/>
      <c r="B19328"/>
      <c r="C19328"/>
      <c r="D19328"/>
    </row>
    <row r="19329" spans="1:4" x14ac:dyDescent="0.25">
      <c r="A19329"/>
      <c r="B19329"/>
      <c r="C19329"/>
      <c r="D19329"/>
    </row>
    <row r="19330" spans="1:4" x14ac:dyDescent="0.25">
      <c r="A19330"/>
      <c r="B19330"/>
      <c r="C19330"/>
      <c r="D19330"/>
    </row>
    <row r="19331" spans="1:4" x14ac:dyDescent="0.25">
      <c r="A19331"/>
      <c r="B19331"/>
      <c r="C19331"/>
      <c r="D19331"/>
    </row>
    <row r="19332" spans="1:4" x14ac:dyDescent="0.25">
      <c r="A19332"/>
      <c r="B19332"/>
      <c r="C19332"/>
      <c r="D19332"/>
    </row>
    <row r="19333" spans="1:4" x14ac:dyDescent="0.25">
      <c r="A19333"/>
      <c r="B19333"/>
      <c r="C19333"/>
      <c r="D19333"/>
    </row>
    <row r="19334" spans="1:4" x14ac:dyDescent="0.25">
      <c r="A19334"/>
      <c r="B19334"/>
      <c r="C19334"/>
      <c r="D19334"/>
    </row>
    <row r="19335" spans="1:4" x14ac:dyDescent="0.25">
      <c r="A19335"/>
      <c r="B19335"/>
      <c r="C19335"/>
      <c r="D19335"/>
    </row>
    <row r="19336" spans="1:4" x14ac:dyDescent="0.25">
      <c r="A19336"/>
      <c r="B19336"/>
      <c r="C19336"/>
      <c r="D19336"/>
    </row>
    <row r="19337" spans="1:4" x14ac:dyDescent="0.25">
      <c r="A19337"/>
      <c r="B19337"/>
      <c r="C19337"/>
      <c r="D19337"/>
    </row>
    <row r="19338" spans="1:4" x14ac:dyDescent="0.25">
      <c r="A19338"/>
      <c r="B19338"/>
      <c r="C19338"/>
      <c r="D19338"/>
    </row>
    <row r="19339" spans="1:4" x14ac:dyDescent="0.25">
      <c r="A19339"/>
      <c r="B19339"/>
      <c r="C19339"/>
      <c r="D19339"/>
    </row>
    <row r="19340" spans="1:4" x14ac:dyDescent="0.25">
      <c r="A19340"/>
      <c r="B19340"/>
      <c r="C19340"/>
      <c r="D19340"/>
    </row>
    <row r="19341" spans="1:4" x14ac:dyDescent="0.25">
      <c r="A19341"/>
      <c r="B19341"/>
      <c r="C19341"/>
      <c r="D19341"/>
    </row>
    <row r="19342" spans="1:4" x14ac:dyDescent="0.25">
      <c r="A19342"/>
      <c r="B19342"/>
      <c r="C19342"/>
      <c r="D19342"/>
    </row>
    <row r="19343" spans="1:4" x14ac:dyDescent="0.25">
      <c r="A19343"/>
      <c r="B19343"/>
      <c r="C19343"/>
      <c r="D19343"/>
    </row>
    <row r="19344" spans="1:4" x14ac:dyDescent="0.25">
      <c r="A19344"/>
      <c r="B19344"/>
      <c r="C19344"/>
      <c r="D19344"/>
    </row>
    <row r="19345" spans="1:4" x14ac:dyDescent="0.25">
      <c r="A19345"/>
      <c r="B19345"/>
      <c r="C19345"/>
      <c r="D19345"/>
    </row>
    <row r="19346" spans="1:4" x14ac:dyDescent="0.25">
      <c r="A19346"/>
      <c r="B19346"/>
      <c r="C19346"/>
      <c r="D19346"/>
    </row>
    <row r="19347" spans="1:4" x14ac:dyDescent="0.25">
      <c r="A19347"/>
      <c r="B19347"/>
      <c r="C19347"/>
      <c r="D19347"/>
    </row>
    <row r="19348" spans="1:4" x14ac:dyDescent="0.25">
      <c r="A19348"/>
      <c r="B19348"/>
      <c r="C19348"/>
      <c r="D19348"/>
    </row>
    <row r="19349" spans="1:4" x14ac:dyDescent="0.25">
      <c r="A19349"/>
      <c r="B19349"/>
      <c r="C19349"/>
      <c r="D19349"/>
    </row>
    <row r="19350" spans="1:4" x14ac:dyDescent="0.25">
      <c r="A19350"/>
      <c r="B19350"/>
      <c r="C19350"/>
      <c r="D19350"/>
    </row>
    <row r="19351" spans="1:4" x14ac:dyDescent="0.25">
      <c r="A19351"/>
      <c r="B19351"/>
      <c r="C19351"/>
      <c r="D19351"/>
    </row>
    <row r="19352" spans="1:4" x14ac:dyDescent="0.25">
      <c r="A19352"/>
      <c r="B19352"/>
      <c r="C19352"/>
      <c r="D19352"/>
    </row>
    <row r="19353" spans="1:4" x14ac:dyDescent="0.25">
      <c r="A19353"/>
      <c r="B19353"/>
      <c r="C19353"/>
      <c r="D19353"/>
    </row>
    <row r="19354" spans="1:4" x14ac:dyDescent="0.25">
      <c r="A19354"/>
      <c r="B19354"/>
      <c r="C19354"/>
      <c r="D19354"/>
    </row>
    <row r="19355" spans="1:4" x14ac:dyDescent="0.25">
      <c r="A19355"/>
      <c r="B19355"/>
      <c r="C19355"/>
      <c r="D19355"/>
    </row>
    <row r="19356" spans="1:4" x14ac:dyDescent="0.25">
      <c r="A19356"/>
      <c r="B19356"/>
      <c r="C19356"/>
      <c r="D19356"/>
    </row>
    <row r="19357" spans="1:4" x14ac:dyDescent="0.25">
      <c r="A19357"/>
      <c r="B19357"/>
      <c r="C19357"/>
      <c r="D19357"/>
    </row>
    <row r="19358" spans="1:4" x14ac:dyDescent="0.25">
      <c r="A19358"/>
      <c r="B19358"/>
      <c r="C19358"/>
      <c r="D19358"/>
    </row>
    <row r="19359" spans="1:4" x14ac:dyDescent="0.25">
      <c r="A19359"/>
      <c r="B19359"/>
      <c r="C19359"/>
      <c r="D19359"/>
    </row>
    <row r="19360" spans="1:4" x14ac:dyDescent="0.25">
      <c r="A19360"/>
      <c r="B19360"/>
      <c r="C19360"/>
      <c r="D19360"/>
    </row>
    <row r="19361" spans="1:4" x14ac:dyDescent="0.25">
      <c r="A19361"/>
      <c r="B19361"/>
      <c r="C19361"/>
      <c r="D19361"/>
    </row>
    <row r="19362" spans="1:4" x14ac:dyDescent="0.25">
      <c r="A19362"/>
      <c r="B19362"/>
      <c r="C19362"/>
      <c r="D19362"/>
    </row>
    <row r="19363" spans="1:4" x14ac:dyDescent="0.25">
      <c r="A19363"/>
      <c r="B19363"/>
      <c r="C19363"/>
      <c r="D19363"/>
    </row>
    <row r="19364" spans="1:4" x14ac:dyDescent="0.25">
      <c r="A19364"/>
      <c r="B19364"/>
      <c r="C19364"/>
      <c r="D19364"/>
    </row>
    <row r="19365" spans="1:4" x14ac:dyDescent="0.25">
      <c r="A19365"/>
      <c r="B19365"/>
      <c r="C19365"/>
      <c r="D19365"/>
    </row>
    <row r="19366" spans="1:4" x14ac:dyDescent="0.25">
      <c r="A19366"/>
      <c r="B19366"/>
      <c r="C19366"/>
      <c r="D19366"/>
    </row>
    <row r="19367" spans="1:4" x14ac:dyDescent="0.25">
      <c r="A19367"/>
      <c r="B19367"/>
      <c r="C19367"/>
      <c r="D19367"/>
    </row>
    <row r="19368" spans="1:4" x14ac:dyDescent="0.25">
      <c r="A19368"/>
      <c r="B19368"/>
      <c r="C19368"/>
      <c r="D19368"/>
    </row>
    <row r="19369" spans="1:4" x14ac:dyDescent="0.25">
      <c r="A19369"/>
      <c r="B19369"/>
      <c r="C19369"/>
      <c r="D19369"/>
    </row>
    <row r="19370" spans="1:4" x14ac:dyDescent="0.25">
      <c r="A19370"/>
      <c r="B19370"/>
      <c r="C19370"/>
      <c r="D19370"/>
    </row>
    <row r="19371" spans="1:4" x14ac:dyDescent="0.25">
      <c r="A19371"/>
      <c r="B19371"/>
      <c r="C19371"/>
      <c r="D19371"/>
    </row>
    <row r="19372" spans="1:4" x14ac:dyDescent="0.25">
      <c r="A19372"/>
      <c r="B19372"/>
      <c r="C19372"/>
      <c r="D19372"/>
    </row>
    <row r="19373" spans="1:4" x14ac:dyDescent="0.25">
      <c r="A19373"/>
      <c r="B19373"/>
      <c r="C19373"/>
      <c r="D19373"/>
    </row>
    <row r="19374" spans="1:4" x14ac:dyDescent="0.25">
      <c r="A19374"/>
      <c r="B19374"/>
      <c r="C19374"/>
      <c r="D19374"/>
    </row>
    <row r="19375" spans="1:4" x14ac:dyDescent="0.25">
      <c r="A19375"/>
      <c r="B19375"/>
      <c r="C19375"/>
      <c r="D19375"/>
    </row>
    <row r="19376" spans="1:4" x14ac:dyDescent="0.25">
      <c r="A19376"/>
      <c r="B19376"/>
      <c r="C19376"/>
      <c r="D19376"/>
    </row>
    <row r="19377" spans="1:4" x14ac:dyDescent="0.25">
      <c r="A19377"/>
      <c r="B19377"/>
      <c r="C19377"/>
      <c r="D19377"/>
    </row>
    <row r="19378" spans="1:4" x14ac:dyDescent="0.25">
      <c r="A19378"/>
      <c r="B19378"/>
      <c r="C19378"/>
      <c r="D19378"/>
    </row>
    <row r="19379" spans="1:4" x14ac:dyDescent="0.25">
      <c r="A19379"/>
      <c r="B19379"/>
      <c r="C19379"/>
      <c r="D19379"/>
    </row>
    <row r="19380" spans="1:4" x14ac:dyDescent="0.25">
      <c r="A19380"/>
      <c r="B19380"/>
      <c r="C19380"/>
      <c r="D19380"/>
    </row>
    <row r="19381" spans="1:4" x14ac:dyDescent="0.25">
      <c r="A19381"/>
      <c r="B19381"/>
      <c r="C19381"/>
      <c r="D19381"/>
    </row>
    <row r="19382" spans="1:4" x14ac:dyDescent="0.25">
      <c r="A19382"/>
      <c r="B19382"/>
      <c r="C19382"/>
      <c r="D19382"/>
    </row>
    <row r="19383" spans="1:4" x14ac:dyDescent="0.25">
      <c r="A19383"/>
      <c r="B19383"/>
      <c r="C19383"/>
      <c r="D19383"/>
    </row>
    <row r="19384" spans="1:4" x14ac:dyDescent="0.25">
      <c r="A19384"/>
      <c r="B19384"/>
      <c r="C19384"/>
      <c r="D19384"/>
    </row>
    <row r="19385" spans="1:4" x14ac:dyDescent="0.25">
      <c r="A19385"/>
      <c r="B19385"/>
      <c r="C19385"/>
      <c r="D19385"/>
    </row>
    <row r="19386" spans="1:4" x14ac:dyDescent="0.25">
      <c r="A19386"/>
      <c r="B19386"/>
      <c r="C19386"/>
      <c r="D19386"/>
    </row>
    <row r="19387" spans="1:4" x14ac:dyDescent="0.25">
      <c r="A19387"/>
      <c r="B19387"/>
      <c r="C19387"/>
      <c r="D19387"/>
    </row>
    <row r="19388" spans="1:4" x14ac:dyDescent="0.25">
      <c r="A19388"/>
      <c r="B19388"/>
      <c r="C19388"/>
      <c r="D19388"/>
    </row>
    <row r="19389" spans="1:4" x14ac:dyDescent="0.25">
      <c r="A19389"/>
      <c r="B19389"/>
      <c r="C19389"/>
      <c r="D19389"/>
    </row>
    <row r="19390" spans="1:4" x14ac:dyDescent="0.25">
      <c r="A19390"/>
      <c r="B19390"/>
      <c r="C19390"/>
      <c r="D19390"/>
    </row>
    <row r="19391" spans="1:4" x14ac:dyDescent="0.25">
      <c r="A19391"/>
      <c r="B19391"/>
      <c r="C19391"/>
      <c r="D19391"/>
    </row>
    <row r="19392" spans="1:4" x14ac:dyDescent="0.25">
      <c r="A19392"/>
      <c r="B19392"/>
      <c r="C19392"/>
      <c r="D19392"/>
    </row>
    <row r="19393" spans="1:4" x14ac:dyDescent="0.25">
      <c r="A19393"/>
      <c r="B19393"/>
      <c r="C19393"/>
      <c r="D19393"/>
    </row>
    <row r="19394" spans="1:4" x14ac:dyDescent="0.25">
      <c r="A19394"/>
      <c r="B19394"/>
      <c r="C19394"/>
      <c r="D19394"/>
    </row>
    <row r="19395" spans="1:4" x14ac:dyDescent="0.25">
      <c r="A19395"/>
      <c r="B19395"/>
      <c r="C19395"/>
      <c r="D19395"/>
    </row>
    <row r="19396" spans="1:4" x14ac:dyDescent="0.25">
      <c r="A19396"/>
      <c r="B19396"/>
      <c r="C19396"/>
      <c r="D19396"/>
    </row>
    <row r="19397" spans="1:4" x14ac:dyDescent="0.25">
      <c r="A19397"/>
      <c r="B19397"/>
      <c r="C19397"/>
      <c r="D19397"/>
    </row>
    <row r="19398" spans="1:4" x14ac:dyDescent="0.25">
      <c r="A19398"/>
      <c r="B19398"/>
      <c r="C19398"/>
      <c r="D19398"/>
    </row>
    <row r="19399" spans="1:4" x14ac:dyDescent="0.25">
      <c r="A19399"/>
      <c r="B19399"/>
      <c r="C19399"/>
      <c r="D19399"/>
    </row>
    <row r="19400" spans="1:4" x14ac:dyDescent="0.25">
      <c r="A19400"/>
      <c r="B19400"/>
      <c r="C19400"/>
      <c r="D19400"/>
    </row>
    <row r="19401" spans="1:4" x14ac:dyDescent="0.25">
      <c r="A19401"/>
      <c r="B19401"/>
      <c r="C19401"/>
      <c r="D19401"/>
    </row>
    <row r="19402" spans="1:4" x14ac:dyDescent="0.25">
      <c r="A19402"/>
      <c r="B19402"/>
      <c r="C19402"/>
      <c r="D19402"/>
    </row>
    <row r="19403" spans="1:4" x14ac:dyDescent="0.25">
      <c r="A19403"/>
      <c r="B19403"/>
      <c r="C19403"/>
      <c r="D19403"/>
    </row>
    <row r="19404" spans="1:4" x14ac:dyDescent="0.25">
      <c r="A19404"/>
      <c r="B19404"/>
      <c r="C19404"/>
      <c r="D19404"/>
    </row>
    <row r="19405" spans="1:4" x14ac:dyDescent="0.25">
      <c r="A19405"/>
      <c r="B19405"/>
      <c r="C19405"/>
      <c r="D19405"/>
    </row>
    <row r="19406" spans="1:4" x14ac:dyDescent="0.25">
      <c r="A19406"/>
      <c r="B19406"/>
      <c r="C19406"/>
      <c r="D19406"/>
    </row>
    <row r="19407" spans="1:4" x14ac:dyDescent="0.25">
      <c r="A19407"/>
      <c r="B19407"/>
      <c r="C19407"/>
      <c r="D19407"/>
    </row>
    <row r="19408" spans="1:4" x14ac:dyDescent="0.25">
      <c r="A19408"/>
      <c r="B19408"/>
      <c r="C19408"/>
      <c r="D19408"/>
    </row>
    <row r="19409" spans="1:4" x14ac:dyDescent="0.25">
      <c r="A19409"/>
      <c r="B19409"/>
      <c r="C19409"/>
      <c r="D19409"/>
    </row>
    <row r="19410" spans="1:4" x14ac:dyDescent="0.25">
      <c r="A19410"/>
      <c r="B19410"/>
      <c r="C19410"/>
      <c r="D19410"/>
    </row>
    <row r="19411" spans="1:4" x14ac:dyDescent="0.25">
      <c r="A19411"/>
      <c r="B19411"/>
      <c r="C19411"/>
      <c r="D19411"/>
    </row>
    <row r="19412" spans="1:4" x14ac:dyDescent="0.25">
      <c r="A19412"/>
      <c r="B19412"/>
      <c r="C19412"/>
      <c r="D19412"/>
    </row>
    <row r="19413" spans="1:4" x14ac:dyDescent="0.25">
      <c r="A19413"/>
      <c r="B19413"/>
      <c r="C19413"/>
      <c r="D19413"/>
    </row>
    <row r="19414" spans="1:4" x14ac:dyDescent="0.25">
      <c r="A19414"/>
      <c r="B19414"/>
      <c r="C19414"/>
      <c r="D19414"/>
    </row>
    <row r="19415" spans="1:4" x14ac:dyDescent="0.25">
      <c r="A19415"/>
      <c r="B19415"/>
      <c r="C19415"/>
      <c r="D19415"/>
    </row>
    <row r="19416" spans="1:4" x14ac:dyDescent="0.25">
      <c r="A19416"/>
      <c r="B19416"/>
      <c r="C19416"/>
      <c r="D19416"/>
    </row>
    <row r="19417" spans="1:4" x14ac:dyDescent="0.25">
      <c r="A19417"/>
      <c r="B19417"/>
      <c r="C19417"/>
      <c r="D19417"/>
    </row>
    <row r="19418" spans="1:4" x14ac:dyDescent="0.25">
      <c r="A19418"/>
      <c r="B19418"/>
      <c r="C19418"/>
      <c r="D19418"/>
    </row>
    <row r="19419" spans="1:4" x14ac:dyDescent="0.25">
      <c r="A19419"/>
      <c r="B19419"/>
      <c r="C19419"/>
      <c r="D19419"/>
    </row>
    <row r="19420" spans="1:4" x14ac:dyDescent="0.25">
      <c r="A19420"/>
      <c r="B19420"/>
      <c r="C19420"/>
      <c r="D19420"/>
    </row>
    <row r="19421" spans="1:4" x14ac:dyDescent="0.25">
      <c r="A19421"/>
      <c r="B19421"/>
      <c r="C19421"/>
      <c r="D19421"/>
    </row>
    <row r="19422" spans="1:4" x14ac:dyDescent="0.25">
      <c r="A19422"/>
      <c r="B19422"/>
      <c r="C19422"/>
      <c r="D19422"/>
    </row>
    <row r="19423" spans="1:4" x14ac:dyDescent="0.25">
      <c r="A19423"/>
      <c r="B19423"/>
      <c r="C19423"/>
      <c r="D19423"/>
    </row>
    <row r="19424" spans="1:4" x14ac:dyDescent="0.25">
      <c r="A19424"/>
      <c r="B19424"/>
      <c r="C19424"/>
      <c r="D19424"/>
    </row>
    <row r="19425" spans="1:4" x14ac:dyDescent="0.25">
      <c r="A19425"/>
      <c r="B19425"/>
      <c r="C19425"/>
      <c r="D19425"/>
    </row>
    <row r="19426" spans="1:4" x14ac:dyDescent="0.25">
      <c r="A19426"/>
      <c r="B19426"/>
      <c r="C19426"/>
      <c r="D19426"/>
    </row>
    <row r="19427" spans="1:4" x14ac:dyDescent="0.25">
      <c r="A19427"/>
      <c r="B19427"/>
      <c r="C19427"/>
      <c r="D19427"/>
    </row>
    <row r="19428" spans="1:4" x14ac:dyDescent="0.25">
      <c r="A19428"/>
      <c r="B19428"/>
      <c r="C19428"/>
      <c r="D19428"/>
    </row>
    <row r="19429" spans="1:4" x14ac:dyDescent="0.25">
      <c r="A19429"/>
      <c r="B19429"/>
      <c r="C19429"/>
      <c r="D19429"/>
    </row>
    <row r="19430" spans="1:4" x14ac:dyDescent="0.25">
      <c r="A19430"/>
      <c r="B19430"/>
      <c r="C19430"/>
      <c r="D19430"/>
    </row>
    <row r="19431" spans="1:4" x14ac:dyDescent="0.25">
      <c r="A19431"/>
      <c r="B19431"/>
      <c r="C19431"/>
      <c r="D19431"/>
    </row>
    <row r="19432" spans="1:4" x14ac:dyDescent="0.25">
      <c r="A19432"/>
      <c r="B19432"/>
      <c r="C19432"/>
      <c r="D19432"/>
    </row>
    <row r="19433" spans="1:4" x14ac:dyDescent="0.25">
      <c r="A19433"/>
      <c r="B19433"/>
      <c r="C19433"/>
      <c r="D19433"/>
    </row>
    <row r="19434" spans="1:4" x14ac:dyDescent="0.25">
      <c r="A19434"/>
      <c r="B19434"/>
      <c r="C19434"/>
      <c r="D19434"/>
    </row>
    <row r="19435" spans="1:4" x14ac:dyDescent="0.25">
      <c r="A19435"/>
      <c r="B19435"/>
      <c r="C19435"/>
      <c r="D19435"/>
    </row>
    <row r="19436" spans="1:4" x14ac:dyDescent="0.25">
      <c r="A19436"/>
      <c r="B19436"/>
      <c r="C19436"/>
      <c r="D19436"/>
    </row>
    <row r="19437" spans="1:4" x14ac:dyDescent="0.25">
      <c r="A19437"/>
      <c r="B19437"/>
      <c r="C19437"/>
      <c r="D19437"/>
    </row>
    <row r="19438" spans="1:4" x14ac:dyDescent="0.25">
      <c r="A19438"/>
      <c r="B19438"/>
      <c r="C19438"/>
      <c r="D19438"/>
    </row>
    <row r="19439" spans="1:4" x14ac:dyDescent="0.25">
      <c r="A19439"/>
      <c r="B19439"/>
      <c r="C19439"/>
      <c r="D19439"/>
    </row>
    <row r="19440" spans="1:4" x14ac:dyDescent="0.25">
      <c r="A19440"/>
      <c r="B19440"/>
      <c r="C19440"/>
      <c r="D19440"/>
    </row>
    <row r="19441" spans="1:4" x14ac:dyDescent="0.25">
      <c r="A19441"/>
      <c r="B19441"/>
      <c r="C19441"/>
      <c r="D19441"/>
    </row>
    <row r="19442" spans="1:4" x14ac:dyDescent="0.25">
      <c r="A19442"/>
      <c r="B19442"/>
      <c r="C19442"/>
      <c r="D19442"/>
    </row>
    <row r="19443" spans="1:4" x14ac:dyDescent="0.25">
      <c r="A19443"/>
      <c r="B19443"/>
      <c r="C19443"/>
      <c r="D19443"/>
    </row>
    <row r="19444" spans="1:4" x14ac:dyDescent="0.25">
      <c r="A19444"/>
      <c r="B19444"/>
      <c r="C19444"/>
      <c r="D19444"/>
    </row>
    <row r="19445" spans="1:4" x14ac:dyDescent="0.25">
      <c r="A19445"/>
      <c r="B19445"/>
      <c r="C19445"/>
      <c r="D19445"/>
    </row>
    <row r="19446" spans="1:4" x14ac:dyDescent="0.25">
      <c r="A19446"/>
      <c r="B19446"/>
      <c r="C19446"/>
      <c r="D19446"/>
    </row>
    <row r="19447" spans="1:4" x14ac:dyDescent="0.25">
      <c r="A19447"/>
      <c r="B19447"/>
      <c r="C19447"/>
      <c r="D19447"/>
    </row>
    <row r="19448" spans="1:4" x14ac:dyDescent="0.25">
      <c r="A19448"/>
      <c r="B19448"/>
      <c r="C19448"/>
      <c r="D19448"/>
    </row>
    <row r="19449" spans="1:4" x14ac:dyDescent="0.25">
      <c r="A19449"/>
      <c r="B19449"/>
      <c r="C19449"/>
      <c r="D19449"/>
    </row>
    <row r="19450" spans="1:4" x14ac:dyDescent="0.25">
      <c r="A19450"/>
      <c r="B19450"/>
      <c r="C19450"/>
      <c r="D19450"/>
    </row>
    <row r="19451" spans="1:4" x14ac:dyDescent="0.25">
      <c r="A19451"/>
      <c r="B19451"/>
      <c r="C19451"/>
      <c r="D19451"/>
    </row>
    <row r="19452" spans="1:4" x14ac:dyDescent="0.25">
      <c r="A19452"/>
      <c r="B19452"/>
      <c r="C19452"/>
      <c r="D19452"/>
    </row>
    <row r="19453" spans="1:4" x14ac:dyDescent="0.25">
      <c r="A19453"/>
      <c r="B19453"/>
      <c r="C19453"/>
      <c r="D19453"/>
    </row>
    <row r="19454" spans="1:4" x14ac:dyDescent="0.25">
      <c r="A19454"/>
      <c r="B19454"/>
      <c r="C19454"/>
      <c r="D19454"/>
    </row>
    <row r="19455" spans="1:4" x14ac:dyDescent="0.25">
      <c r="A19455"/>
      <c r="B19455"/>
      <c r="C19455"/>
      <c r="D19455"/>
    </row>
    <row r="19456" spans="1:4" x14ac:dyDescent="0.25">
      <c r="A19456"/>
      <c r="B19456"/>
      <c r="C19456"/>
      <c r="D19456"/>
    </row>
    <row r="19457" spans="1:4" x14ac:dyDescent="0.25">
      <c r="A19457"/>
      <c r="B19457"/>
      <c r="C19457"/>
      <c r="D19457"/>
    </row>
    <row r="19458" spans="1:4" x14ac:dyDescent="0.25">
      <c r="A19458"/>
      <c r="B19458"/>
      <c r="C19458"/>
      <c r="D19458"/>
    </row>
    <row r="19459" spans="1:4" x14ac:dyDescent="0.25">
      <c r="A19459"/>
      <c r="B19459"/>
      <c r="C19459"/>
      <c r="D19459"/>
    </row>
    <row r="19460" spans="1:4" x14ac:dyDescent="0.25">
      <c r="A19460"/>
      <c r="B19460"/>
      <c r="C19460"/>
      <c r="D19460"/>
    </row>
    <row r="19461" spans="1:4" x14ac:dyDescent="0.25">
      <c r="A19461"/>
      <c r="B19461"/>
      <c r="C19461"/>
      <c r="D19461"/>
    </row>
    <row r="19462" spans="1:4" x14ac:dyDescent="0.25">
      <c r="A19462"/>
      <c r="B19462"/>
      <c r="C19462"/>
      <c r="D19462"/>
    </row>
    <row r="19463" spans="1:4" x14ac:dyDescent="0.25">
      <c r="A19463"/>
      <c r="B19463"/>
      <c r="C19463"/>
      <c r="D19463"/>
    </row>
    <row r="19464" spans="1:4" x14ac:dyDescent="0.25">
      <c r="A19464"/>
      <c r="B19464"/>
      <c r="C19464"/>
      <c r="D19464"/>
    </row>
    <row r="19465" spans="1:4" x14ac:dyDescent="0.25">
      <c r="A19465"/>
      <c r="B19465"/>
      <c r="C19465"/>
      <c r="D19465"/>
    </row>
    <row r="19466" spans="1:4" x14ac:dyDescent="0.25">
      <c r="A19466"/>
      <c r="B19466"/>
      <c r="C19466"/>
      <c r="D19466"/>
    </row>
    <row r="19467" spans="1:4" x14ac:dyDescent="0.25">
      <c r="A19467"/>
      <c r="B19467"/>
      <c r="C19467"/>
      <c r="D19467"/>
    </row>
    <row r="19468" spans="1:4" x14ac:dyDescent="0.25">
      <c r="A19468"/>
      <c r="B19468"/>
      <c r="C19468"/>
      <c r="D19468"/>
    </row>
    <row r="19469" spans="1:4" x14ac:dyDescent="0.25">
      <c r="A19469"/>
      <c r="B19469"/>
      <c r="C19469"/>
      <c r="D19469"/>
    </row>
    <row r="19470" spans="1:4" x14ac:dyDescent="0.25">
      <c r="A19470"/>
      <c r="B19470"/>
      <c r="C19470"/>
      <c r="D19470"/>
    </row>
    <row r="19471" spans="1:4" x14ac:dyDescent="0.25">
      <c r="A19471"/>
      <c r="B19471"/>
      <c r="C19471"/>
      <c r="D19471"/>
    </row>
    <row r="19472" spans="1:4" x14ac:dyDescent="0.25">
      <c r="A19472"/>
      <c r="B19472"/>
      <c r="C19472"/>
      <c r="D19472"/>
    </row>
    <row r="19473" spans="1:4" x14ac:dyDescent="0.25">
      <c r="A19473"/>
      <c r="B19473"/>
      <c r="C19473"/>
      <c r="D19473"/>
    </row>
    <row r="19474" spans="1:4" x14ac:dyDescent="0.25">
      <c r="A19474"/>
      <c r="B19474"/>
      <c r="C19474"/>
      <c r="D19474"/>
    </row>
    <row r="19475" spans="1:4" x14ac:dyDescent="0.25">
      <c r="A19475"/>
      <c r="B19475"/>
      <c r="C19475"/>
      <c r="D19475"/>
    </row>
    <row r="19476" spans="1:4" x14ac:dyDescent="0.25">
      <c r="A19476"/>
      <c r="B19476"/>
      <c r="C19476"/>
      <c r="D19476"/>
    </row>
    <row r="19477" spans="1:4" x14ac:dyDescent="0.25">
      <c r="A19477"/>
      <c r="B19477"/>
      <c r="C19477"/>
      <c r="D19477"/>
    </row>
    <row r="19478" spans="1:4" x14ac:dyDescent="0.25">
      <c r="A19478"/>
      <c r="B19478"/>
      <c r="C19478"/>
      <c r="D19478"/>
    </row>
    <row r="19479" spans="1:4" x14ac:dyDescent="0.25">
      <c r="A19479"/>
      <c r="B19479"/>
      <c r="C19479"/>
      <c r="D19479"/>
    </row>
    <row r="19480" spans="1:4" x14ac:dyDescent="0.25">
      <c r="A19480"/>
      <c r="B19480"/>
      <c r="C19480"/>
      <c r="D19480"/>
    </row>
    <row r="19481" spans="1:4" x14ac:dyDescent="0.25">
      <c r="A19481"/>
      <c r="B19481"/>
      <c r="C19481"/>
      <c r="D19481"/>
    </row>
    <row r="19482" spans="1:4" x14ac:dyDescent="0.25">
      <c r="A19482"/>
      <c r="B19482"/>
      <c r="C19482"/>
      <c r="D19482"/>
    </row>
    <row r="19483" spans="1:4" x14ac:dyDescent="0.25">
      <c r="A19483"/>
      <c r="B19483"/>
      <c r="C19483"/>
      <c r="D19483"/>
    </row>
    <row r="19484" spans="1:4" x14ac:dyDescent="0.25">
      <c r="A19484"/>
      <c r="B19484"/>
      <c r="C19484"/>
      <c r="D19484"/>
    </row>
    <row r="19485" spans="1:4" x14ac:dyDescent="0.25">
      <c r="A19485"/>
      <c r="B19485"/>
      <c r="C19485"/>
      <c r="D19485"/>
    </row>
    <row r="19486" spans="1:4" x14ac:dyDescent="0.25">
      <c r="A19486"/>
      <c r="B19486"/>
      <c r="C19486"/>
      <c r="D19486"/>
    </row>
    <row r="19487" spans="1:4" x14ac:dyDescent="0.25">
      <c r="A19487"/>
      <c r="B19487"/>
      <c r="C19487"/>
      <c r="D19487"/>
    </row>
    <row r="19488" spans="1:4" x14ac:dyDescent="0.25">
      <c r="A19488"/>
      <c r="B19488"/>
      <c r="C19488"/>
      <c r="D19488"/>
    </row>
    <row r="19489" spans="1:4" x14ac:dyDescent="0.25">
      <c r="A19489"/>
      <c r="B19489"/>
      <c r="C19489"/>
      <c r="D19489"/>
    </row>
    <row r="19490" spans="1:4" x14ac:dyDescent="0.25">
      <c r="A19490"/>
      <c r="B19490"/>
      <c r="C19490"/>
      <c r="D19490"/>
    </row>
    <row r="19491" spans="1:4" x14ac:dyDescent="0.25">
      <c r="A19491"/>
      <c r="B19491"/>
      <c r="C19491"/>
      <c r="D19491"/>
    </row>
    <row r="19492" spans="1:4" x14ac:dyDescent="0.25">
      <c r="A19492"/>
      <c r="B19492"/>
      <c r="C19492"/>
      <c r="D19492"/>
    </row>
    <row r="19493" spans="1:4" x14ac:dyDescent="0.25">
      <c r="A19493"/>
      <c r="B19493"/>
      <c r="C19493"/>
      <c r="D19493"/>
    </row>
    <row r="19494" spans="1:4" x14ac:dyDescent="0.25">
      <c r="A19494"/>
      <c r="B19494"/>
      <c r="C19494"/>
      <c r="D19494"/>
    </row>
    <row r="19495" spans="1:4" x14ac:dyDescent="0.25">
      <c r="A19495"/>
      <c r="B19495"/>
      <c r="C19495"/>
      <c r="D19495"/>
    </row>
    <row r="19496" spans="1:4" x14ac:dyDescent="0.25">
      <c r="A19496"/>
      <c r="B19496"/>
      <c r="C19496"/>
      <c r="D19496"/>
    </row>
    <row r="19497" spans="1:4" x14ac:dyDescent="0.25">
      <c r="A19497"/>
      <c r="B19497"/>
      <c r="C19497"/>
      <c r="D19497"/>
    </row>
    <row r="19498" spans="1:4" x14ac:dyDescent="0.25">
      <c r="A19498"/>
      <c r="B19498"/>
      <c r="C19498"/>
      <c r="D19498"/>
    </row>
    <row r="19499" spans="1:4" x14ac:dyDescent="0.25">
      <c r="A19499"/>
      <c r="B19499"/>
      <c r="C19499"/>
      <c r="D19499"/>
    </row>
    <row r="19500" spans="1:4" x14ac:dyDescent="0.25">
      <c r="A19500"/>
      <c r="B19500"/>
      <c r="C19500"/>
      <c r="D19500"/>
    </row>
    <row r="19501" spans="1:4" x14ac:dyDescent="0.25">
      <c r="A19501"/>
      <c r="B19501"/>
      <c r="C19501"/>
      <c r="D19501"/>
    </row>
    <row r="19502" spans="1:4" x14ac:dyDescent="0.25">
      <c r="A19502"/>
      <c r="B19502"/>
      <c r="C19502"/>
      <c r="D19502"/>
    </row>
    <row r="19503" spans="1:4" x14ac:dyDescent="0.25">
      <c r="A19503"/>
      <c r="B19503"/>
      <c r="C19503"/>
      <c r="D19503"/>
    </row>
    <row r="19504" spans="1:4" x14ac:dyDescent="0.25">
      <c r="A19504"/>
      <c r="B19504"/>
      <c r="C19504"/>
      <c r="D19504"/>
    </row>
    <row r="19505" spans="1:4" x14ac:dyDescent="0.25">
      <c r="A19505"/>
      <c r="B19505"/>
      <c r="C19505"/>
      <c r="D19505"/>
    </row>
    <row r="19506" spans="1:4" x14ac:dyDescent="0.25">
      <c r="A19506"/>
      <c r="B19506"/>
      <c r="C19506"/>
      <c r="D19506"/>
    </row>
    <row r="19507" spans="1:4" x14ac:dyDescent="0.25">
      <c r="A19507"/>
      <c r="B19507"/>
      <c r="C19507"/>
      <c r="D19507"/>
    </row>
    <row r="19508" spans="1:4" x14ac:dyDescent="0.25">
      <c r="A19508"/>
      <c r="B19508"/>
      <c r="C19508"/>
      <c r="D19508"/>
    </row>
    <row r="19509" spans="1:4" x14ac:dyDescent="0.25">
      <c r="A19509"/>
      <c r="B19509"/>
      <c r="C19509"/>
      <c r="D19509"/>
    </row>
    <row r="19510" spans="1:4" x14ac:dyDescent="0.25">
      <c r="A19510"/>
      <c r="B19510"/>
      <c r="C19510"/>
      <c r="D19510"/>
    </row>
    <row r="19511" spans="1:4" x14ac:dyDescent="0.25">
      <c r="A19511"/>
      <c r="B19511"/>
      <c r="C19511"/>
      <c r="D19511"/>
    </row>
    <row r="19512" spans="1:4" x14ac:dyDescent="0.25">
      <c r="A19512"/>
      <c r="B19512"/>
      <c r="C19512"/>
      <c r="D19512"/>
    </row>
    <row r="19513" spans="1:4" x14ac:dyDescent="0.25">
      <c r="A19513"/>
      <c r="B19513"/>
      <c r="C19513"/>
      <c r="D19513"/>
    </row>
    <row r="19514" spans="1:4" x14ac:dyDescent="0.25">
      <c r="A19514"/>
      <c r="B19514"/>
      <c r="C19514"/>
      <c r="D19514"/>
    </row>
    <row r="19515" spans="1:4" x14ac:dyDescent="0.25">
      <c r="A19515"/>
      <c r="B19515"/>
      <c r="C19515"/>
      <c r="D19515"/>
    </row>
    <row r="19516" spans="1:4" x14ac:dyDescent="0.25">
      <c r="A19516"/>
      <c r="B19516"/>
      <c r="C19516"/>
      <c r="D19516"/>
    </row>
    <row r="19517" spans="1:4" x14ac:dyDescent="0.25">
      <c r="A19517"/>
      <c r="B19517"/>
      <c r="C19517"/>
      <c r="D19517"/>
    </row>
    <row r="19518" spans="1:4" x14ac:dyDescent="0.25">
      <c r="A19518"/>
      <c r="B19518"/>
      <c r="C19518"/>
      <c r="D19518"/>
    </row>
    <row r="19519" spans="1:4" x14ac:dyDescent="0.25">
      <c r="A19519"/>
      <c r="B19519"/>
      <c r="C19519"/>
      <c r="D19519"/>
    </row>
    <row r="19520" spans="1:4" x14ac:dyDescent="0.25">
      <c r="A19520"/>
      <c r="B19520"/>
      <c r="C19520"/>
      <c r="D19520"/>
    </row>
    <row r="19521" spans="1:4" x14ac:dyDescent="0.25">
      <c r="A19521"/>
      <c r="B19521"/>
      <c r="C19521"/>
      <c r="D19521"/>
    </row>
    <row r="19522" spans="1:4" x14ac:dyDescent="0.25">
      <c r="A19522"/>
      <c r="B19522"/>
      <c r="C19522"/>
      <c r="D19522"/>
    </row>
    <row r="19523" spans="1:4" x14ac:dyDescent="0.25">
      <c r="A19523"/>
      <c r="B19523"/>
      <c r="C19523"/>
      <c r="D19523"/>
    </row>
    <row r="19524" spans="1:4" x14ac:dyDescent="0.25">
      <c r="A19524"/>
      <c r="B19524"/>
      <c r="C19524"/>
      <c r="D19524"/>
    </row>
    <row r="19525" spans="1:4" x14ac:dyDescent="0.25">
      <c r="A19525"/>
      <c r="B19525"/>
      <c r="C19525"/>
      <c r="D19525"/>
    </row>
    <row r="19526" spans="1:4" x14ac:dyDescent="0.25">
      <c r="A19526"/>
      <c r="B19526"/>
      <c r="C19526"/>
      <c r="D19526"/>
    </row>
    <row r="19527" spans="1:4" x14ac:dyDescent="0.25">
      <c r="A19527"/>
      <c r="B19527"/>
      <c r="C19527"/>
      <c r="D19527"/>
    </row>
    <row r="19528" spans="1:4" x14ac:dyDescent="0.25">
      <c r="A19528"/>
      <c r="B19528"/>
      <c r="C19528"/>
      <c r="D19528"/>
    </row>
    <row r="19529" spans="1:4" x14ac:dyDescent="0.25">
      <c r="A19529"/>
      <c r="B19529"/>
      <c r="C19529"/>
      <c r="D19529"/>
    </row>
    <row r="19530" spans="1:4" x14ac:dyDescent="0.25">
      <c r="A19530"/>
      <c r="B19530"/>
      <c r="C19530"/>
      <c r="D19530"/>
    </row>
    <row r="19531" spans="1:4" x14ac:dyDescent="0.25">
      <c r="A19531"/>
      <c r="B19531"/>
      <c r="C19531"/>
      <c r="D19531"/>
    </row>
    <row r="19532" spans="1:4" x14ac:dyDescent="0.25">
      <c r="A19532"/>
      <c r="B19532"/>
      <c r="C19532"/>
      <c r="D19532"/>
    </row>
    <row r="19533" spans="1:4" x14ac:dyDescent="0.25">
      <c r="A19533"/>
      <c r="B19533"/>
      <c r="C19533"/>
      <c r="D19533"/>
    </row>
    <row r="19534" spans="1:4" x14ac:dyDescent="0.25">
      <c r="A19534"/>
      <c r="B19534"/>
      <c r="C19534"/>
      <c r="D19534"/>
    </row>
    <row r="19535" spans="1:4" x14ac:dyDescent="0.25">
      <c r="A19535"/>
      <c r="B19535"/>
      <c r="C19535"/>
      <c r="D19535"/>
    </row>
    <row r="19536" spans="1:4" x14ac:dyDescent="0.25">
      <c r="A19536"/>
      <c r="B19536"/>
      <c r="C19536"/>
      <c r="D19536"/>
    </row>
    <row r="19537" spans="1:4" x14ac:dyDescent="0.25">
      <c r="A19537"/>
      <c r="B19537"/>
      <c r="C19537"/>
      <c r="D19537"/>
    </row>
    <row r="19538" spans="1:4" x14ac:dyDescent="0.25">
      <c r="A19538"/>
      <c r="B19538"/>
      <c r="C19538"/>
      <c r="D19538"/>
    </row>
    <row r="19539" spans="1:4" x14ac:dyDescent="0.25">
      <c r="A19539"/>
      <c r="B19539"/>
      <c r="C19539"/>
      <c r="D19539"/>
    </row>
    <row r="19540" spans="1:4" x14ac:dyDescent="0.25">
      <c r="A19540"/>
      <c r="B19540"/>
      <c r="C19540"/>
      <c r="D19540"/>
    </row>
    <row r="19541" spans="1:4" x14ac:dyDescent="0.25">
      <c r="A19541"/>
      <c r="B19541"/>
      <c r="C19541"/>
      <c r="D19541"/>
    </row>
    <row r="19542" spans="1:4" x14ac:dyDescent="0.25">
      <c r="A19542"/>
      <c r="B19542"/>
      <c r="C19542"/>
      <c r="D19542"/>
    </row>
    <row r="19543" spans="1:4" x14ac:dyDescent="0.25">
      <c r="A19543"/>
      <c r="B19543"/>
      <c r="C19543"/>
      <c r="D19543"/>
    </row>
    <row r="19544" spans="1:4" x14ac:dyDescent="0.25">
      <c r="A19544"/>
      <c r="B19544"/>
      <c r="C19544"/>
      <c r="D19544"/>
    </row>
    <row r="19545" spans="1:4" x14ac:dyDescent="0.25">
      <c r="A19545"/>
      <c r="B19545"/>
      <c r="C19545"/>
      <c r="D19545"/>
    </row>
    <row r="19546" spans="1:4" x14ac:dyDescent="0.25">
      <c r="A19546"/>
      <c r="B19546"/>
      <c r="C19546"/>
      <c r="D19546"/>
    </row>
    <row r="19547" spans="1:4" x14ac:dyDescent="0.25">
      <c r="A19547"/>
      <c r="B19547"/>
      <c r="C19547"/>
      <c r="D19547"/>
    </row>
    <row r="19548" spans="1:4" x14ac:dyDescent="0.25">
      <c r="A19548"/>
      <c r="B19548"/>
      <c r="C19548"/>
      <c r="D19548"/>
    </row>
    <row r="19549" spans="1:4" x14ac:dyDescent="0.25">
      <c r="A19549"/>
      <c r="B19549"/>
      <c r="C19549"/>
      <c r="D19549"/>
    </row>
    <row r="19550" spans="1:4" x14ac:dyDescent="0.25">
      <c r="A19550"/>
      <c r="B19550"/>
      <c r="C19550"/>
      <c r="D19550"/>
    </row>
    <row r="19551" spans="1:4" x14ac:dyDescent="0.25">
      <c r="A19551"/>
      <c r="B19551"/>
      <c r="C19551"/>
      <c r="D19551"/>
    </row>
    <row r="19552" spans="1:4" x14ac:dyDescent="0.25">
      <c r="A19552"/>
      <c r="B19552"/>
      <c r="C19552"/>
      <c r="D19552"/>
    </row>
    <row r="19553" spans="1:4" x14ac:dyDescent="0.25">
      <c r="A19553"/>
      <c r="B19553"/>
      <c r="C19553"/>
      <c r="D19553"/>
    </row>
    <row r="19554" spans="1:4" x14ac:dyDescent="0.25">
      <c r="A19554"/>
      <c r="B19554"/>
      <c r="C19554"/>
      <c r="D19554"/>
    </row>
    <row r="19555" spans="1:4" x14ac:dyDescent="0.25">
      <c r="A19555"/>
      <c r="B19555"/>
      <c r="C19555"/>
      <c r="D19555"/>
    </row>
    <row r="19556" spans="1:4" x14ac:dyDescent="0.25">
      <c r="A19556"/>
      <c r="B19556"/>
      <c r="C19556"/>
      <c r="D19556"/>
    </row>
    <row r="19557" spans="1:4" x14ac:dyDescent="0.25">
      <c r="A19557"/>
      <c r="B19557"/>
      <c r="C19557"/>
      <c r="D19557"/>
    </row>
    <row r="19558" spans="1:4" x14ac:dyDescent="0.25">
      <c r="A19558"/>
      <c r="B19558"/>
      <c r="C19558"/>
      <c r="D19558"/>
    </row>
    <row r="19559" spans="1:4" x14ac:dyDescent="0.25">
      <c r="A19559"/>
      <c r="B19559"/>
      <c r="C19559"/>
      <c r="D19559"/>
    </row>
    <row r="19560" spans="1:4" x14ac:dyDescent="0.25">
      <c r="A19560"/>
      <c r="B19560"/>
      <c r="C19560"/>
      <c r="D19560"/>
    </row>
    <row r="19561" spans="1:4" x14ac:dyDescent="0.25">
      <c r="A19561"/>
      <c r="B19561"/>
      <c r="C19561"/>
      <c r="D19561"/>
    </row>
    <row r="19562" spans="1:4" x14ac:dyDescent="0.25">
      <c r="A19562"/>
      <c r="B19562"/>
      <c r="C19562"/>
      <c r="D19562"/>
    </row>
    <row r="19563" spans="1:4" x14ac:dyDescent="0.25">
      <c r="A19563"/>
      <c r="B19563"/>
      <c r="C19563"/>
      <c r="D19563"/>
    </row>
    <row r="19564" spans="1:4" x14ac:dyDescent="0.25">
      <c r="A19564"/>
      <c r="B19564"/>
      <c r="C19564"/>
      <c r="D19564"/>
    </row>
    <row r="19565" spans="1:4" x14ac:dyDescent="0.25">
      <c r="A19565"/>
      <c r="B19565"/>
      <c r="C19565"/>
      <c r="D19565"/>
    </row>
    <row r="19566" spans="1:4" x14ac:dyDescent="0.25">
      <c r="A19566"/>
      <c r="B19566"/>
      <c r="C19566"/>
      <c r="D19566"/>
    </row>
    <row r="19567" spans="1:4" x14ac:dyDescent="0.25">
      <c r="A19567"/>
      <c r="B19567"/>
      <c r="C19567"/>
      <c r="D19567"/>
    </row>
    <row r="19568" spans="1:4" x14ac:dyDescent="0.25">
      <c r="A19568"/>
      <c r="B19568"/>
      <c r="C19568"/>
      <c r="D19568"/>
    </row>
    <row r="19569" spans="1:4" x14ac:dyDescent="0.25">
      <c r="A19569"/>
      <c r="B19569"/>
      <c r="C19569"/>
      <c r="D19569"/>
    </row>
    <row r="19570" spans="1:4" x14ac:dyDescent="0.25">
      <c r="A19570"/>
      <c r="B19570"/>
      <c r="C19570"/>
      <c r="D19570"/>
    </row>
    <row r="19571" spans="1:4" x14ac:dyDescent="0.25">
      <c r="A19571"/>
      <c r="B19571"/>
      <c r="C19571"/>
      <c r="D19571"/>
    </row>
    <row r="19572" spans="1:4" x14ac:dyDescent="0.25">
      <c r="A19572"/>
      <c r="B19572"/>
      <c r="C19572"/>
      <c r="D19572"/>
    </row>
    <row r="19573" spans="1:4" x14ac:dyDescent="0.25">
      <c r="A19573"/>
      <c r="B19573"/>
      <c r="C19573"/>
      <c r="D19573"/>
    </row>
    <row r="19574" spans="1:4" x14ac:dyDescent="0.25">
      <c r="A19574"/>
      <c r="B19574"/>
      <c r="C19574"/>
      <c r="D19574"/>
    </row>
    <row r="19575" spans="1:4" x14ac:dyDescent="0.25">
      <c r="A19575"/>
      <c r="B19575"/>
      <c r="C19575"/>
      <c r="D19575"/>
    </row>
    <row r="19576" spans="1:4" x14ac:dyDescent="0.25">
      <c r="A19576"/>
      <c r="B19576"/>
      <c r="C19576"/>
      <c r="D19576"/>
    </row>
    <row r="19577" spans="1:4" x14ac:dyDescent="0.25">
      <c r="A19577"/>
      <c r="B19577"/>
      <c r="C19577"/>
      <c r="D19577"/>
    </row>
    <row r="19578" spans="1:4" x14ac:dyDescent="0.25">
      <c r="A19578"/>
      <c r="B19578"/>
      <c r="C19578"/>
      <c r="D19578"/>
    </row>
    <row r="19579" spans="1:4" x14ac:dyDescent="0.25">
      <c r="A19579"/>
      <c r="B19579"/>
      <c r="C19579"/>
      <c r="D19579"/>
    </row>
    <row r="19580" spans="1:4" x14ac:dyDescent="0.25">
      <c r="A19580"/>
      <c r="B19580"/>
      <c r="C19580"/>
      <c r="D19580"/>
    </row>
    <row r="19581" spans="1:4" x14ac:dyDescent="0.25">
      <c r="A19581"/>
      <c r="B19581"/>
      <c r="C19581"/>
      <c r="D19581"/>
    </row>
    <row r="19582" spans="1:4" x14ac:dyDescent="0.25">
      <c r="A19582"/>
      <c r="B19582"/>
      <c r="C19582"/>
      <c r="D19582"/>
    </row>
    <row r="19583" spans="1:4" x14ac:dyDescent="0.25">
      <c r="A19583"/>
      <c r="B19583"/>
      <c r="C19583"/>
      <c r="D19583"/>
    </row>
    <row r="19584" spans="1:4" x14ac:dyDescent="0.25">
      <c r="A19584"/>
      <c r="B19584"/>
      <c r="C19584"/>
      <c r="D19584"/>
    </row>
    <row r="19585" spans="1:4" x14ac:dyDescent="0.25">
      <c r="A19585"/>
      <c r="B19585"/>
      <c r="C19585"/>
      <c r="D19585"/>
    </row>
    <row r="19586" spans="1:4" x14ac:dyDescent="0.25">
      <c r="A19586"/>
      <c r="B19586"/>
      <c r="C19586"/>
      <c r="D19586"/>
    </row>
    <row r="19587" spans="1:4" x14ac:dyDescent="0.25">
      <c r="A19587"/>
      <c r="B19587"/>
      <c r="C19587"/>
      <c r="D19587"/>
    </row>
    <row r="19588" spans="1:4" x14ac:dyDescent="0.25">
      <c r="A19588"/>
      <c r="B19588"/>
      <c r="C19588"/>
      <c r="D19588"/>
    </row>
    <row r="19589" spans="1:4" x14ac:dyDescent="0.25">
      <c r="A19589"/>
      <c r="B19589"/>
      <c r="C19589"/>
      <c r="D19589"/>
    </row>
    <row r="19590" spans="1:4" x14ac:dyDescent="0.25">
      <c r="A19590"/>
      <c r="B19590"/>
      <c r="C19590"/>
      <c r="D19590"/>
    </row>
    <row r="19591" spans="1:4" x14ac:dyDescent="0.25">
      <c r="A19591"/>
      <c r="B19591"/>
      <c r="C19591"/>
      <c r="D19591"/>
    </row>
    <row r="19592" spans="1:4" x14ac:dyDescent="0.25">
      <c r="A19592"/>
      <c r="B19592"/>
      <c r="C19592"/>
      <c r="D19592"/>
    </row>
    <row r="19593" spans="1:4" x14ac:dyDescent="0.25">
      <c r="A19593"/>
      <c r="B19593"/>
      <c r="C19593"/>
      <c r="D19593"/>
    </row>
    <row r="19594" spans="1:4" x14ac:dyDescent="0.25">
      <c r="A19594"/>
      <c r="B19594"/>
      <c r="C19594"/>
      <c r="D19594"/>
    </row>
    <row r="19595" spans="1:4" x14ac:dyDescent="0.25">
      <c r="A19595"/>
      <c r="B19595"/>
      <c r="C19595"/>
      <c r="D19595"/>
    </row>
    <row r="19596" spans="1:4" x14ac:dyDescent="0.25">
      <c r="A19596"/>
      <c r="B19596"/>
      <c r="C19596"/>
      <c r="D19596"/>
    </row>
    <row r="19597" spans="1:4" x14ac:dyDescent="0.25">
      <c r="A19597"/>
      <c r="B19597"/>
      <c r="C19597"/>
      <c r="D19597"/>
    </row>
    <row r="19598" spans="1:4" x14ac:dyDescent="0.25">
      <c r="A19598"/>
      <c r="B19598"/>
      <c r="C19598"/>
      <c r="D19598"/>
    </row>
    <row r="19599" spans="1:4" x14ac:dyDescent="0.25">
      <c r="A19599"/>
      <c r="B19599"/>
      <c r="C19599"/>
      <c r="D19599"/>
    </row>
    <row r="19600" spans="1:4" x14ac:dyDescent="0.25">
      <c r="A19600"/>
      <c r="B19600"/>
      <c r="C19600"/>
      <c r="D19600"/>
    </row>
    <row r="19601" spans="1:4" x14ac:dyDescent="0.25">
      <c r="A19601"/>
      <c r="B19601"/>
      <c r="C19601"/>
      <c r="D19601"/>
    </row>
    <row r="19602" spans="1:4" x14ac:dyDescent="0.25">
      <c r="A19602"/>
      <c r="B19602"/>
      <c r="C19602"/>
      <c r="D19602"/>
    </row>
    <row r="19603" spans="1:4" x14ac:dyDescent="0.25">
      <c r="A19603"/>
      <c r="B19603"/>
      <c r="C19603"/>
      <c r="D19603"/>
    </row>
    <row r="19604" spans="1:4" x14ac:dyDescent="0.25">
      <c r="A19604"/>
      <c r="B19604"/>
      <c r="C19604"/>
      <c r="D19604"/>
    </row>
    <row r="19605" spans="1:4" x14ac:dyDescent="0.25">
      <c r="A19605"/>
      <c r="B19605"/>
      <c r="C19605"/>
      <c r="D19605"/>
    </row>
    <row r="19606" spans="1:4" x14ac:dyDescent="0.25">
      <c r="A19606"/>
      <c r="B19606"/>
      <c r="C19606"/>
      <c r="D19606"/>
    </row>
    <row r="19607" spans="1:4" x14ac:dyDescent="0.25">
      <c r="A19607"/>
      <c r="B19607"/>
      <c r="C19607"/>
      <c r="D19607"/>
    </row>
    <row r="19608" spans="1:4" x14ac:dyDescent="0.25">
      <c r="A19608"/>
      <c r="B19608"/>
      <c r="C19608"/>
      <c r="D19608"/>
    </row>
    <row r="19609" spans="1:4" x14ac:dyDescent="0.25">
      <c r="A19609"/>
      <c r="B19609"/>
      <c r="C19609"/>
      <c r="D19609"/>
    </row>
    <row r="19610" spans="1:4" x14ac:dyDescent="0.25">
      <c r="A19610"/>
      <c r="B19610"/>
      <c r="C19610"/>
      <c r="D19610"/>
    </row>
    <row r="19611" spans="1:4" x14ac:dyDescent="0.25">
      <c r="A19611"/>
      <c r="B19611"/>
      <c r="C19611"/>
      <c r="D19611"/>
    </row>
    <row r="19612" spans="1:4" x14ac:dyDescent="0.25">
      <c r="A19612"/>
      <c r="B19612"/>
      <c r="C19612"/>
      <c r="D19612"/>
    </row>
    <row r="19613" spans="1:4" x14ac:dyDescent="0.25">
      <c r="A19613"/>
      <c r="B19613"/>
      <c r="C19613"/>
      <c r="D19613"/>
    </row>
    <row r="19614" spans="1:4" x14ac:dyDescent="0.25">
      <c r="A19614"/>
      <c r="B19614"/>
      <c r="C19614"/>
      <c r="D19614"/>
    </row>
    <row r="19615" spans="1:4" x14ac:dyDescent="0.25">
      <c r="A19615"/>
      <c r="B19615"/>
      <c r="C19615"/>
      <c r="D19615"/>
    </row>
    <row r="19616" spans="1:4" x14ac:dyDescent="0.25">
      <c r="A19616"/>
      <c r="B19616"/>
      <c r="C19616"/>
      <c r="D19616"/>
    </row>
    <row r="19617" spans="1:4" x14ac:dyDescent="0.25">
      <c r="A19617"/>
      <c r="B19617"/>
      <c r="C19617"/>
      <c r="D19617"/>
    </row>
    <row r="19618" spans="1:4" x14ac:dyDescent="0.25">
      <c r="A19618"/>
      <c r="B19618"/>
      <c r="C19618"/>
      <c r="D19618"/>
    </row>
    <row r="19619" spans="1:4" x14ac:dyDescent="0.25">
      <c r="A19619"/>
      <c r="B19619"/>
      <c r="C19619"/>
      <c r="D19619"/>
    </row>
    <row r="19620" spans="1:4" x14ac:dyDescent="0.25">
      <c r="A19620"/>
      <c r="B19620"/>
      <c r="C19620"/>
      <c r="D19620"/>
    </row>
    <row r="19621" spans="1:4" x14ac:dyDescent="0.25">
      <c r="A19621"/>
      <c r="B19621"/>
      <c r="C19621"/>
      <c r="D19621"/>
    </row>
    <row r="19622" spans="1:4" x14ac:dyDescent="0.25">
      <c r="A19622"/>
      <c r="B19622"/>
      <c r="C19622"/>
      <c r="D19622"/>
    </row>
    <row r="19623" spans="1:4" x14ac:dyDescent="0.25">
      <c r="A19623"/>
      <c r="B19623"/>
      <c r="C19623"/>
      <c r="D19623"/>
    </row>
    <row r="19624" spans="1:4" x14ac:dyDescent="0.25">
      <c r="A19624"/>
      <c r="B19624"/>
      <c r="C19624"/>
      <c r="D19624"/>
    </row>
    <row r="19625" spans="1:4" x14ac:dyDescent="0.25">
      <c r="A19625"/>
      <c r="B19625"/>
      <c r="C19625"/>
      <c r="D19625"/>
    </row>
    <row r="19626" spans="1:4" x14ac:dyDescent="0.25">
      <c r="A19626"/>
      <c r="B19626"/>
      <c r="C19626"/>
      <c r="D19626"/>
    </row>
    <row r="19627" spans="1:4" x14ac:dyDescent="0.25">
      <c r="A19627"/>
      <c r="B19627"/>
      <c r="C19627"/>
      <c r="D19627"/>
    </row>
    <row r="19628" spans="1:4" x14ac:dyDescent="0.25">
      <c r="A19628"/>
      <c r="B19628"/>
      <c r="C19628"/>
      <c r="D19628"/>
    </row>
    <row r="19629" spans="1:4" x14ac:dyDescent="0.25">
      <c r="A19629"/>
      <c r="B19629"/>
      <c r="C19629"/>
      <c r="D19629"/>
    </row>
    <row r="19630" spans="1:4" x14ac:dyDescent="0.25">
      <c r="A19630"/>
      <c r="B19630"/>
      <c r="C19630"/>
      <c r="D19630"/>
    </row>
    <row r="19631" spans="1:4" x14ac:dyDescent="0.25">
      <c r="A19631"/>
      <c r="B19631"/>
      <c r="C19631"/>
      <c r="D19631"/>
    </row>
    <row r="19632" spans="1:4" x14ac:dyDescent="0.25">
      <c r="A19632"/>
      <c r="B19632"/>
      <c r="C19632"/>
      <c r="D19632"/>
    </row>
    <row r="19633" spans="1:4" x14ac:dyDescent="0.25">
      <c r="A19633"/>
      <c r="B19633"/>
      <c r="C19633"/>
      <c r="D19633"/>
    </row>
    <row r="19634" spans="1:4" x14ac:dyDescent="0.25">
      <c r="A19634"/>
      <c r="B19634"/>
      <c r="C19634"/>
      <c r="D19634"/>
    </row>
    <row r="19635" spans="1:4" x14ac:dyDescent="0.25">
      <c r="A19635"/>
      <c r="B19635"/>
      <c r="C19635"/>
      <c r="D19635"/>
    </row>
    <row r="19636" spans="1:4" x14ac:dyDescent="0.25">
      <c r="A19636"/>
      <c r="B19636"/>
      <c r="C19636"/>
      <c r="D19636"/>
    </row>
    <row r="19637" spans="1:4" x14ac:dyDescent="0.25">
      <c r="A19637"/>
      <c r="B19637"/>
      <c r="C19637"/>
      <c r="D19637"/>
    </row>
    <row r="19638" spans="1:4" x14ac:dyDescent="0.25">
      <c r="A19638"/>
      <c r="B19638"/>
      <c r="C19638"/>
      <c r="D19638"/>
    </row>
    <row r="19639" spans="1:4" x14ac:dyDescent="0.25">
      <c r="A19639"/>
      <c r="B19639"/>
      <c r="C19639"/>
      <c r="D19639"/>
    </row>
    <row r="19640" spans="1:4" x14ac:dyDescent="0.25">
      <c r="A19640"/>
      <c r="B19640"/>
      <c r="C19640"/>
      <c r="D19640"/>
    </row>
    <row r="19641" spans="1:4" x14ac:dyDescent="0.25">
      <c r="A19641"/>
      <c r="B19641"/>
      <c r="C19641"/>
      <c r="D19641"/>
    </row>
    <row r="19642" spans="1:4" x14ac:dyDescent="0.25">
      <c r="A19642"/>
      <c r="B19642"/>
      <c r="C19642"/>
      <c r="D19642"/>
    </row>
    <row r="19643" spans="1:4" x14ac:dyDescent="0.25">
      <c r="A19643"/>
      <c r="B19643"/>
      <c r="C19643"/>
      <c r="D19643"/>
    </row>
    <row r="19644" spans="1:4" x14ac:dyDescent="0.25">
      <c r="A19644"/>
      <c r="B19644"/>
      <c r="C19644"/>
      <c r="D19644"/>
    </row>
    <row r="19645" spans="1:4" x14ac:dyDescent="0.25">
      <c r="A19645"/>
      <c r="B19645"/>
      <c r="C19645"/>
      <c r="D19645"/>
    </row>
    <row r="19646" spans="1:4" x14ac:dyDescent="0.25">
      <c r="A19646"/>
      <c r="B19646"/>
      <c r="C19646"/>
      <c r="D19646"/>
    </row>
    <row r="19647" spans="1:4" x14ac:dyDescent="0.25">
      <c r="A19647"/>
      <c r="B19647"/>
      <c r="C19647"/>
      <c r="D19647"/>
    </row>
    <row r="19648" spans="1:4" x14ac:dyDescent="0.25">
      <c r="A19648"/>
      <c r="B19648"/>
      <c r="C19648"/>
      <c r="D19648"/>
    </row>
    <row r="19649" spans="1:4" x14ac:dyDescent="0.25">
      <c r="A19649"/>
      <c r="B19649"/>
      <c r="C19649"/>
      <c r="D19649"/>
    </row>
    <row r="19650" spans="1:4" x14ac:dyDescent="0.25">
      <c r="A19650"/>
      <c r="B19650"/>
      <c r="C19650"/>
      <c r="D19650"/>
    </row>
    <row r="19651" spans="1:4" x14ac:dyDescent="0.25">
      <c r="A19651"/>
      <c r="B19651"/>
      <c r="C19651"/>
      <c r="D19651"/>
    </row>
    <row r="19652" spans="1:4" x14ac:dyDescent="0.25">
      <c r="A19652"/>
      <c r="B19652"/>
      <c r="C19652"/>
      <c r="D19652"/>
    </row>
    <row r="19653" spans="1:4" x14ac:dyDescent="0.25">
      <c r="A19653"/>
      <c r="B19653"/>
      <c r="C19653"/>
      <c r="D19653"/>
    </row>
    <row r="19654" spans="1:4" x14ac:dyDescent="0.25">
      <c r="A19654"/>
      <c r="B19654"/>
      <c r="C19654"/>
      <c r="D19654"/>
    </row>
    <row r="19655" spans="1:4" x14ac:dyDescent="0.25">
      <c r="A19655"/>
      <c r="B19655"/>
      <c r="C19655"/>
      <c r="D19655"/>
    </row>
    <row r="19656" spans="1:4" x14ac:dyDescent="0.25">
      <c r="A19656"/>
      <c r="B19656"/>
      <c r="C19656"/>
      <c r="D19656"/>
    </row>
    <row r="19657" spans="1:4" x14ac:dyDescent="0.25">
      <c r="A19657"/>
      <c r="B19657"/>
      <c r="C19657"/>
      <c r="D19657"/>
    </row>
    <row r="19658" spans="1:4" x14ac:dyDescent="0.25">
      <c r="A19658"/>
      <c r="B19658"/>
      <c r="C19658"/>
      <c r="D19658"/>
    </row>
    <row r="19659" spans="1:4" x14ac:dyDescent="0.25">
      <c r="A19659"/>
      <c r="B19659"/>
      <c r="C19659"/>
      <c r="D19659"/>
    </row>
    <row r="19660" spans="1:4" x14ac:dyDescent="0.25">
      <c r="A19660"/>
      <c r="B19660"/>
      <c r="C19660"/>
      <c r="D19660"/>
    </row>
    <row r="19661" spans="1:4" x14ac:dyDescent="0.25">
      <c r="A19661"/>
      <c r="B19661"/>
      <c r="C19661"/>
      <c r="D19661"/>
    </row>
    <row r="19662" spans="1:4" x14ac:dyDescent="0.25">
      <c r="A19662"/>
      <c r="B19662"/>
      <c r="C19662"/>
      <c r="D19662"/>
    </row>
    <row r="19663" spans="1:4" x14ac:dyDescent="0.25">
      <c r="A19663"/>
      <c r="B19663"/>
      <c r="C19663"/>
      <c r="D19663"/>
    </row>
    <row r="19664" spans="1:4" x14ac:dyDescent="0.25">
      <c r="A19664"/>
      <c r="B19664"/>
      <c r="C19664"/>
      <c r="D19664"/>
    </row>
    <row r="19665" spans="1:4" x14ac:dyDescent="0.25">
      <c r="A19665"/>
      <c r="B19665"/>
      <c r="C19665"/>
      <c r="D19665"/>
    </row>
    <row r="19666" spans="1:4" x14ac:dyDescent="0.25">
      <c r="A19666"/>
      <c r="B19666"/>
      <c r="C19666"/>
      <c r="D19666"/>
    </row>
    <row r="19667" spans="1:4" x14ac:dyDescent="0.25">
      <c r="A19667"/>
      <c r="B19667"/>
      <c r="C19667"/>
      <c r="D19667"/>
    </row>
    <row r="19668" spans="1:4" x14ac:dyDescent="0.25">
      <c r="A19668"/>
      <c r="B19668"/>
      <c r="C19668"/>
      <c r="D19668"/>
    </row>
    <row r="19669" spans="1:4" x14ac:dyDescent="0.25">
      <c r="A19669"/>
      <c r="B19669"/>
      <c r="C19669"/>
      <c r="D19669"/>
    </row>
    <row r="19670" spans="1:4" x14ac:dyDescent="0.25">
      <c r="A19670"/>
      <c r="B19670"/>
      <c r="C19670"/>
      <c r="D19670"/>
    </row>
    <row r="19671" spans="1:4" x14ac:dyDescent="0.25">
      <c r="A19671"/>
      <c r="B19671"/>
      <c r="C19671"/>
      <c r="D19671"/>
    </row>
    <row r="19672" spans="1:4" x14ac:dyDescent="0.25">
      <c r="A19672"/>
      <c r="B19672"/>
      <c r="C19672"/>
      <c r="D19672"/>
    </row>
    <row r="19673" spans="1:4" x14ac:dyDescent="0.25">
      <c r="A19673"/>
      <c r="B19673"/>
      <c r="C19673"/>
      <c r="D19673"/>
    </row>
    <row r="19674" spans="1:4" x14ac:dyDescent="0.25">
      <c r="A19674"/>
      <c r="B19674"/>
      <c r="C19674"/>
      <c r="D19674"/>
    </row>
    <row r="19675" spans="1:4" x14ac:dyDescent="0.25">
      <c r="A19675"/>
      <c r="B19675"/>
      <c r="C19675"/>
      <c r="D19675"/>
    </row>
    <row r="19676" spans="1:4" x14ac:dyDescent="0.25">
      <c r="A19676"/>
      <c r="B19676"/>
      <c r="C19676"/>
      <c r="D19676"/>
    </row>
    <row r="19677" spans="1:4" x14ac:dyDescent="0.25">
      <c r="A19677"/>
      <c r="B19677"/>
      <c r="C19677"/>
      <c r="D19677"/>
    </row>
    <row r="19678" spans="1:4" x14ac:dyDescent="0.25">
      <c r="A19678"/>
      <c r="B19678"/>
      <c r="C19678"/>
      <c r="D19678"/>
    </row>
    <row r="19679" spans="1:4" x14ac:dyDescent="0.25">
      <c r="A19679"/>
      <c r="B19679"/>
      <c r="C19679"/>
      <c r="D19679"/>
    </row>
    <row r="19680" spans="1:4" x14ac:dyDescent="0.25">
      <c r="A19680"/>
      <c r="B19680"/>
      <c r="C19680"/>
      <c r="D19680"/>
    </row>
    <row r="19681" spans="1:4" x14ac:dyDescent="0.25">
      <c r="A19681"/>
      <c r="B19681"/>
      <c r="C19681"/>
      <c r="D19681"/>
    </row>
    <row r="19682" spans="1:4" x14ac:dyDescent="0.25">
      <c r="A19682"/>
      <c r="B19682"/>
      <c r="C19682"/>
      <c r="D19682"/>
    </row>
    <row r="19683" spans="1:4" x14ac:dyDescent="0.25">
      <c r="A19683"/>
      <c r="B19683"/>
      <c r="C19683"/>
      <c r="D19683"/>
    </row>
    <row r="19684" spans="1:4" x14ac:dyDescent="0.25">
      <c r="A19684"/>
      <c r="B19684"/>
      <c r="C19684"/>
      <c r="D19684"/>
    </row>
    <row r="19685" spans="1:4" x14ac:dyDescent="0.25">
      <c r="A19685"/>
      <c r="B19685"/>
      <c r="C19685"/>
      <c r="D19685"/>
    </row>
    <row r="19686" spans="1:4" x14ac:dyDescent="0.25">
      <c r="A19686"/>
      <c r="B19686"/>
      <c r="C19686"/>
      <c r="D19686"/>
    </row>
    <row r="19687" spans="1:4" x14ac:dyDescent="0.25">
      <c r="A19687"/>
      <c r="B19687"/>
      <c r="C19687"/>
      <c r="D19687"/>
    </row>
    <row r="19688" spans="1:4" x14ac:dyDescent="0.25">
      <c r="A19688"/>
      <c r="B19688"/>
      <c r="C19688"/>
      <c r="D19688"/>
    </row>
    <row r="19689" spans="1:4" x14ac:dyDescent="0.25">
      <c r="A19689"/>
      <c r="B19689"/>
      <c r="C19689"/>
      <c r="D19689"/>
    </row>
    <row r="19690" spans="1:4" x14ac:dyDescent="0.25">
      <c r="A19690"/>
      <c r="B19690"/>
      <c r="C19690"/>
      <c r="D19690"/>
    </row>
    <row r="19691" spans="1:4" x14ac:dyDescent="0.25">
      <c r="A19691"/>
      <c r="B19691"/>
      <c r="C19691"/>
      <c r="D19691"/>
    </row>
    <row r="19692" spans="1:4" x14ac:dyDescent="0.25">
      <c r="A19692"/>
      <c r="B19692"/>
      <c r="C19692"/>
      <c r="D19692"/>
    </row>
    <row r="19693" spans="1:4" x14ac:dyDescent="0.25">
      <c r="A19693"/>
      <c r="B19693"/>
      <c r="C19693"/>
      <c r="D19693"/>
    </row>
    <row r="19694" spans="1:4" x14ac:dyDescent="0.25">
      <c r="A19694"/>
      <c r="B19694"/>
      <c r="C19694"/>
      <c r="D19694"/>
    </row>
    <row r="19695" spans="1:4" x14ac:dyDescent="0.25">
      <c r="A19695"/>
      <c r="B19695"/>
      <c r="C19695"/>
      <c r="D19695"/>
    </row>
    <row r="19696" spans="1:4" x14ac:dyDescent="0.25">
      <c r="A19696"/>
      <c r="B19696"/>
      <c r="C19696"/>
      <c r="D19696"/>
    </row>
    <row r="19697" spans="1:4" x14ac:dyDescent="0.25">
      <c r="A19697"/>
      <c r="B19697"/>
      <c r="C19697"/>
      <c r="D19697"/>
    </row>
    <row r="19698" spans="1:4" x14ac:dyDescent="0.25">
      <c r="A19698"/>
      <c r="B19698"/>
      <c r="C19698"/>
      <c r="D19698"/>
    </row>
    <row r="19699" spans="1:4" x14ac:dyDescent="0.25">
      <c r="A19699"/>
      <c r="B19699"/>
      <c r="C19699"/>
      <c r="D19699"/>
    </row>
    <row r="19700" spans="1:4" x14ac:dyDescent="0.25">
      <c r="A19700"/>
      <c r="B19700"/>
      <c r="C19700"/>
      <c r="D19700"/>
    </row>
    <row r="19701" spans="1:4" x14ac:dyDescent="0.25">
      <c r="A19701"/>
      <c r="B19701"/>
      <c r="C19701"/>
      <c r="D19701"/>
    </row>
    <row r="19702" spans="1:4" x14ac:dyDescent="0.25">
      <c r="A19702"/>
      <c r="B19702"/>
      <c r="C19702"/>
      <c r="D19702"/>
    </row>
    <row r="19703" spans="1:4" x14ac:dyDescent="0.25">
      <c r="A19703"/>
      <c r="B19703"/>
      <c r="C19703"/>
      <c r="D19703"/>
    </row>
    <row r="19704" spans="1:4" x14ac:dyDescent="0.25">
      <c r="A19704"/>
      <c r="B19704"/>
      <c r="C19704"/>
      <c r="D19704"/>
    </row>
    <row r="19705" spans="1:4" x14ac:dyDescent="0.25">
      <c r="A19705"/>
      <c r="B19705"/>
      <c r="C19705"/>
      <c r="D19705"/>
    </row>
    <row r="19706" spans="1:4" x14ac:dyDescent="0.25">
      <c r="A19706"/>
      <c r="B19706"/>
      <c r="C19706"/>
      <c r="D19706"/>
    </row>
    <row r="19707" spans="1:4" x14ac:dyDescent="0.25">
      <c r="A19707"/>
      <c r="B19707"/>
      <c r="C19707"/>
      <c r="D19707"/>
    </row>
    <row r="19708" spans="1:4" x14ac:dyDescent="0.25">
      <c r="A19708"/>
      <c r="B19708"/>
      <c r="C19708"/>
      <c r="D19708"/>
    </row>
    <row r="19709" spans="1:4" x14ac:dyDescent="0.25">
      <c r="A19709"/>
      <c r="B19709"/>
      <c r="C19709"/>
      <c r="D19709"/>
    </row>
    <row r="19710" spans="1:4" x14ac:dyDescent="0.25">
      <c r="A19710"/>
      <c r="B19710"/>
      <c r="C19710"/>
      <c r="D19710"/>
    </row>
    <row r="19711" spans="1:4" x14ac:dyDescent="0.25">
      <c r="A19711"/>
      <c r="B19711"/>
      <c r="C19711"/>
      <c r="D19711"/>
    </row>
    <row r="19712" spans="1:4" x14ac:dyDescent="0.25">
      <c r="A19712"/>
      <c r="B19712"/>
      <c r="C19712"/>
      <c r="D19712"/>
    </row>
    <row r="19713" spans="1:4" x14ac:dyDescent="0.25">
      <c r="A19713"/>
      <c r="B19713"/>
      <c r="C19713"/>
      <c r="D19713"/>
    </row>
    <row r="19714" spans="1:4" x14ac:dyDescent="0.25">
      <c r="A19714"/>
      <c r="B19714"/>
      <c r="C19714"/>
      <c r="D19714"/>
    </row>
    <row r="19715" spans="1:4" x14ac:dyDescent="0.25">
      <c r="A19715"/>
      <c r="B19715"/>
      <c r="C19715"/>
      <c r="D19715"/>
    </row>
    <row r="19716" spans="1:4" x14ac:dyDescent="0.25">
      <c r="A19716"/>
      <c r="B19716"/>
      <c r="C19716"/>
      <c r="D19716"/>
    </row>
    <row r="19717" spans="1:4" x14ac:dyDescent="0.25">
      <c r="A19717"/>
      <c r="B19717"/>
      <c r="C19717"/>
      <c r="D19717"/>
    </row>
    <row r="19718" spans="1:4" x14ac:dyDescent="0.25">
      <c r="A19718"/>
      <c r="B19718"/>
      <c r="C19718"/>
      <c r="D19718"/>
    </row>
    <row r="19719" spans="1:4" x14ac:dyDescent="0.25">
      <c r="A19719"/>
      <c r="B19719"/>
      <c r="C19719"/>
      <c r="D19719"/>
    </row>
    <row r="19720" spans="1:4" x14ac:dyDescent="0.25">
      <c r="A19720"/>
      <c r="B19720"/>
      <c r="C19720"/>
      <c r="D19720"/>
    </row>
    <row r="19721" spans="1:4" x14ac:dyDescent="0.25">
      <c r="A19721"/>
      <c r="B19721"/>
      <c r="C19721"/>
      <c r="D19721"/>
    </row>
    <row r="19722" spans="1:4" x14ac:dyDescent="0.25">
      <c r="A19722"/>
      <c r="B19722"/>
      <c r="C19722"/>
      <c r="D19722"/>
    </row>
    <row r="19723" spans="1:4" x14ac:dyDescent="0.25">
      <c r="A19723"/>
      <c r="B19723"/>
      <c r="C19723"/>
      <c r="D19723"/>
    </row>
    <row r="19724" spans="1:4" x14ac:dyDescent="0.25">
      <c r="A19724"/>
      <c r="B19724"/>
      <c r="C19724"/>
      <c r="D19724"/>
    </row>
    <row r="19725" spans="1:4" x14ac:dyDescent="0.25">
      <c r="A19725"/>
      <c r="B19725"/>
      <c r="C19725"/>
      <c r="D19725"/>
    </row>
    <row r="19726" spans="1:4" x14ac:dyDescent="0.25">
      <c r="A19726"/>
      <c r="B19726"/>
      <c r="C19726"/>
      <c r="D19726"/>
    </row>
    <row r="19727" spans="1:4" x14ac:dyDescent="0.25">
      <c r="A19727"/>
      <c r="B19727"/>
      <c r="C19727"/>
      <c r="D19727"/>
    </row>
    <row r="19728" spans="1:4" x14ac:dyDescent="0.25">
      <c r="A19728"/>
      <c r="B19728"/>
      <c r="C19728"/>
      <c r="D19728"/>
    </row>
    <row r="19729" spans="1:4" x14ac:dyDescent="0.25">
      <c r="A19729"/>
      <c r="B19729"/>
      <c r="C19729"/>
      <c r="D19729"/>
    </row>
    <row r="19730" spans="1:4" x14ac:dyDescent="0.25">
      <c r="A19730"/>
      <c r="B19730"/>
      <c r="C19730"/>
      <c r="D19730"/>
    </row>
    <row r="19731" spans="1:4" x14ac:dyDescent="0.25">
      <c r="A19731"/>
      <c r="B19731"/>
      <c r="C19731"/>
      <c r="D19731"/>
    </row>
    <row r="19732" spans="1:4" x14ac:dyDescent="0.25">
      <c r="A19732"/>
      <c r="B19732"/>
      <c r="C19732"/>
      <c r="D19732"/>
    </row>
    <row r="19733" spans="1:4" x14ac:dyDescent="0.25">
      <c r="A19733"/>
      <c r="B19733"/>
      <c r="C19733"/>
      <c r="D19733"/>
    </row>
    <row r="19734" spans="1:4" x14ac:dyDescent="0.25">
      <c r="A19734"/>
      <c r="B19734"/>
      <c r="C19734"/>
      <c r="D19734"/>
    </row>
    <row r="19735" spans="1:4" x14ac:dyDescent="0.25">
      <c r="A19735"/>
      <c r="B19735"/>
      <c r="C19735"/>
      <c r="D19735"/>
    </row>
    <row r="19736" spans="1:4" x14ac:dyDescent="0.25">
      <c r="A19736"/>
      <c r="B19736"/>
      <c r="C19736"/>
      <c r="D19736"/>
    </row>
    <row r="19737" spans="1:4" x14ac:dyDescent="0.25">
      <c r="A19737"/>
      <c r="B19737"/>
      <c r="C19737"/>
      <c r="D19737"/>
    </row>
    <row r="19738" spans="1:4" x14ac:dyDescent="0.25">
      <c r="A19738"/>
      <c r="B19738"/>
      <c r="C19738"/>
      <c r="D19738"/>
    </row>
    <row r="19739" spans="1:4" x14ac:dyDescent="0.25">
      <c r="A19739"/>
      <c r="B19739"/>
      <c r="C19739"/>
      <c r="D19739"/>
    </row>
    <row r="19740" spans="1:4" x14ac:dyDescent="0.25">
      <c r="A19740"/>
      <c r="B19740"/>
      <c r="C19740"/>
      <c r="D19740"/>
    </row>
    <row r="19741" spans="1:4" x14ac:dyDescent="0.25">
      <c r="A19741"/>
      <c r="B19741"/>
      <c r="C19741"/>
      <c r="D19741"/>
    </row>
    <row r="19742" spans="1:4" x14ac:dyDescent="0.25">
      <c r="A19742"/>
      <c r="B19742"/>
      <c r="C19742"/>
      <c r="D19742"/>
    </row>
    <row r="19743" spans="1:4" x14ac:dyDescent="0.25">
      <c r="A19743"/>
      <c r="B19743"/>
      <c r="C19743"/>
      <c r="D19743"/>
    </row>
    <row r="19744" spans="1:4" x14ac:dyDescent="0.25">
      <c r="A19744"/>
      <c r="B19744"/>
      <c r="C19744"/>
      <c r="D19744"/>
    </row>
    <row r="19745" spans="1:4" x14ac:dyDescent="0.25">
      <c r="A19745"/>
      <c r="B19745"/>
      <c r="C19745"/>
      <c r="D19745"/>
    </row>
    <row r="19746" spans="1:4" x14ac:dyDescent="0.25">
      <c r="A19746"/>
      <c r="B19746"/>
      <c r="C19746"/>
      <c r="D19746"/>
    </row>
    <row r="19747" spans="1:4" x14ac:dyDescent="0.25">
      <c r="A19747"/>
      <c r="B19747"/>
      <c r="C19747"/>
      <c r="D19747"/>
    </row>
    <row r="19748" spans="1:4" x14ac:dyDescent="0.25">
      <c r="A19748"/>
      <c r="B19748"/>
      <c r="C19748"/>
      <c r="D19748"/>
    </row>
    <row r="19749" spans="1:4" x14ac:dyDescent="0.25">
      <c r="A19749"/>
      <c r="B19749"/>
      <c r="C19749"/>
      <c r="D19749"/>
    </row>
    <row r="19750" spans="1:4" x14ac:dyDescent="0.25">
      <c r="A19750"/>
      <c r="B19750"/>
      <c r="C19750"/>
      <c r="D19750"/>
    </row>
    <row r="19751" spans="1:4" x14ac:dyDescent="0.25">
      <c r="A19751"/>
      <c r="B19751"/>
      <c r="C19751"/>
      <c r="D19751"/>
    </row>
    <row r="19752" spans="1:4" x14ac:dyDescent="0.25">
      <c r="A19752"/>
      <c r="B19752"/>
      <c r="C19752"/>
      <c r="D19752"/>
    </row>
    <row r="19753" spans="1:4" x14ac:dyDescent="0.25">
      <c r="A19753"/>
      <c r="B19753"/>
      <c r="C19753"/>
      <c r="D19753"/>
    </row>
    <row r="19754" spans="1:4" x14ac:dyDescent="0.25">
      <c r="A19754"/>
      <c r="B19754"/>
      <c r="C19754"/>
      <c r="D19754"/>
    </row>
    <row r="19755" spans="1:4" x14ac:dyDescent="0.25">
      <c r="A19755"/>
      <c r="B19755"/>
      <c r="C19755"/>
      <c r="D19755"/>
    </row>
    <row r="19756" spans="1:4" x14ac:dyDescent="0.25">
      <c r="A19756"/>
      <c r="B19756"/>
      <c r="C19756"/>
      <c r="D19756"/>
    </row>
    <row r="19757" spans="1:4" x14ac:dyDescent="0.25">
      <c r="A19757"/>
      <c r="B19757"/>
      <c r="C19757"/>
      <c r="D19757"/>
    </row>
    <row r="19758" spans="1:4" x14ac:dyDescent="0.25">
      <c r="A19758"/>
      <c r="B19758"/>
      <c r="C19758"/>
      <c r="D19758"/>
    </row>
    <row r="19759" spans="1:4" x14ac:dyDescent="0.25">
      <c r="A19759"/>
      <c r="B19759"/>
      <c r="C19759"/>
      <c r="D19759"/>
    </row>
    <row r="19760" spans="1:4" x14ac:dyDescent="0.25">
      <c r="A19760"/>
      <c r="B19760"/>
      <c r="C19760"/>
      <c r="D19760"/>
    </row>
    <row r="19761" spans="1:4" x14ac:dyDescent="0.25">
      <c r="A19761"/>
      <c r="B19761"/>
      <c r="C19761"/>
      <c r="D19761"/>
    </row>
    <row r="19762" spans="1:4" x14ac:dyDescent="0.25">
      <c r="A19762"/>
      <c r="B19762"/>
      <c r="C19762"/>
      <c r="D19762"/>
    </row>
    <row r="19763" spans="1:4" x14ac:dyDescent="0.25">
      <c r="A19763"/>
      <c r="B19763"/>
      <c r="C19763"/>
      <c r="D19763"/>
    </row>
    <row r="19764" spans="1:4" x14ac:dyDescent="0.25">
      <c r="A19764"/>
      <c r="B19764"/>
      <c r="C19764"/>
      <c r="D19764"/>
    </row>
    <row r="19765" spans="1:4" x14ac:dyDescent="0.25">
      <c r="A19765"/>
      <c r="B19765"/>
      <c r="C19765"/>
      <c r="D19765"/>
    </row>
    <row r="19766" spans="1:4" x14ac:dyDescent="0.25">
      <c r="A19766"/>
      <c r="B19766"/>
      <c r="C19766"/>
      <c r="D19766"/>
    </row>
    <row r="19767" spans="1:4" x14ac:dyDescent="0.25">
      <c r="A19767"/>
      <c r="B19767"/>
      <c r="C19767"/>
      <c r="D19767"/>
    </row>
    <row r="19768" spans="1:4" x14ac:dyDescent="0.25">
      <c r="A19768"/>
      <c r="B19768"/>
      <c r="C19768"/>
      <c r="D19768"/>
    </row>
    <row r="19769" spans="1:4" x14ac:dyDescent="0.25">
      <c r="A19769"/>
      <c r="B19769"/>
      <c r="C19769"/>
      <c r="D19769"/>
    </row>
    <row r="19770" spans="1:4" x14ac:dyDescent="0.25">
      <c r="A19770"/>
      <c r="B19770"/>
      <c r="C19770"/>
      <c r="D19770"/>
    </row>
    <row r="19771" spans="1:4" x14ac:dyDescent="0.25">
      <c r="A19771"/>
      <c r="B19771"/>
      <c r="C19771"/>
      <c r="D19771"/>
    </row>
    <row r="19772" spans="1:4" x14ac:dyDescent="0.25">
      <c r="A19772"/>
      <c r="B19772"/>
      <c r="C19772"/>
      <c r="D19772"/>
    </row>
    <row r="19773" spans="1:4" x14ac:dyDescent="0.25">
      <c r="A19773"/>
      <c r="B19773"/>
      <c r="C19773"/>
      <c r="D19773"/>
    </row>
    <row r="19774" spans="1:4" x14ac:dyDescent="0.25">
      <c r="A19774"/>
      <c r="B19774"/>
      <c r="C19774"/>
      <c r="D19774"/>
    </row>
    <row r="19775" spans="1:4" x14ac:dyDescent="0.25">
      <c r="A19775"/>
      <c r="B19775"/>
      <c r="C19775"/>
      <c r="D19775"/>
    </row>
    <row r="19776" spans="1:4" x14ac:dyDescent="0.25">
      <c r="A19776"/>
      <c r="B19776"/>
      <c r="C19776"/>
      <c r="D19776"/>
    </row>
    <row r="19777" spans="1:4" x14ac:dyDescent="0.25">
      <c r="A19777"/>
      <c r="B19777"/>
      <c r="C19777"/>
      <c r="D19777"/>
    </row>
    <row r="19778" spans="1:4" x14ac:dyDescent="0.25">
      <c r="A19778"/>
      <c r="B19778"/>
      <c r="C19778"/>
      <c r="D19778"/>
    </row>
    <row r="19779" spans="1:4" x14ac:dyDescent="0.25">
      <c r="A19779"/>
      <c r="B19779"/>
      <c r="C19779"/>
      <c r="D19779"/>
    </row>
    <row r="19780" spans="1:4" x14ac:dyDescent="0.25">
      <c r="A19780"/>
      <c r="B19780"/>
      <c r="C19780"/>
      <c r="D19780"/>
    </row>
    <row r="19781" spans="1:4" x14ac:dyDescent="0.25">
      <c r="A19781"/>
      <c r="B19781"/>
      <c r="C19781"/>
      <c r="D19781"/>
    </row>
    <row r="19782" spans="1:4" x14ac:dyDescent="0.25">
      <c r="A19782"/>
      <c r="B19782"/>
      <c r="C19782"/>
      <c r="D19782"/>
    </row>
    <row r="19783" spans="1:4" x14ac:dyDescent="0.25">
      <c r="A19783"/>
      <c r="B19783"/>
      <c r="C19783"/>
      <c r="D19783"/>
    </row>
    <row r="19784" spans="1:4" x14ac:dyDescent="0.25">
      <c r="A19784"/>
      <c r="B19784"/>
      <c r="C19784"/>
      <c r="D19784"/>
    </row>
    <row r="19785" spans="1:4" x14ac:dyDescent="0.25">
      <c r="A19785"/>
      <c r="B19785"/>
      <c r="C19785"/>
      <c r="D19785"/>
    </row>
    <row r="19786" spans="1:4" x14ac:dyDescent="0.25">
      <c r="A19786"/>
      <c r="B19786"/>
      <c r="C19786"/>
      <c r="D19786"/>
    </row>
    <row r="19787" spans="1:4" x14ac:dyDescent="0.25">
      <c r="A19787"/>
      <c r="B19787"/>
      <c r="C19787"/>
      <c r="D19787"/>
    </row>
    <row r="19788" spans="1:4" x14ac:dyDescent="0.25">
      <c r="A19788"/>
      <c r="B19788"/>
      <c r="C19788"/>
      <c r="D19788"/>
    </row>
    <row r="19789" spans="1:4" x14ac:dyDescent="0.25">
      <c r="A19789"/>
      <c r="B19789"/>
      <c r="C19789"/>
      <c r="D19789"/>
    </row>
    <row r="19790" spans="1:4" x14ac:dyDescent="0.25">
      <c r="A19790"/>
      <c r="B19790"/>
      <c r="C19790"/>
      <c r="D19790"/>
    </row>
    <row r="19791" spans="1:4" x14ac:dyDescent="0.25">
      <c r="A19791"/>
      <c r="B19791"/>
      <c r="C19791"/>
      <c r="D19791"/>
    </row>
    <row r="19792" spans="1:4" x14ac:dyDescent="0.25">
      <c r="A19792"/>
      <c r="B19792"/>
      <c r="C19792"/>
      <c r="D19792"/>
    </row>
    <row r="19793" spans="1:4" x14ac:dyDescent="0.25">
      <c r="A19793"/>
      <c r="B19793"/>
      <c r="C19793"/>
      <c r="D19793"/>
    </row>
    <row r="19794" spans="1:4" x14ac:dyDescent="0.25">
      <c r="A19794"/>
      <c r="B19794"/>
      <c r="C19794"/>
      <c r="D19794"/>
    </row>
    <row r="19795" spans="1:4" x14ac:dyDescent="0.25">
      <c r="A19795"/>
      <c r="B19795"/>
      <c r="C19795"/>
      <c r="D19795"/>
    </row>
    <row r="19796" spans="1:4" x14ac:dyDescent="0.25">
      <c r="A19796"/>
      <c r="B19796"/>
      <c r="C19796"/>
      <c r="D19796"/>
    </row>
    <row r="19797" spans="1:4" x14ac:dyDescent="0.25">
      <c r="A19797"/>
      <c r="B19797"/>
      <c r="C19797"/>
      <c r="D19797"/>
    </row>
    <row r="19798" spans="1:4" x14ac:dyDescent="0.25">
      <c r="A19798"/>
      <c r="B19798"/>
      <c r="C19798"/>
      <c r="D19798"/>
    </row>
    <row r="19799" spans="1:4" x14ac:dyDescent="0.25">
      <c r="A19799"/>
      <c r="B19799"/>
      <c r="C19799"/>
      <c r="D19799"/>
    </row>
    <row r="19800" spans="1:4" x14ac:dyDescent="0.25">
      <c r="A19800"/>
      <c r="B19800"/>
      <c r="C19800"/>
      <c r="D19800"/>
    </row>
    <row r="19801" spans="1:4" x14ac:dyDescent="0.25">
      <c r="A19801"/>
      <c r="B19801"/>
      <c r="C19801"/>
      <c r="D19801"/>
    </row>
    <row r="19802" spans="1:4" x14ac:dyDescent="0.25">
      <c r="A19802"/>
      <c r="B19802"/>
      <c r="C19802"/>
      <c r="D19802"/>
    </row>
    <row r="19803" spans="1:4" x14ac:dyDescent="0.25">
      <c r="A19803"/>
      <c r="B19803"/>
      <c r="C19803"/>
      <c r="D19803"/>
    </row>
    <row r="19804" spans="1:4" x14ac:dyDescent="0.25">
      <c r="A19804"/>
      <c r="B19804"/>
      <c r="C19804"/>
      <c r="D19804"/>
    </row>
    <row r="19805" spans="1:4" x14ac:dyDescent="0.25">
      <c r="A19805"/>
      <c r="B19805"/>
      <c r="C19805"/>
      <c r="D19805"/>
    </row>
    <row r="19806" spans="1:4" x14ac:dyDescent="0.25">
      <c r="A19806"/>
      <c r="B19806"/>
      <c r="C19806"/>
      <c r="D19806"/>
    </row>
    <row r="19807" spans="1:4" x14ac:dyDescent="0.25">
      <c r="A19807"/>
      <c r="B19807"/>
      <c r="C19807"/>
      <c r="D19807"/>
    </row>
    <row r="19808" spans="1:4" x14ac:dyDescent="0.25">
      <c r="A19808"/>
      <c r="B19808"/>
      <c r="C19808"/>
      <c r="D19808"/>
    </row>
    <row r="19809" spans="1:4" x14ac:dyDescent="0.25">
      <c r="A19809"/>
      <c r="B19809"/>
      <c r="C19809"/>
      <c r="D19809"/>
    </row>
    <row r="19810" spans="1:4" x14ac:dyDescent="0.25">
      <c r="A19810"/>
      <c r="B19810"/>
      <c r="C19810"/>
      <c r="D19810"/>
    </row>
    <row r="19811" spans="1:4" x14ac:dyDescent="0.25">
      <c r="A19811"/>
      <c r="B19811"/>
      <c r="C19811"/>
      <c r="D19811"/>
    </row>
    <row r="19812" spans="1:4" x14ac:dyDescent="0.25">
      <c r="A19812"/>
      <c r="B19812"/>
      <c r="C19812"/>
      <c r="D19812"/>
    </row>
    <row r="19813" spans="1:4" x14ac:dyDescent="0.25">
      <c r="A19813"/>
      <c r="B19813"/>
      <c r="C19813"/>
      <c r="D19813"/>
    </row>
    <row r="19814" spans="1:4" x14ac:dyDescent="0.25">
      <c r="A19814"/>
      <c r="B19814"/>
      <c r="C19814"/>
      <c r="D19814"/>
    </row>
    <row r="19815" spans="1:4" x14ac:dyDescent="0.25">
      <c r="A19815"/>
      <c r="B19815"/>
      <c r="C19815"/>
      <c r="D19815"/>
    </row>
    <row r="19816" spans="1:4" x14ac:dyDescent="0.25">
      <c r="A19816"/>
      <c r="B19816"/>
      <c r="C19816"/>
      <c r="D19816"/>
    </row>
    <row r="19817" spans="1:4" x14ac:dyDescent="0.25">
      <c r="A19817"/>
      <c r="B19817"/>
      <c r="C19817"/>
      <c r="D19817"/>
    </row>
    <row r="19818" spans="1:4" x14ac:dyDescent="0.25">
      <c r="A19818"/>
      <c r="B19818"/>
      <c r="C19818"/>
      <c r="D19818"/>
    </row>
    <row r="19819" spans="1:4" x14ac:dyDescent="0.25">
      <c r="A19819"/>
      <c r="B19819"/>
      <c r="C19819"/>
      <c r="D19819"/>
    </row>
    <row r="19820" spans="1:4" x14ac:dyDescent="0.25">
      <c r="A19820"/>
      <c r="B19820"/>
      <c r="C19820"/>
      <c r="D19820"/>
    </row>
    <row r="19821" spans="1:4" x14ac:dyDescent="0.25">
      <c r="A19821"/>
      <c r="B19821"/>
      <c r="C19821"/>
      <c r="D19821"/>
    </row>
    <row r="19822" spans="1:4" x14ac:dyDescent="0.25">
      <c r="A19822"/>
      <c r="B19822"/>
      <c r="C19822"/>
      <c r="D19822"/>
    </row>
    <row r="19823" spans="1:4" x14ac:dyDescent="0.25">
      <c r="A19823"/>
      <c r="B19823"/>
      <c r="C19823"/>
      <c r="D19823"/>
    </row>
    <row r="19824" spans="1:4" x14ac:dyDescent="0.25">
      <c r="A19824"/>
      <c r="B19824"/>
      <c r="C19824"/>
      <c r="D19824"/>
    </row>
    <row r="19825" spans="1:4" x14ac:dyDescent="0.25">
      <c r="A19825"/>
      <c r="B19825"/>
      <c r="C19825"/>
      <c r="D19825"/>
    </row>
    <row r="19826" spans="1:4" x14ac:dyDescent="0.25">
      <c r="A19826"/>
      <c r="B19826"/>
      <c r="C19826"/>
      <c r="D19826"/>
    </row>
    <row r="19827" spans="1:4" x14ac:dyDescent="0.25">
      <c r="A19827"/>
      <c r="B19827"/>
      <c r="C19827"/>
      <c r="D19827"/>
    </row>
    <row r="19828" spans="1:4" x14ac:dyDescent="0.25">
      <c r="A19828"/>
      <c r="B19828"/>
      <c r="C19828"/>
      <c r="D19828"/>
    </row>
    <row r="19829" spans="1:4" x14ac:dyDescent="0.25">
      <c r="A19829"/>
      <c r="B19829"/>
      <c r="C19829"/>
      <c r="D19829"/>
    </row>
    <row r="19830" spans="1:4" x14ac:dyDescent="0.25">
      <c r="A19830"/>
      <c r="B19830"/>
      <c r="C19830"/>
      <c r="D19830"/>
    </row>
    <row r="19831" spans="1:4" x14ac:dyDescent="0.25">
      <c r="A19831"/>
      <c r="B19831"/>
      <c r="C19831"/>
      <c r="D19831"/>
    </row>
    <row r="19832" spans="1:4" x14ac:dyDescent="0.25">
      <c r="A19832"/>
      <c r="B19832"/>
      <c r="C19832"/>
      <c r="D19832"/>
    </row>
    <row r="19833" spans="1:4" x14ac:dyDescent="0.25">
      <c r="A19833"/>
      <c r="B19833"/>
      <c r="C19833"/>
      <c r="D19833"/>
    </row>
    <row r="19834" spans="1:4" x14ac:dyDescent="0.25">
      <c r="A19834"/>
      <c r="B19834"/>
      <c r="C19834"/>
      <c r="D19834"/>
    </row>
    <row r="19835" spans="1:4" x14ac:dyDescent="0.25">
      <c r="A19835"/>
      <c r="B19835"/>
      <c r="C19835"/>
      <c r="D19835"/>
    </row>
    <row r="19836" spans="1:4" x14ac:dyDescent="0.25">
      <c r="A19836"/>
      <c r="B19836"/>
      <c r="C19836"/>
      <c r="D19836"/>
    </row>
    <row r="19837" spans="1:4" x14ac:dyDescent="0.25">
      <c r="A19837"/>
      <c r="B19837"/>
      <c r="C19837"/>
      <c r="D19837"/>
    </row>
    <row r="19838" spans="1:4" x14ac:dyDescent="0.25">
      <c r="A19838"/>
      <c r="B19838"/>
      <c r="C19838"/>
      <c r="D19838"/>
    </row>
    <row r="19839" spans="1:4" x14ac:dyDescent="0.25">
      <c r="A19839"/>
      <c r="B19839"/>
      <c r="C19839"/>
      <c r="D19839"/>
    </row>
    <row r="19840" spans="1:4" x14ac:dyDescent="0.25">
      <c r="A19840"/>
      <c r="B19840"/>
      <c r="C19840"/>
      <c r="D19840"/>
    </row>
    <row r="19841" spans="1:4" x14ac:dyDescent="0.25">
      <c r="A19841"/>
      <c r="B19841"/>
      <c r="C19841"/>
      <c r="D19841"/>
    </row>
    <row r="19842" spans="1:4" x14ac:dyDescent="0.25">
      <c r="A19842"/>
      <c r="B19842"/>
      <c r="C19842"/>
      <c r="D19842"/>
    </row>
    <row r="19843" spans="1:4" x14ac:dyDescent="0.25">
      <c r="A19843"/>
      <c r="B19843"/>
      <c r="C19843"/>
      <c r="D19843"/>
    </row>
    <row r="19844" spans="1:4" x14ac:dyDescent="0.25">
      <c r="A19844"/>
      <c r="B19844"/>
      <c r="C19844"/>
      <c r="D19844"/>
    </row>
    <row r="19845" spans="1:4" x14ac:dyDescent="0.25">
      <c r="A19845"/>
      <c r="B19845"/>
      <c r="C19845"/>
      <c r="D19845"/>
    </row>
    <row r="19846" spans="1:4" x14ac:dyDescent="0.25">
      <c r="A19846"/>
      <c r="B19846"/>
      <c r="C19846"/>
      <c r="D19846"/>
    </row>
    <row r="19847" spans="1:4" x14ac:dyDescent="0.25">
      <c r="A19847"/>
      <c r="B19847"/>
      <c r="C19847"/>
      <c r="D19847"/>
    </row>
    <row r="19848" spans="1:4" x14ac:dyDescent="0.25">
      <c r="A19848"/>
      <c r="B19848"/>
      <c r="C19848"/>
      <c r="D19848"/>
    </row>
    <row r="19849" spans="1:4" x14ac:dyDescent="0.25">
      <c r="A19849"/>
      <c r="B19849"/>
      <c r="C19849"/>
      <c r="D19849"/>
    </row>
    <row r="19850" spans="1:4" x14ac:dyDescent="0.25">
      <c r="A19850"/>
      <c r="B19850"/>
      <c r="C19850"/>
      <c r="D19850"/>
    </row>
    <row r="19851" spans="1:4" x14ac:dyDescent="0.25">
      <c r="A19851"/>
      <c r="B19851"/>
      <c r="C19851"/>
      <c r="D19851"/>
    </row>
    <row r="19852" spans="1:4" x14ac:dyDescent="0.25">
      <c r="A19852"/>
      <c r="B19852"/>
      <c r="C19852"/>
      <c r="D19852"/>
    </row>
    <row r="19853" spans="1:4" x14ac:dyDescent="0.25">
      <c r="A19853"/>
      <c r="B19853"/>
      <c r="C19853"/>
      <c r="D19853"/>
    </row>
    <row r="19854" spans="1:4" x14ac:dyDescent="0.25">
      <c r="A19854"/>
      <c r="B19854"/>
      <c r="C19854"/>
      <c r="D19854"/>
    </row>
    <row r="19855" spans="1:4" x14ac:dyDescent="0.25">
      <c r="A19855"/>
      <c r="B19855"/>
      <c r="C19855"/>
      <c r="D19855"/>
    </row>
    <row r="19856" spans="1:4" x14ac:dyDescent="0.25">
      <c r="A19856"/>
      <c r="B19856"/>
      <c r="C19856"/>
      <c r="D19856"/>
    </row>
    <row r="19857" spans="1:4" x14ac:dyDescent="0.25">
      <c r="A19857"/>
      <c r="B19857"/>
      <c r="C19857"/>
      <c r="D19857"/>
    </row>
    <row r="19858" spans="1:4" x14ac:dyDescent="0.25">
      <c r="A19858"/>
      <c r="B19858"/>
      <c r="C19858"/>
      <c r="D19858"/>
    </row>
    <row r="19859" spans="1:4" x14ac:dyDescent="0.25">
      <c r="A19859"/>
      <c r="B19859"/>
      <c r="C19859"/>
      <c r="D19859"/>
    </row>
    <row r="19860" spans="1:4" x14ac:dyDescent="0.25">
      <c r="A19860"/>
      <c r="B19860"/>
      <c r="C19860"/>
      <c r="D19860"/>
    </row>
    <row r="19861" spans="1:4" x14ac:dyDescent="0.25">
      <c r="A19861"/>
      <c r="B19861"/>
      <c r="C19861"/>
      <c r="D19861"/>
    </row>
    <row r="19862" spans="1:4" x14ac:dyDescent="0.25">
      <c r="A19862"/>
      <c r="B19862"/>
      <c r="C19862"/>
      <c r="D19862"/>
    </row>
    <row r="19863" spans="1:4" x14ac:dyDescent="0.25">
      <c r="A19863"/>
      <c r="B19863"/>
      <c r="C19863"/>
      <c r="D19863"/>
    </row>
    <row r="19864" spans="1:4" x14ac:dyDescent="0.25">
      <c r="A19864"/>
      <c r="B19864"/>
      <c r="C19864"/>
      <c r="D19864"/>
    </row>
    <row r="19865" spans="1:4" x14ac:dyDescent="0.25">
      <c r="A19865"/>
      <c r="B19865"/>
      <c r="C19865"/>
      <c r="D19865"/>
    </row>
    <row r="19866" spans="1:4" x14ac:dyDescent="0.25">
      <c r="A19866"/>
      <c r="B19866"/>
      <c r="C19866"/>
      <c r="D19866"/>
    </row>
    <row r="19867" spans="1:4" x14ac:dyDescent="0.25">
      <c r="A19867"/>
      <c r="B19867"/>
      <c r="C19867"/>
      <c r="D19867"/>
    </row>
    <row r="19868" spans="1:4" x14ac:dyDescent="0.25">
      <c r="A19868"/>
      <c r="B19868"/>
      <c r="C19868"/>
      <c r="D19868"/>
    </row>
    <row r="19869" spans="1:4" x14ac:dyDescent="0.25">
      <c r="A19869"/>
      <c r="B19869"/>
      <c r="C19869"/>
      <c r="D19869"/>
    </row>
    <row r="19870" spans="1:4" x14ac:dyDescent="0.25">
      <c r="A19870"/>
      <c r="B19870"/>
      <c r="C19870"/>
      <c r="D19870"/>
    </row>
    <row r="19871" spans="1:4" x14ac:dyDescent="0.25">
      <c r="A19871"/>
      <c r="B19871"/>
      <c r="C19871"/>
      <c r="D19871"/>
    </row>
    <row r="19872" spans="1:4" x14ac:dyDescent="0.25">
      <c r="A19872"/>
      <c r="B19872"/>
      <c r="C19872"/>
      <c r="D19872"/>
    </row>
    <row r="19873" spans="1:4" x14ac:dyDescent="0.25">
      <c r="A19873"/>
      <c r="B19873"/>
      <c r="C19873"/>
      <c r="D19873"/>
    </row>
    <row r="19874" spans="1:4" x14ac:dyDescent="0.25">
      <c r="A19874"/>
      <c r="B19874"/>
      <c r="C19874"/>
      <c r="D19874"/>
    </row>
    <row r="19875" spans="1:4" x14ac:dyDescent="0.25">
      <c r="A19875"/>
      <c r="B19875"/>
      <c r="C19875"/>
      <c r="D19875"/>
    </row>
    <row r="19876" spans="1:4" x14ac:dyDescent="0.25">
      <c r="A19876"/>
      <c r="B19876"/>
      <c r="C19876"/>
      <c r="D19876"/>
    </row>
    <row r="19877" spans="1:4" x14ac:dyDescent="0.25">
      <c r="A19877"/>
      <c r="B19877"/>
      <c r="C19877"/>
      <c r="D19877"/>
    </row>
    <row r="19878" spans="1:4" x14ac:dyDescent="0.25">
      <c r="A19878"/>
      <c r="B19878"/>
      <c r="C19878"/>
      <c r="D19878"/>
    </row>
    <row r="19879" spans="1:4" x14ac:dyDescent="0.25">
      <c r="A19879"/>
      <c r="B19879"/>
      <c r="C19879"/>
      <c r="D19879"/>
    </row>
    <row r="19880" spans="1:4" x14ac:dyDescent="0.25">
      <c r="A19880"/>
      <c r="B19880"/>
      <c r="C19880"/>
      <c r="D19880"/>
    </row>
    <row r="19881" spans="1:4" x14ac:dyDescent="0.25">
      <c r="A19881"/>
      <c r="B19881"/>
      <c r="C19881"/>
      <c r="D19881"/>
    </row>
    <row r="19882" spans="1:4" x14ac:dyDescent="0.25">
      <c r="A19882"/>
      <c r="B19882"/>
      <c r="C19882"/>
      <c r="D19882"/>
    </row>
    <row r="19883" spans="1:4" x14ac:dyDescent="0.25">
      <c r="A19883"/>
      <c r="B19883"/>
      <c r="C19883"/>
      <c r="D19883"/>
    </row>
    <row r="19884" spans="1:4" x14ac:dyDescent="0.25">
      <c r="A19884"/>
      <c r="B19884"/>
      <c r="C19884"/>
      <c r="D19884"/>
    </row>
    <row r="19885" spans="1:4" x14ac:dyDescent="0.25">
      <c r="A19885"/>
      <c r="B19885"/>
      <c r="C19885"/>
      <c r="D19885"/>
    </row>
    <row r="19886" spans="1:4" x14ac:dyDescent="0.25">
      <c r="A19886"/>
      <c r="B19886"/>
      <c r="C19886"/>
      <c r="D19886"/>
    </row>
    <row r="19887" spans="1:4" x14ac:dyDescent="0.25">
      <c r="A19887"/>
      <c r="B19887"/>
      <c r="C19887"/>
      <c r="D19887"/>
    </row>
    <row r="19888" spans="1:4" x14ac:dyDescent="0.25">
      <c r="A19888"/>
      <c r="B19888"/>
      <c r="C19888"/>
      <c r="D19888"/>
    </row>
    <row r="19889" spans="1:4" x14ac:dyDescent="0.25">
      <c r="A19889"/>
      <c r="B19889"/>
      <c r="C19889"/>
      <c r="D19889"/>
    </row>
    <row r="19890" spans="1:4" x14ac:dyDescent="0.25">
      <c r="A19890"/>
      <c r="B19890"/>
      <c r="C19890"/>
      <c r="D19890"/>
    </row>
    <row r="19891" spans="1:4" x14ac:dyDescent="0.25">
      <c r="A19891"/>
      <c r="B19891"/>
      <c r="C19891"/>
      <c r="D19891"/>
    </row>
    <row r="19892" spans="1:4" x14ac:dyDescent="0.25">
      <c r="A19892"/>
      <c r="B19892"/>
      <c r="C19892"/>
      <c r="D19892"/>
    </row>
    <row r="19893" spans="1:4" x14ac:dyDescent="0.25">
      <c r="A19893"/>
      <c r="B19893"/>
      <c r="C19893"/>
      <c r="D19893"/>
    </row>
    <row r="19894" spans="1:4" x14ac:dyDescent="0.25">
      <c r="A19894"/>
      <c r="B19894"/>
      <c r="C19894"/>
      <c r="D19894"/>
    </row>
    <row r="19895" spans="1:4" x14ac:dyDescent="0.25">
      <c r="A19895"/>
      <c r="B19895"/>
      <c r="C19895"/>
      <c r="D19895"/>
    </row>
    <row r="19896" spans="1:4" x14ac:dyDescent="0.25">
      <c r="A19896"/>
      <c r="B19896"/>
      <c r="C19896"/>
      <c r="D19896"/>
    </row>
    <row r="19897" spans="1:4" x14ac:dyDescent="0.25">
      <c r="A19897"/>
      <c r="B19897"/>
      <c r="C19897"/>
      <c r="D19897"/>
    </row>
    <row r="19898" spans="1:4" x14ac:dyDescent="0.25">
      <c r="A19898"/>
      <c r="B19898"/>
      <c r="C19898"/>
      <c r="D19898"/>
    </row>
    <row r="19899" spans="1:4" x14ac:dyDescent="0.25">
      <c r="A19899"/>
      <c r="B19899"/>
      <c r="C19899"/>
      <c r="D19899"/>
    </row>
    <row r="19900" spans="1:4" x14ac:dyDescent="0.25">
      <c r="A19900"/>
      <c r="B19900"/>
      <c r="C19900"/>
      <c r="D19900"/>
    </row>
    <row r="19901" spans="1:4" x14ac:dyDescent="0.25">
      <c r="A19901"/>
      <c r="B19901"/>
      <c r="C19901"/>
      <c r="D19901"/>
    </row>
    <row r="19902" spans="1:4" x14ac:dyDescent="0.25">
      <c r="A19902"/>
      <c r="B19902"/>
      <c r="C19902"/>
      <c r="D19902"/>
    </row>
    <row r="19903" spans="1:4" x14ac:dyDescent="0.25">
      <c r="A19903"/>
      <c r="B19903"/>
      <c r="C19903"/>
      <c r="D19903"/>
    </row>
    <row r="19904" spans="1:4" x14ac:dyDescent="0.25">
      <c r="A19904"/>
      <c r="B19904"/>
      <c r="C19904"/>
      <c r="D19904"/>
    </row>
    <row r="19905" spans="1:4" x14ac:dyDescent="0.25">
      <c r="A19905"/>
      <c r="B19905"/>
      <c r="C19905"/>
      <c r="D19905"/>
    </row>
    <row r="19906" spans="1:4" x14ac:dyDescent="0.25">
      <c r="A19906"/>
      <c r="B19906"/>
      <c r="C19906"/>
      <c r="D19906"/>
    </row>
    <row r="19907" spans="1:4" x14ac:dyDescent="0.25">
      <c r="A19907"/>
      <c r="B19907"/>
      <c r="C19907"/>
      <c r="D19907"/>
    </row>
    <row r="19908" spans="1:4" x14ac:dyDescent="0.25">
      <c r="A19908"/>
      <c r="B19908"/>
      <c r="C19908"/>
      <c r="D19908"/>
    </row>
    <row r="19909" spans="1:4" x14ac:dyDescent="0.25">
      <c r="A19909"/>
      <c r="B19909"/>
      <c r="C19909"/>
      <c r="D19909"/>
    </row>
    <row r="19910" spans="1:4" x14ac:dyDescent="0.25">
      <c r="A19910"/>
      <c r="B19910"/>
      <c r="C19910"/>
      <c r="D19910"/>
    </row>
    <row r="19911" spans="1:4" x14ac:dyDescent="0.25">
      <c r="A19911"/>
      <c r="B19911"/>
      <c r="C19911"/>
      <c r="D19911"/>
    </row>
    <row r="19912" spans="1:4" x14ac:dyDescent="0.25">
      <c r="A19912"/>
      <c r="B19912"/>
      <c r="C19912"/>
      <c r="D19912"/>
    </row>
    <row r="19913" spans="1:4" x14ac:dyDescent="0.25">
      <c r="A19913"/>
      <c r="B19913"/>
      <c r="C19913"/>
      <c r="D19913"/>
    </row>
    <row r="19914" spans="1:4" x14ac:dyDescent="0.25">
      <c r="A19914"/>
      <c r="B19914"/>
      <c r="C19914"/>
      <c r="D19914"/>
    </row>
    <row r="19915" spans="1:4" x14ac:dyDescent="0.25">
      <c r="A19915"/>
      <c r="B19915"/>
      <c r="C19915"/>
      <c r="D19915"/>
    </row>
    <row r="19916" spans="1:4" x14ac:dyDescent="0.25">
      <c r="A19916"/>
      <c r="B19916"/>
      <c r="C19916"/>
      <c r="D19916"/>
    </row>
    <row r="19917" spans="1:4" x14ac:dyDescent="0.25">
      <c r="A19917"/>
      <c r="B19917"/>
      <c r="C19917"/>
      <c r="D19917"/>
    </row>
    <row r="19918" spans="1:4" x14ac:dyDescent="0.25">
      <c r="A19918"/>
      <c r="B19918"/>
      <c r="C19918"/>
      <c r="D19918"/>
    </row>
    <row r="19919" spans="1:4" x14ac:dyDescent="0.25">
      <c r="A19919"/>
      <c r="B19919"/>
      <c r="C19919"/>
      <c r="D19919"/>
    </row>
    <row r="19920" spans="1:4" x14ac:dyDescent="0.25">
      <c r="A19920"/>
      <c r="B19920"/>
      <c r="C19920"/>
      <c r="D19920"/>
    </row>
    <row r="19921" spans="1:4" x14ac:dyDescent="0.25">
      <c r="A19921"/>
      <c r="B19921"/>
      <c r="C19921"/>
      <c r="D19921"/>
    </row>
    <row r="19922" spans="1:4" x14ac:dyDescent="0.25">
      <c r="A19922"/>
      <c r="B19922"/>
      <c r="C19922"/>
      <c r="D19922"/>
    </row>
    <row r="19923" spans="1:4" x14ac:dyDescent="0.25">
      <c r="A19923"/>
      <c r="B19923"/>
      <c r="C19923"/>
      <c r="D19923"/>
    </row>
    <row r="19924" spans="1:4" x14ac:dyDescent="0.25">
      <c r="A19924"/>
      <c r="B19924"/>
      <c r="C19924"/>
      <c r="D19924"/>
    </row>
    <row r="19925" spans="1:4" x14ac:dyDescent="0.25">
      <c r="A19925"/>
      <c r="B19925"/>
      <c r="C19925"/>
      <c r="D19925"/>
    </row>
    <row r="19926" spans="1:4" x14ac:dyDescent="0.25">
      <c r="A19926"/>
      <c r="B19926"/>
      <c r="C19926"/>
      <c r="D19926"/>
    </row>
    <row r="19927" spans="1:4" x14ac:dyDescent="0.25">
      <c r="A19927"/>
      <c r="B19927"/>
      <c r="C19927"/>
      <c r="D19927"/>
    </row>
    <row r="19928" spans="1:4" x14ac:dyDescent="0.25">
      <c r="A19928"/>
      <c r="B19928"/>
      <c r="C19928"/>
      <c r="D19928"/>
    </row>
    <row r="19929" spans="1:4" x14ac:dyDescent="0.25">
      <c r="A19929"/>
      <c r="B19929"/>
      <c r="C19929"/>
      <c r="D19929"/>
    </row>
    <row r="19930" spans="1:4" x14ac:dyDescent="0.25">
      <c r="A19930"/>
      <c r="B19930"/>
      <c r="C19930"/>
      <c r="D19930"/>
    </row>
    <row r="19931" spans="1:4" x14ac:dyDescent="0.25">
      <c r="A19931"/>
      <c r="B19931"/>
      <c r="C19931"/>
      <c r="D19931"/>
    </row>
    <row r="19932" spans="1:4" x14ac:dyDescent="0.25">
      <c r="A19932"/>
      <c r="B19932"/>
      <c r="C19932"/>
      <c r="D19932"/>
    </row>
    <row r="19933" spans="1:4" x14ac:dyDescent="0.25">
      <c r="A19933"/>
      <c r="B19933"/>
      <c r="C19933"/>
      <c r="D19933"/>
    </row>
    <row r="19934" spans="1:4" x14ac:dyDescent="0.25">
      <c r="A19934"/>
      <c r="B19934"/>
      <c r="C19934"/>
      <c r="D19934"/>
    </row>
    <row r="19935" spans="1:4" x14ac:dyDescent="0.25">
      <c r="A19935"/>
      <c r="B19935"/>
      <c r="C19935"/>
      <c r="D19935"/>
    </row>
    <row r="19936" spans="1:4" x14ac:dyDescent="0.25">
      <c r="A19936"/>
      <c r="B19936"/>
      <c r="C19936"/>
      <c r="D19936"/>
    </row>
    <row r="19937" spans="1:4" x14ac:dyDescent="0.25">
      <c r="A19937"/>
      <c r="B19937"/>
      <c r="C19937"/>
      <c r="D19937"/>
    </row>
    <row r="19938" spans="1:4" x14ac:dyDescent="0.25">
      <c r="A19938"/>
      <c r="B19938"/>
      <c r="C19938"/>
      <c r="D19938"/>
    </row>
    <row r="19939" spans="1:4" x14ac:dyDescent="0.25">
      <c r="A19939"/>
      <c r="B19939"/>
      <c r="C19939"/>
      <c r="D19939"/>
    </row>
    <row r="19940" spans="1:4" x14ac:dyDescent="0.25">
      <c r="A19940"/>
      <c r="B19940"/>
      <c r="C19940"/>
      <c r="D19940"/>
    </row>
    <row r="19941" spans="1:4" x14ac:dyDescent="0.25">
      <c r="A19941"/>
      <c r="B19941"/>
      <c r="C19941"/>
      <c r="D19941"/>
    </row>
    <row r="19942" spans="1:4" x14ac:dyDescent="0.25">
      <c r="A19942"/>
      <c r="B19942"/>
      <c r="C19942"/>
      <c r="D19942"/>
    </row>
    <row r="19943" spans="1:4" x14ac:dyDescent="0.25">
      <c r="A19943"/>
      <c r="B19943"/>
      <c r="C19943"/>
      <c r="D19943"/>
    </row>
    <row r="19944" spans="1:4" x14ac:dyDescent="0.25">
      <c r="A19944"/>
      <c r="B19944"/>
      <c r="C19944"/>
      <c r="D19944"/>
    </row>
    <row r="19945" spans="1:4" x14ac:dyDescent="0.25">
      <c r="A19945"/>
      <c r="B19945"/>
      <c r="C19945"/>
      <c r="D19945"/>
    </row>
    <row r="19946" spans="1:4" x14ac:dyDescent="0.25">
      <c r="A19946"/>
      <c r="B19946"/>
      <c r="C19946"/>
      <c r="D19946"/>
    </row>
    <row r="19947" spans="1:4" x14ac:dyDescent="0.25">
      <c r="A19947"/>
      <c r="B19947"/>
      <c r="C19947"/>
      <c r="D19947"/>
    </row>
    <row r="19948" spans="1:4" x14ac:dyDescent="0.25">
      <c r="A19948"/>
      <c r="B19948"/>
      <c r="C19948"/>
      <c r="D19948"/>
    </row>
    <row r="19949" spans="1:4" x14ac:dyDescent="0.25">
      <c r="A19949"/>
      <c r="B19949"/>
      <c r="C19949"/>
      <c r="D19949"/>
    </row>
    <row r="19950" spans="1:4" x14ac:dyDescent="0.25">
      <c r="A19950"/>
      <c r="B19950"/>
      <c r="C19950"/>
      <c r="D19950"/>
    </row>
    <row r="19951" spans="1:4" x14ac:dyDescent="0.25">
      <c r="A19951"/>
      <c r="B19951"/>
      <c r="C19951"/>
      <c r="D19951"/>
    </row>
    <row r="19952" spans="1:4" x14ac:dyDescent="0.25">
      <c r="A19952"/>
      <c r="B19952"/>
      <c r="C19952"/>
      <c r="D19952"/>
    </row>
    <row r="19953" spans="1:4" x14ac:dyDescent="0.25">
      <c r="A19953"/>
      <c r="B19953"/>
      <c r="C19953"/>
      <c r="D19953"/>
    </row>
    <row r="19954" spans="1:4" x14ac:dyDescent="0.25">
      <c r="A19954"/>
      <c r="B19954"/>
      <c r="C19954"/>
      <c r="D19954"/>
    </row>
    <row r="19955" spans="1:4" x14ac:dyDescent="0.25">
      <c r="A19955"/>
      <c r="B19955"/>
      <c r="C19955"/>
      <c r="D19955"/>
    </row>
    <row r="19956" spans="1:4" x14ac:dyDescent="0.25">
      <c r="A19956"/>
      <c r="B19956"/>
      <c r="C19956"/>
      <c r="D19956"/>
    </row>
    <row r="19957" spans="1:4" x14ac:dyDescent="0.25">
      <c r="A19957"/>
      <c r="B19957"/>
      <c r="C19957"/>
      <c r="D19957"/>
    </row>
    <row r="19958" spans="1:4" x14ac:dyDescent="0.25">
      <c r="A19958"/>
      <c r="B19958"/>
      <c r="C19958"/>
      <c r="D19958"/>
    </row>
    <row r="19959" spans="1:4" x14ac:dyDescent="0.25">
      <c r="A19959"/>
      <c r="B19959"/>
      <c r="C19959"/>
      <c r="D19959"/>
    </row>
    <row r="19960" spans="1:4" x14ac:dyDescent="0.25">
      <c r="A19960"/>
      <c r="B19960"/>
      <c r="C19960"/>
      <c r="D19960"/>
    </row>
    <row r="19961" spans="1:4" x14ac:dyDescent="0.25">
      <c r="A19961"/>
      <c r="B19961"/>
      <c r="C19961"/>
      <c r="D19961"/>
    </row>
    <row r="19962" spans="1:4" x14ac:dyDescent="0.25">
      <c r="A19962"/>
      <c r="B19962"/>
      <c r="C19962"/>
      <c r="D19962"/>
    </row>
    <row r="19963" spans="1:4" x14ac:dyDescent="0.25">
      <c r="A19963"/>
      <c r="B19963"/>
      <c r="C19963"/>
      <c r="D19963"/>
    </row>
    <row r="19964" spans="1:4" x14ac:dyDescent="0.25">
      <c r="A19964"/>
      <c r="B19964"/>
      <c r="C19964"/>
      <c r="D19964"/>
    </row>
    <row r="19965" spans="1:4" x14ac:dyDescent="0.25">
      <c r="A19965"/>
      <c r="B19965"/>
      <c r="C19965"/>
      <c r="D19965"/>
    </row>
    <row r="19966" spans="1:4" x14ac:dyDescent="0.25">
      <c r="A19966"/>
      <c r="B19966"/>
      <c r="C19966"/>
      <c r="D19966"/>
    </row>
    <row r="19967" spans="1:4" x14ac:dyDescent="0.25">
      <c r="A19967"/>
      <c r="B19967"/>
      <c r="C19967"/>
      <c r="D19967"/>
    </row>
    <row r="19968" spans="1:4" x14ac:dyDescent="0.25">
      <c r="A19968"/>
      <c r="B19968"/>
      <c r="C19968"/>
      <c r="D19968"/>
    </row>
    <row r="19969" spans="1:4" x14ac:dyDescent="0.25">
      <c r="A19969"/>
      <c r="B19969"/>
      <c r="C19969"/>
      <c r="D19969"/>
    </row>
    <row r="19970" spans="1:4" x14ac:dyDescent="0.25">
      <c r="A19970"/>
      <c r="B19970"/>
      <c r="C19970"/>
      <c r="D19970"/>
    </row>
    <row r="19971" spans="1:4" x14ac:dyDescent="0.25">
      <c r="A19971"/>
      <c r="B19971"/>
      <c r="C19971"/>
      <c r="D19971"/>
    </row>
    <row r="19972" spans="1:4" x14ac:dyDescent="0.25">
      <c r="A19972"/>
      <c r="B19972"/>
      <c r="C19972"/>
      <c r="D19972"/>
    </row>
    <row r="19973" spans="1:4" x14ac:dyDescent="0.25">
      <c r="A19973"/>
      <c r="B19973"/>
      <c r="C19973"/>
      <c r="D19973"/>
    </row>
    <row r="19974" spans="1:4" x14ac:dyDescent="0.25">
      <c r="A19974"/>
      <c r="B19974"/>
      <c r="C19974"/>
      <c r="D19974"/>
    </row>
    <row r="19975" spans="1:4" x14ac:dyDescent="0.25">
      <c r="A19975"/>
      <c r="B19975"/>
      <c r="C19975"/>
      <c r="D19975"/>
    </row>
    <row r="19976" spans="1:4" x14ac:dyDescent="0.25">
      <c r="A19976"/>
      <c r="B19976"/>
      <c r="C19976"/>
      <c r="D19976"/>
    </row>
    <row r="19977" spans="1:4" x14ac:dyDescent="0.25">
      <c r="A19977"/>
      <c r="B19977"/>
      <c r="C19977"/>
      <c r="D19977"/>
    </row>
    <row r="19978" spans="1:4" x14ac:dyDescent="0.25">
      <c r="A19978"/>
      <c r="B19978"/>
      <c r="C19978"/>
      <c r="D19978"/>
    </row>
    <row r="19979" spans="1:4" x14ac:dyDescent="0.25">
      <c r="A19979"/>
      <c r="B19979"/>
      <c r="C19979"/>
      <c r="D19979"/>
    </row>
    <row r="19980" spans="1:4" x14ac:dyDescent="0.25">
      <c r="A19980"/>
      <c r="B19980"/>
      <c r="C19980"/>
      <c r="D19980"/>
    </row>
    <row r="19981" spans="1:4" x14ac:dyDescent="0.25">
      <c r="A19981"/>
      <c r="B19981"/>
      <c r="C19981"/>
      <c r="D19981"/>
    </row>
    <row r="19982" spans="1:4" x14ac:dyDescent="0.25">
      <c r="A19982"/>
      <c r="B19982"/>
      <c r="C19982"/>
      <c r="D19982"/>
    </row>
    <row r="19983" spans="1:4" x14ac:dyDescent="0.25">
      <c r="A19983"/>
      <c r="B19983"/>
      <c r="C19983"/>
      <c r="D19983"/>
    </row>
    <row r="19984" spans="1:4" x14ac:dyDescent="0.25">
      <c r="A19984"/>
      <c r="B19984"/>
      <c r="C19984"/>
      <c r="D19984"/>
    </row>
    <row r="19985" spans="1:4" x14ac:dyDescent="0.25">
      <c r="A19985"/>
      <c r="B19985"/>
      <c r="C19985"/>
      <c r="D19985"/>
    </row>
    <row r="19986" spans="1:4" x14ac:dyDescent="0.25">
      <c r="A19986"/>
      <c r="B19986"/>
      <c r="C19986"/>
      <c r="D19986"/>
    </row>
    <row r="19987" spans="1:4" x14ac:dyDescent="0.25">
      <c r="A19987"/>
      <c r="B19987"/>
      <c r="C19987"/>
      <c r="D19987"/>
    </row>
    <row r="19988" spans="1:4" x14ac:dyDescent="0.25">
      <c r="A19988"/>
      <c r="B19988"/>
      <c r="C19988"/>
      <c r="D19988"/>
    </row>
    <row r="19989" spans="1:4" x14ac:dyDescent="0.25">
      <c r="A19989"/>
      <c r="B19989"/>
      <c r="C19989"/>
      <c r="D19989"/>
    </row>
    <row r="19990" spans="1:4" x14ac:dyDescent="0.25">
      <c r="A19990"/>
      <c r="B19990"/>
      <c r="C19990"/>
      <c r="D19990"/>
    </row>
    <row r="19991" spans="1:4" x14ac:dyDescent="0.25">
      <c r="A19991"/>
      <c r="B19991"/>
      <c r="C19991"/>
      <c r="D19991"/>
    </row>
    <row r="19992" spans="1:4" x14ac:dyDescent="0.25">
      <c r="A19992"/>
      <c r="B19992"/>
      <c r="C19992"/>
      <c r="D19992"/>
    </row>
    <row r="19993" spans="1:4" x14ac:dyDescent="0.25">
      <c r="A19993"/>
      <c r="B19993"/>
      <c r="C19993"/>
      <c r="D19993"/>
    </row>
    <row r="19994" spans="1:4" x14ac:dyDescent="0.25">
      <c r="A19994"/>
      <c r="B19994"/>
      <c r="C19994"/>
      <c r="D19994"/>
    </row>
    <row r="19995" spans="1:4" x14ac:dyDescent="0.25">
      <c r="A19995"/>
      <c r="B19995"/>
      <c r="C19995"/>
      <c r="D19995"/>
    </row>
    <row r="19996" spans="1:4" x14ac:dyDescent="0.25">
      <c r="A19996"/>
      <c r="B19996"/>
      <c r="C19996"/>
      <c r="D19996"/>
    </row>
    <row r="19997" spans="1:4" x14ac:dyDescent="0.25">
      <c r="A19997"/>
      <c r="B19997"/>
      <c r="C19997"/>
      <c r="D19997"/>
    </row>
    <row r="19998" spans="1:4" x14ac:dyDescent="0.25">
      <c r="A19998"/>
      <c r="B19998"/>
      <c r="C19998"/>
      <c r="D19998"/>
    </row>
    <row r="19999" spans="1:4" x14ac:dyDescent="0.25">
      <c r="A19999"/>
      <c r="B19999"/>
      <c r="C19999"/>
      <c r="D19999"/>
    </row>
    <row r="20000" spans="1:4" x14ac:dyDescent="0.25">
      <c r="A20000"/>
      <c r="B20000"/>
      <c r="C20000"/>
      <c r="D20000"/>
    </row>
    <row r="20001" spans="1:4" x14ac:dyDescent="0.25">
      <c r="A20001"/>
      <c r="B20001"/>
      <c r="C20001"/>
      <c r="D20001"/>
    </row>
    <row r="20002" spans="1:4" x14ac:dyDescent="0.25">
      <c r="A20002"/>
      <c r="B20002"/>
      <c r="C20002"/>
      <c r="D20002"/>
    </row>
    <row r="20003" spans="1:4" x14ac:dyDescent="0.25">
      <c r="A20003"/>
      <c r="B20003"/>
      <c r="C20003"/>
      <c r="D20003"/>
    </row>
    <row r="20004" spans="1:4" x14ac:dyDescent="0.25">
      <c r="A20004"/>
      <c r="B20004"/>
      <c r="C20004"/>
      <c r="D20004"/>
    </row>
    <row r="20005" spans="1:4" x14ac:dyDescent="0.25">
      <c r="A20005"/>
      <c r="B20005"/>
      <c r="C20005"/>
      <c r="D20005"/>
    </row>
    <row r="20006" spans="1:4" x14ac:dyDescent="0.25">
      <c r="A20006"/>
      <c r="B20006"/>
      <c r="C20006"/>
      <c r="D20006"/>
    </row>
    <row r="20007" spans="1:4" x14ac:dyDescent="0.25">
      <c r="A20007"/>
      <c r="B20007"/>
      <c r="C20007"/>
      <c r="D20007"/>
    </row>
    <row r="20008" spans="1:4" x14ac:dyDescent="0.25">
      <c r="A20008"/>
      <c r="B20008"/>
      <c r="C20008"/>
      <c r="D20008"/>
    </row>
    <row r="20009" spans="1:4" x14ac:dyDescent="0.25">
      <c r="A20009"/>
      <c r="B20009"/>
      <c r="C20009"/>
      <c r="D20009"/>
    </row>
    <row r="20010" spans="1:4" x14ac:dyDescent="0.25">
      <c r="A20010"/>
      <c r="B20010"/>
      <c r="C20010"/>
      <c r="D20010"/>
    </row>
    <row r="20011" spans="1:4" x14ac:dyDescent="0.25">
      <c r="A20011"/>
      <c r="B20011"/>
      <c r="C20011"/>
      <c r="D20011"/>
    </row>
    <row r="20012" spans="1:4" x14ac:dyDescent="0.25">
      <c r="A20012"/>
      <c r="B20012"/>
      <c r="C20012"/>
      <c r="D20012"/>
    </row>
    <row r="20013" spans="1:4" x14ac:dyDescent="0.25">
      <c r="A20013"/>
      <c r="B20013"/>
      <c r="C20013"/>
      <c r="D20013"/>
    </row>
    <row r="20014" spans="1:4" x14ac:dyDescent="0.25">
      <c r="A20014"/>
      <c r="B20014"/>
      <c r="C20014"/>
      <c r="D20014"/>
    </row>
    <row r="20015" spans="1:4" x14ac:dyDescent="0.25">
      <c r="A20015"/>
      <c r="B20015"/>
      <c r="C20015"/>
      <c r="D20015"/>
    </row>
    <row r="20016" spans="1:4" x14ac:dyDescent="0.25">
      <c r="A20016"/>
      <c r="B20016"/>
      <c r="C20016"/>
      <c r="D20016"/>
    </row>
    <row r="20017" spans="1:4" x14ac:dyDescent="0.25">
      <c r="A20017"/>
      <c r="B20017"/>
      <c r="C20017"/>
      <c r="D20017"/>
    </row>
    <row r="20018" spans="1:4" x14ac:dyDescent="0.25">
      <c r="A20018"/>
      <c r="B20018"/>
      <c r="C20018"/>
      <c r="D20018"/>
    </row>
    <row r="20019" spans="1:4" x14ac:dyDescent="0.25">
      <c r="A20019"/>
      <c r="B20019"/>
      <c r="C20019"/>
      <c r="D20019"/>
    </row>
    <row r="20020" spans="1:4" x14ac:dyDescent="0.25">
      <c r="A20020"/>
      <c r="B20020"/>
      <c r="C20020"/>
      <c r="D20020"/>
    </row>
    <row r="20021" spans="1:4" x14ac:dyDescent="0.25">
      <c r="A20021"/>
      <c r="B20021"/>
      <c r="C20021"/>
      <c r="D20021"/>
    </row>
    <row r="20022" spans="1:4" x14ac:dyDescent="0.25">
      <c r="A20022"/>
      <c r="B20022"/>
      <c r="C20022"/>
      <c r="D20022"/>
    </row>
    <row r="20023" spans="1:4" x14ac:dyDescent="0.25">
      <c r="A20023"/>
      <c r="B20023"/>
      <c r="C20023"/>
      <c r="D20023"/>
    </row>
    <row r="20024" spans="1:4" x14ac:dyDescent="0.25">
      <c r="A20024"/>
      <c r="B20024"/>
      <c r="C20024"/>
      <c r="D20024"/>
    </row>
    <row r="20025" spans="1:4" x14ac:dyDescent="0.25">
      <c r="A20025"/>
      <c r="B20025"/>
      <c r="C20025"/>
      <c r="D20025"/>
    </row>
    <row r="20026" spans="1:4" x14ac:dyDescent="0.25">
      <c r="A20026"/>
      <c r="B20026"/>
      <c r="C20026"/>
      <c r="D20026"/>
    </row>
    <row r="20027" spans="1:4" x14ac:dyDescent="0.25">
      <c r="A20027"/>
      <c r="B20027"/>
      <c r="C20027"/>
      <c r="D20027"/>
    </row>
    <row r="20028" spans="1:4" x14ac:dyDescent="0.25">
      <c r="A20028"/>
      <c r="B20028"/>
      <c r="C20028"/>
      <c r="D20028"/>
    </row>
    <row r="20029" spans="1:4" x14ac:dyDescent="0.25">
      <c r="A20029"/>
      <c r="B20029"/>
      <c r="C20029"/>
      <c r="D20029"/>
    </row>
    <row r="20030" spans="1:4" x14ac:dyDescent="0.25">
      <c r="A20030"/>
      <c r="B20030"/>
      <c r="C20030"/>
      <c r="D20030"/>
    </row>
    <row r="20031" spans="1:4" x14ac:dyDescent="0.25">
      <c r="A20031"/>
      <c r="B20031"/>
      <c r="C20031"/>
      <c r="D20031"/>
    </row>
    <row r="20032" spans="1:4" x14ac:dyDescent="0.25">
      <c r="A20032"/>
      <c r="B20032"/>
      <c r="C20032"/>
      <c r="D20032"/>
    </row>
    <row r="20033" spans="1:4" x14ac:dyDescent="0.25">
      <c r="A20033"/>
      <c r="B20033"/>
      <c r="C20033"/>
      <c r="D20033"/>
    </row>
    <row r="20034" spans="1:4" x14ac:dyDescent="0.25">
      <c r="A20034"/>
      <c r="B20034"/>
      <c r="C20034"/>
      <c r="D20034"/>
    </row>
    <row r="20035" spans="1:4" x14ac:dyDescent="0.25">
      <c r="A20035"/>
      <c r="B20035"/>
      <c r="C20035"/>
      <c r="D20035"/>
    </row>
    <row r="20036" spans="1:4" x14ac:dyDescent="0.25">
      <c r="A20036"/>
      <c r="B20036"/>
      <c r="C20036"/>
      <c r="D20036"/>
    </row>
    <row r="20037" spans="1:4" x14ac:dyDescent="0.25">
      <c r="A20037"/>
      <c r="B20037"/>
      <c r="C20037"/>
      <c r="D20037"/>
    </row>
    <row r="20038" spans="1:4" x14ac:dyDescent="0.25">
      <c r="A20038"/>
      <c r="B20038"/>
      <c r="C20038"/>
      <c r="D20038"/>
    </row>
    <row r="20039" spans="1:4" x14ac:dyDescent="0.25">
      <c r="A20039"/>
      <c r="B20039"/>
      <c r="C20039"/>
      <c r="D20039"/>
    </row>
    <row r="20040" spans="1:4" x14ac:dyDescent="0.25">
      <c r="A20040"/>
      <c r="B20040"/>
      <c r="C20040"/>
      <c r="D20040"/>
    </row>
    <row r="20041" spans="1:4" x14ac:dyDescent="0.25">
      <c r="A20041"/>
      <c r="B20041"/>
      <c r="C20041"/>
      <c r="D20041"/>
    </row>
    <row r="20042" spans="1:4" x14ac:dyDescent="0.25">
      <c r="A20042"/>
      <c r="B20042"/>
      <c r="C20042"/>
      <c r="D20042"/>
    </row>
    <row r="20043" spans="1:4" x14ac:dyDescent="0.25">
      <c r="A20043"/>
      <c r="B20043"/>
      <c r="C20043"/>
      <c r="D20043"/>
    </row>
    <row r="20044" spans="1:4" x14ac:dyDescent="0.25">
      <c r="A20044"/>
      <c r="B20044"/>
      <c r="C20044"/>
      <c r="D20044"/>
    </row>
    <row r="20045" spans="1:4" x14ac:dyDescent="0.25">
      <c r="A20045"/>
      <c r="B20045"/>
      <c r="C20045"/>
      <c r="D20045"/>
    </row>
    <row r="20046" spans="1:4" x14ac:dyDescent="0.25">
      <c r="A20046"/>
      <c r="B20046"/>
      <c r="C20046"/>
      <c r="D20046"/>
    </row>
    <row r="20047" spans="1:4" x14ac:dyDescent="0.25">
      <c r="A20047"/>
      <c r="B20047"/>
      <c r="C20047"/>
      <c r="D20047"/>
    </row>
    <row r="20048" spans="1:4" x14ac:dyDescent="0.25">
      <c r="A20048"/>
      <c r="B20048"/>
      <c r="C20048"/>
      <c r="D20048"/>
    </row>
    <row r="20049" spans="1:4" x14ac:dyDescent="0.25">
      <c r="A20049"/>
      <c r="B20049"/>
      <c r="C20049"/>
      <c r="D20049"/>
    </row>
    <row r="20050" spans="1:4" x14ac:dyDescent="0.25">
      <c r="A20050"/>
      <c r="B20050"/>
      <c r="C20050"/>
      <c r="D20050"/>
    </row>
    <row r="20051" spans="1:4" x14ac:dyDescent="0.25">
      <c r="A20051"/>
      <c r="B20051"/>
      <c r="C20051"/>
      <c r="D20051"/>
    </row>
    <row r="20052" spans="1:4" x14ac:dyDescent="0.25">
      <c r="A20052"/>
      <c r="B20052"/>
      <c r="C20052"/>
      <c r="D20052"/>
    </row>
    <row r="20053" spans="1:4" x14ac:dyDescent="0.25">
      <c r="A20053"/>
      <c r="B20053"/>
      <c r="C20053"/>
      <c r="D20053"/>
    </row>
    <row r="20054" spans="1:4" x14ac:dyDescent="0.25">
      <c r="A20054"/>
      <c r="B20054"/>
      <c r="C20054"/>
      <c r="D20054"/>
    </row>
    <row r="20055" spans="1:4" x14ac:dyDescent="0.25">
      <c r="A20055"/>
      <c r="B20055"/>
      <c r="C20055"/>
      <c r="D20055"/>
    </row>
    <row r="20056" spans="1:4" x14ac:dyDescent="0.25">
      <c r="A20056"/>
      <c r="B20056"/>
      <c r="C20056"/>
      <c r="D20056"/>
    </row>
    <row r="20057" spans="1:4" x14ac:dyDescent="0.25">
      <c r="A20057"/>
      <c r="B20057"/>
      <c r="C20057"/>
      <c r="D20057"/>
    </row>
    <row r="20058" spans="1:4" x14ac:dyDescent="0.25">
      <c r="A20058"/>
      <c r="B20058"/>
      <c r="C20058"/>
      <c r="D20058"/>
    </row>
    <row r="20059" spans="1:4" x14ac:dyDescent="0.25">
      <c r="A20059"/>
      <c r="B20059"/>
      <c r="C20059"/>
      <c r="D20059"/>
    </row>
    <row r="20060" spans="1:4" x14ac:dyDescent="0.25">
      <c r="A20060"/>
      <c r="B20060"/>
      <c r="C20060"/>
      <c r="D20060"/>
    </row>
    <row r="20061" spans="1:4" x14ac:dyDescent="0.25">
      <c r="A20061"/>
      <c r="B20061"/>
      <c r="C20061"/>
      <c r="D20061"/>
    </row>
    <row r="20062" spans="1:4" x14ac:dyDescent="0.25">
      <c r="A20062"/>
      <c r="B20062"/>
      <c r="C20062"/>
      <c r="D20062"/>
    </row>
    <row r="20063" spans="1:4" x14ac:dyDescent="0.25">
      <c r="A20063"/>
      <c r="B20063"/>
      <c r="C20063"/>
      <c r="D20063"/>
    </row>
    <row r="20064" spans="1:4" x14ac:dyDescent="0.25">
      <c r="A20064"/>
      <c r="B20064"/>
      <c r="C20064"/>
      <c r="D20064"/>
    </row>
    <row r="20065" spans="1:4" x14ac:dyDescent="0.25">
      <c r="A20065"/>
      <c r="B20065"/>
      <c r="C20065"/>
      <c r="D20065"/>
    </row>
    <row r="20066" spans="1:4" x14ac:dyDescent="0.25">
      <c r="A20066"/>
      <c r="B20066"/>
      <c r="C20066"/>
      <c r="D20066"/>
    </row>
    <row r="20067" spans="1:4" x14ac:dyDescent="0.25">
      <c r="A20067"/>
      <c r="B20067"/>
      <c r="C20067"/>
      <c r="D20067"/>
    </row>
    <row r="20068" spans="1:4" x14ac:dyDescent="0.25">
      <c r="A20068"/>
      <c r="B20068"/>
      <c r="C20068"/>
      <c r="D20068"/>
    </row>
    <row r="20069" spans="1:4" x14ac:dyDescent="0.25">
      <c r="A20069"/>
      <c r="B20069"/>
      <c r="C20069"/>
      <c r="D20069"/>
    </row>
    <row r="20070" spans="1:4" x14ac:dyDescent="0.25">
      <c r="A20070"/>
      <c r="B20070"/>
      <c r="C20070"/>
      <c r="D20070"/>
    </row>
    <row r="20071" spans="1:4" x14ac:dyDescent="0.25">
      <c r="A20071"/>
      <c r="B20071"/>
      <c r="C20071"/>
      <c r="D20071"/>
    </row>
    <row r="20072" spans="1:4" x14ac:dyDescent="0.25">
      <c r="A20072"/>
      <c r="B20072"/>
      <c r="C20072"/>
      <c r="D20072"/>
    </row>
    <row r="20073" spans="1:4" x14ac:dyDescent="0.25">
      <c r="A20073"/>
      <c r="B20073"/>
      <c r="C20073"/>
      <c r="D20073"/>
    </row>
    <row r="20074" spans="1:4" x14ac:dyDescent="0.25">
      <c r="A20074"/>
      <c r="B20074"/>
      <c r="C20074"/>
      <c r="D20074"/>
    </row>
    <row r="20075" spans="1:4" x14ac:dyDescent="0.25">
      <c r="A20075"/>
      <c r="B20075"/>
      <c r="C20075"/>
      <c r="D20075"/>
    </row>
    <row r="20076" spans="1:4" x14ac:dyDescent="0.25">
      <c r="A20076"/>
      <c r="B20076"/>
      <c r="C20076"/>
      <c r="D20076"/>
    </row>
    <row r="20077" spans="1:4" x14ac:dyDescent="0.25">
      <c r="A20077"/>
      <c r="B20077"/>
      <c r="C20077"/>
      <c r="D20077"/>
    </row>
    <row r="20078" spans="1:4" x14ac:dyDescent="0.25">
      <c r="A20078"/>
      <c r="B20078"/>
      <c r="C20078"/>
      <c r="D20078"/>
    </row>
    <row r="20079" spans="1:4" x14ac:dyDescent="0.25">
      <c r="A20079"/>
      <c r="B20079"/>
      <c r="C20079"/>
      <c r="D20079"/>
    </row>
    <row r="20080" spans="1:4" x14ac:dyDescent="0.25">
      <c r="A20080"/>
      <c r="B20080"/>
      <c r="C20080"/>
      <c r="D20080"/>
    </row>
    <row r="20081" spans="1:4" x14ac:dyDescent="0.25">
      <c r="A20081"/>
      <c r="B20081"/>
      <c r="C20081"/>
      <c r="D20081"/>
    </row>
    <row r="20082" spans="1:4" x14ac:dyDescent="0.25">
      <c r="A20082"/>
      <c r="B20082"/>
      <c r="C20082"/>
      <c r="D20082"/>
    </row>
    <row r="20083" spans="1:4" x14ac:dyDescent="0.25">
      <c r="A20083"/>
      <c r="B20083"/>
      <c r="C20083"/>
      <c r="D20083"/>
    </row>
    <row r="20084" spans="1:4" x14ac:dyDescent="0.25">
      <c r="A20084"/>
      <c r="B20084"/>
      <c r="C20084"/>
      <c r="D20084"/>
    </row>
    <row r="20085" spans="1:4" x14ac:dyDescent="0.25">
      <c r="A20085"/>
      <c r="B20085"/>
      <c r="C20085"/>
      <c r="D20085"/>
    </row>
    <row r="20086" spans="1:4" x14ac:dyDescent="0.25">
      <c r="A20086"/>
      <c r="B20086"/>
      <c r="C20086"/>
      <c r="D20086"/>
    </row>
    <row r="20087" spans="1:4" x14ac:dyDescent="0.25">
      <c r="A20087"/>
      <c r="B20087"/>
      <c r="C20087"/>
      <c r="D20087"/>
    </row>
    <row r="20088" spans="1:4" x14ac:dyDescent="0.25">
      <c r="A20088"/>
      <c r="B20088"/>
      <c r="C20088"/>
      <c r="D20088"/>
    </row>
    <row r="20089" spans="1:4" x14ac:dyDescent="0.25">
      <c r="A20089"/>
      <c r="B20089"/>
      <c r="C20089"/>
      <c r="D20089"/>
    </row>
    <row r="20090" spans="1:4" x14ac:dyDescent="0.25">
      <c r="A20090"/>
      <c r="B20090"/>
      <c r="C20090"/>
      <c r="D20090"/>
    </row>
    <row r="20091" spans="1:4" x14ac:dyDescent="0.25">
      <c r="A20091"/>
      <c r="B20091"/>
      <c r="C20091"/>
      <c r="D20091"/>
    </row>
    <row r="20092" spans="1:4" x14ac:dyDescent="0.25">
      <c r="A20092"/>
      <c r="B20092"/>
      <c r="C20092"/>
      <c r="D20092"/>
    </row>
    <row r="20093" spans="1:4" x14ac:dyDescent="0.25">
      <c r="A20093"/>
      <c r="B20093"/>
      <c r="C20093"/>
      <c r="D20093"/>
    </row>
    <row r="20094" spans="1:4" x14ac:dyDescent="0.25">
      <c r="A20094"/>
      <c r="B20094"/>
      <c r="C20094"/>
      <c r="D20094"/>
    </row>
    <row r="20095" spans="1:4" x14ac:dyDescent="0.25">
      <c r="A20095"/>
      <c r="B20095"/>
      <c r="C20095"/>
      <c r="D20095"/>
    </row>
    <row r="20096" spans="1:4" x14ac:dyDescent="0.25">
      <c r="A20096"/>
      <c r="B20096"/>
      <c r="C20096"/>
      <c r="D20096"/>
    </row>
    <row r="20097" spans="1:4" x14ac:dyDescent="0.25">
      <c r="A20097"/>
      <c r="B20097"/>
      <c r="C20097"/>
      <c r="D20097"/>
    </row>
    <row r="20098" spans="1:4" x14ac:dyDescent="0.25">
      <c r="A20098"/>
      <c r="B20098"/>
      <c r="C20098"/>
      <c r="D20098"/>
    </row>
    <row r="20099" spans="1:4" x14ac:dyDescent="0.25">
      <c r="A20099"/>
      <c r="B20099"/>
      <c r="C20099"/>
      <c r="D20099"/>
    </row>
    <row r="20100" spans="1:4" x14ac:dyDescent="0.25">
      <c r="A20100"/>
      <c r="B20100"/>
      <c r="C20100"/>
      <c r="D20100"/>
    </row>
    <row r="20101" spans="1:4" x14ac:dyDescent="0.25">
      <c r="A20101"/>
      <c r="B20101"/>
      <c r="C20101"/>
      <c r="D20101"/>
    </row>
    <row r="20102" spans="1:4" x14ac:dyDescent="0.25">
      <c r="A20102"/>
      <c r="B20102"/>
      <c r="C20102"/>
      <c r="D20102"/>
    </row>
    <row r="20103" spans="1:4" x14ac:dyDescent="0.25">
      <c r="A20103"/>
      <c r="B20103"/>
      <c r="C20103"/>
      <c r="D20103"/>
    </row>
    <row r="20104" spans="1:4" x14ac:dyDescent="0.25">
      <c r="A20104"/>
      <c r="B20104"/>
      <c r="C20104"/>
      <c r="D20104"/>
    </row>
    <row r="20105" spans="1:4" x14ac:dyDescent="0.25">
      <c r="A20105"/>
      <c r="B20105"/>
      <c r="C20105"/>
      <c r="D20105"/>
    </row>
    <row r="20106" spans="1:4" x14ac:dyDescent="0.25">
      <c r="A20106"/>
      <c r="B20106"/>
      <c r="C20106"/>
      <c r="D20106"/>
    </row>
    <row r="20107" spans="1:4" x14ac:dyDescent="0.25">
      <c r="A20107"/>
      <c r="B20107"/>
      <c r="C20107"/>
      <c r="D20107"/>
    </row>
    <row r="20108" spans="1:4" x14ac:dyDescent="0.25">
      <c r="A20108"/>
      <c r="B20108"/>
      <c r="C20108"/>
      <c r="D20108"/>
    </row>
    <row r="20109" spans="1:4" x14ac:dyDescent="0.25">
      <c r="A20109"/>
      <c r="B20109"/>
      <c r="C20109"/>
      <c r="D20109"/>
    </row>
    <row r="20110" spans="1:4" x14ac:dyDescent="0.25">
      <c r="A20110"/>
      <c r="B20110"/>
      <c r="C20110"/>
      <c r="D20110"/>
    </row>
    <row r="20111" spans="1:4" x14ac:dyDescent="0.25">
      <c r="A20111"/>
      <c r="B20111"/>
      <c r="C20111"/>
      <c r="D20111"/>
    </row>
    <row r="20112" spans="1:4" x14ac:dyDescent="0.25">
      <c r="A20112"/>
      <c r="B20112"/>
      <c r="C20112"/>
      <c r="D20112"/>
    </row>
    <row r="20113" spans="1:4" x14ac:dyDescent="0.25">
      <c r="A20113"/>
      <c r="B20113"/>
      <c r="C20113"/>
      <c r="D20113"/>
    </row>
    <row r="20114" spans="1:4" x14ac:dyDescent="0.25">
      <c r="A20114"/>
      <c r="B20114"/>
      <c r="C20114"/>
      <c r="D20114"/>
    </row>
    <row r="20115" spans="1:4" x14ac:dyDescent="0.25">
      <c r="A20115"/>
      <c r="B20115"/>
      <c r="C20115"/>
      <c r="D20115"/>
    </row>
    <row r="20116" spans="1:4" x14ac:dyDescent="0.25">
      <c r="A20116"/>
      <c r="B20116"/>
      <c r="C20116"/>
      <c r="D20116"/>
    </row>
    <row r="20117" spans="1:4" x14ac:dyDescent="0.25">
      <c r="A20117"/>
      <c r="B20117"/>
      <c r="C20117"/>
      <c r="D20117"/>
    </row>
    <row r="20118" spans="1:4" x14ac:dyDescent="0.25">
      <c r="A20118"/>
      <c r="B20118"/>
      <c r="C20118"/>
      <c r="D20118"/>
    </row>
    <row r="20119" spans="1:4" x14ac:dyDescent="0.25">
      <c r="A20119"/>
      <c r="B20119"/>
      <c r="C20119"/>
      <c r="D20119"/>
    </row>
    <row r="20120" spans="1:4" x14ac:dyDescent="0.25">
      <c r="A20120"/>
      <c r="B20120"/>
      <c r="C20120"/>
      <c r="D20120"/>
    </row>
    <row r="20121" spans="1:4" x14ac:dyDescent="0.25">
      <c r="A20121"/>
      <c r="B20121"/>
      <c r="C20121"/>
      <c r="D20121"/>
    </row>
    <row r="20122" spans="1:4" x14ac:dyDescent="0.25">
      <c r="A20122"/>
      <c r="B20122"/>
      <c r="C20122"/>
      <c r="D20122"/>
    </row>
    <row r="20123" spans="1:4" x14ac:dyDescent="0.25">
      <c r="A20123"/>
      <c r="B20123"/>
      <c r="C20123"/>
      <c r="D20123"/>
    </row>
    <row r="20124" spans="1:4" x14ac:dyDescent="0.25">
      <c r="A20124"/>
      <c r="B20124"/>
      <c r="C20124"/>
      <c r="D20124"/>
    </row>
    <row r="20125" spans="1:4" x14ac:dyDescent="0.25">
      <c r="A20125"/>
      <c r="B20125"/>
      <c r="C20125"/>
      <c r="D20125"/>
    </row>
    <row r="20126" spans="1:4" x14ac:dyDescent="0.25">
      <c r="A20126"/>
      <c r="B20126"/>
      <c r="C20126"/>
      <c r="D20126"/>
    </row>
    <row r="20127" spans="1:4" x14ac:dyDescent="0.25">
      <c r="A20127"/>
      <c r="B20127"/>
      <c r="C20127"/>
      <c r="D20127"/>
    </row>
    <row r="20128" spans="1:4" x14ac:dyDescent="0.25">
      <c r="A20128"/>
      <c r="B20128"/>
      <c r="C20128"/>
      <c r="D20128"/>
    </row>
    <row r="20129" spans="1:4" x14ac:dyDescent="0.25">
      <c r="A20129"/>
      <c r="B20129"/>
      <c r="C20129"/>
      <c r="D20129"/>
    </row>
    <row r="20130" spans="1:4" x14ac:dyDescent="0.25">
      <c r="A20130"/>
      <c r="B20130"/>
      <c r="C20130"/>
      <c r="D20130"/>
    </row>
    <row r="20131" spans="1:4" x14ac:dyDescent="0.25">
      <c r="A20131"/>
      <c r="B20131"/>
      <c r="C20131"/>
      <c r="D20131"/>
    </row>
    <row r="20132" spans="1:4" x14ac:dyDescent="0.25">
      <c r="A20132"/>
      <c r="B20132"/>
      <c r="C20132"/>
      <c r="D20132"/>
    </row>
    <row r="20133" spans="1:4" x14ac:dyDescent="0.25">
      <c r="A20133"/>
      <c r="B20133"/>
      <c r="C20133"/>
      <c r="D20133"/>
    </row>
    <row r="20134" spans="1:4" x14ac:dyDescent="0.25">
      <c r="A20134"/>
      <c r="B20134"/>
      <c r="C20134"/>
      <c r="D20134"/>
    </row>
    <row r="20135" spans="1:4" x14ac:dyDescent="0.25">
      <c r="A20135"/>
      <c r="B20135"/>
      <c r="C20135"/>
      <c r="D20135"/>
    </row>
    <row r="20136" spans="1:4" x14ac:dyDescent="0.25">
      <c r="A20136"/>
      <c r="B20136"/>
      <c r="C20136"/>
      <c r="D20136"/>
    </row>
    <row r="20137" spans="1:4" x14ac:dyDescent="0.25">
      <c r="A20137"/>
      <c r="B20137"/>
      <c r="C20137"/>
      <c r="D20137"/>
    </row>
    <row r="20138" spans="1:4" x14ac:dyDescent="0.25">
      <c r="A20138"/>
      <c r="B20138"/>
      <c r="C20138"/>
      <c r="D20138"/>
    </row>
    <row r="20139" spans="1:4" x14ac:dyDescent="0.25">
      <c r="A20139"/>
      <c r="B20139"/>
      <c r="C20139"/>
      <c r="D20139"/>
    </row>
    <row r="20140" spans="1:4" x14ac:dyDescent="0.25">
      <c r="A20140"/>
      <c r="B20140"/>
      <c r="C20140"/>
      <c r="D20140"/>
    </row>
    <row r="20141" spans="1:4" x14ac:dyDescent="0.25">
      <c r="A20141"/>
      <c r="B20141"/>
      <c r="C20141"/>
      <c r="D20141"/>
    </row>
    <row r="20142" spans="1:4" x14ac:dyDescent="0.25">
      <c r="A20142"/>
      <c r="B20142"/>
      <c r="C20142"/>
      <c r="D20142"/>
    </row>
    <row r="20143" spans="1:4" x14ac:dyDescent="0.25">
      <c r="A20143"/>
      <c r="B20143"/>
      <c r="C20143"/>
      <c r="D20143"/>
    </row>
    <row r="20144" spans="1:4" x14ac:dyDescent="0.25">
      <c r="A20144"/>
      <c r="B20144"/>
      <c r="C20144"/>
      <c r="D20144"/>
    </row>
    <row r="20145" spans="1:4" x14ac:dyDescent="0.25">
      <c r="A20145"/>
      <c r="B20145"/>
      <c r="C20145"/>
      <c r="D20145"/>
    </row>
    <row r="20146" spans="1:4" x14ac:dyDescent="0.25">
      <c r="A20146"/>
      <c r="B20146"/>
      <c r="C20146"/>
      <c r="D20146"/>
    </row>
    <row r="20147" spans="1:4" x14ac:dyDescent="0.25">
      <c r="A20147"/>
      <c r="B20147"/>
      <c r="C20147"/>
      <c r="D20147"/>
    </row>
    <row r="20148" spans="1:4" x14ac:dyDescent="0.25">
      <c r="A20148"/>
      <c r="B20148"/>
      <c r="C20148"/>
      <c r="D20148"/>
    </row>
    <row r="20149" spans="1:4" x14ac:dyDescent="0.25">
      <c r="A20149"/>
      <c r="B20149"/>
      <c r="C20149"/>
      <c r="D20149"/>
    </row>
    <row r="20150" spans="1:4" x14ac:dyDescent="0.25">
      <c r="A20150"/>
      <c r="B20150"/>
      <c r="C20150"/>
      <c r="D20150"/>
    </row>
    <row r="20151" spans="1:4" x14ac:dyDescent="0.25">
      <c r="A20151"/>
      <c r="B20151"/>
      <c r="C20151"/>
      <c r="D20151"/>
    </row>
    <row r="20152" spans="1:4" x14ac:dyDescent="0.25">
      <c r="A20152"/>
      <c r="B20152"/>
      <c r="C20152"/>
      <c r="D20152"/>
    </row>
    <row r="20153" spans="1:4" x14ac:dyDescent="0.25">
      <c r="A20153"/>
      <c r="B20153"/>
      <c r="C20153"/>
      <c r="D20153"/>
    </row>
    <row r="20154" spans="1:4" x14ac:dyDescent="0.25">
      <c r="A20154"/>
      <c r="B20154"/>
      <c r="C20154"/>
      <c r="D20154"/>
    </row>
    <row r="20155" spans="1:4" x14ac:dyDescent="0.25">
      <c r="A20155"/>
      <c r="B20155"/>
      <c r="C20155"/>
      <c r="D20155"/>
    </row>
    <row r="20156" spans="1:4" x14ac:dyDescent="0.25">
      <c r="A20156"/>
      <c r="B20156"/>
      <c r="C20156"/>
      <c r="D20156"/>
    </row>
    <row r="20157" spans="1:4" x14ac:dyDescent="0.25">
      <c r="A20157"/>
      <c r="B20157"/>
      <c r="C20157"/>
      <c r="D20157"/>
    </row>
    <row r="20158" spans="1:4" x14ac:dyDescent="0.25">
      <c r="A20158"/>
      <c r="B20158"/>
      <c r="C20158"/>
      <c r="D20158"/>
    </row>
    <row r="20159" spans="1:4" x14ac:dyDescent="0.25">
      <c r="A20159"/>
      <c r="B20159"/>
      <c r="C20159"/>
      <c r="D20159"/>
    </row>
    <row r="20160" spans="1:4" x14ac:dyDescent="0.25">
      <c r="A20160"/>
      <c r="B20160"/>
      <c r="C20160"/>
      <c r="D20160"/>
    </row>
    <row r="20161" spans="1:4" x14ac:dyDescent="0.25">
      <c r="A20161"/>
      <c r="B20161"/>
      <c r="C20161"/>
      <c r="D20161"/>
    </row>
    <row r="20162" spans="1:4" x14ac:dyDescent="0.25">
      <c r="A20162"/>
      <c r="B20162"/>
      <c r="C20162"/>
      <c r="D20162"/>
    </row>
    <row r="20163" spans="1:4" x14ac:dyDescent="0.25">
      <c r="A20163"/>
      <c r="B20163"/>
      <c r="C20163"/>
      <c r="D20163"/>
    </row>
    <row r="20164" spans="1:4" x14ac:dyDescent="0.25">
      <c r="A20164"/>
      <c r="B20164"/>
      <c r="C20164"/>
      <c r="D20164"/>
    </row>
    <row r="20165" spans="1:4" x14ac:dyDescent="0.25">
      <c r="A20165"/>
      <c r="B20165"/>
      <c r="C20165"/>
      <c r="D20165"/>
    </row>
    <row r="20166" spans="1:4" x14ac:dyDescent="0.25">
      <c r="A20166"/>
      <c r="B20166"/>
      <c r="C20166"/>
      <c r="D20166"/>
    </row>
    <row r="20167" spans="1:4" x14ac:dyDescent="0.25">
      <c r="A20167"/>
      <c r="B20167"/>
      <c r="C20167"/>
      <c r="D20167"/>
    </row>
    <row r="20168" spans="1:4" x14ac:dyDescent="0.25">
      <c r="A20168"/>
      <c r="B20168"/>
      <c r="C20168"/>
      <c r="D20168"/>
    </row>
    <row r="20169" spans="1:4" x14ac:dyDescent="0.25">
      <c r="A20169"/>
      <c r="B20169"/>
      <c r="C20169"/>
      <c r="D20169"/>
    </row>
    <row r="20170" spans="1:4" x14ac:dyDescent="0.25">
      <c r="A20170"/>
      <c r="B20170"/>
      <c r="C20170"/>
      <c r="D20170"/>
    </row>
    <row r="20171" spans="1:4" x14ac:dyDescent="0.25">
      <c r="A20171"/>
      <c r="B20171"/>
      <c r="C20171"/>
      <c r="D20171"/>
    </row>
    <row r="20172" spans="1:4" x14ac:dyDescent="0.25">
      <c r="A20172"/>
      <c r="B20172"/>
      <c r="C20172"/>
      <c r="D20172"/>
    </row>
    <row r="20173" spans="1:4" x14ac:dyDescent="0.25">
      <c r="A20173"/>
      <c r="B20173"/>
      <c r="C20173"/>
      <c r="D20173"/>
    </row>
    <row r="20174" spans="1:4" x14ac:dyDescent="0.25">
      <c r="A20174"/>
      <c r="B20174"/>
      <c r="C20174"/>
      <c r="D20174"/>
    </row>
    <row r="20175" spans="1:4" x14ac:dyDescent="0.25">
      <c r="A20175"/>
      <c r="B20175"/>
      <c r="C20175"/>
      <c r="D20175"/>
    </row>
    <row r="20176" spans="1:4" x14ac:dyDescent="0.25">
      <c r="A20176"/>
      <c r="B20176"/>
      <c r="C20176"/>
      <c r="D20176"/>
    </row>
    <row r="20177" spans="1:4" x14ac:dyDescent="0.25">
      <c r="A20177"/>
      <c r="B20177"/>
      <c r="C20177"/>
      <c r="D20177"/>
    </row>
    <row r="20178" spans="1:4" x14ac:dyDescent="0.25">
      <c r="A20178"/>
      <c r="B20178"/>
      <c r="C20178"/>
      <c r="D20178"/>
    </row>
    <row r="20179" spans="1:4" x14ac:dyDescent="0.25">
      <c r="A20179"/>
      <c r="B20179"/>
      <c r="C20179"/>
      <c r="D20179"/>
    </row>
    <row r="20180" spans="1:4" x14ac:dyDescent="0.25">
      <c r="A20180"/>
      <c r="B20180"/>
      <c r="C20180"/>
      <c r="D20180"/>
    </row>
    <row r="20181" spans="1:4" x14ac:dyDescent="0.25">
      <c r="A20181"/>
      <c r="B20181"/>
      <c r="C20181"/>
      <c r="D20181"/>
    </row>
    <row r="20182" spans="1:4" x14ac:dyDescent="0.25">
      <c r="A20182"/>
      <c r="B20182"/>
      <c r="C20182"/>
      <c r="D20182"/>
    </row>
    <row r="20183" spans="1:4" x14ac:dyDescent="0.25">
      <c r="A20183"/>
      <c r="B20183"/>
      <c r="C20183"/>
      <c r="D20183"/>
    </row>
    <row r="20184" spans="1:4" x14ac:dyDescent="0.25">
      <c r="A20184"/>
      <c r="B20184"/>
      <c r="C20184"/>
      <c r="D20184"/>
    </row>
    <row r="20185" spans="1:4" x14ac:dyDescent="0.25">
      <c r="A20185"/>
      <c r="B20185"/>
      <c r="C20185"/>
      <c r="D20185"/>
    </row>
    <row r="20186" spans="1:4" x14ac:dyDescent="0.25">
      <c r="A20186"/>
      <c r="B20186"/>
      <c r="C20186"/>
      <c r="D20186"/>
    </row>
    <row r="20187" spans="1:4" x14ac:dyDescent="0.25">
      <c r="A20187"/>
      <c r="B20187"/>
      <c r="C20187"/>
      <c r="D20187"/>
    </row>
    <row r="20188" spans="1:4" x14ac:dyDescent="0.25">
      <c r="A20188"/>
      <c r="B20188"/>
      <c r="C20188"/>
      <c r="D20188"/>
    </row>
    <row r="20189" spans="1:4" x14ac:dyDescent="0.25">
      <c r="A20189"/>
      <c r="B20189"/>
      <c r="C20189"/>
      <c r="D20189"/>
    </row>
    <row r="20190" spans="1:4" x14ac:dyDescent="0.25">
      <c r="A20190"/>
      <c r="B20190"/>
      <c r="C20190"/>
      <c r="D20190"/>
    </row>
    <row r="20191" spans="1:4" x14ac:dyDescent="0.25">
      <c r="A20191"/>
      <c r="B20191"/>
      <c r="C20191"/>
      <c r="D20191"/>
    </row>
    <row r="20192" spans="1:4" x14ac:dyDescent="0.25">
      <c r="A20192"/>
      <c r="B20192"/>
      <c r="C20192"/>
      <c r="D20192"/>
    </row>
    <row r="20193" spans="1:4" x14ac:dyDescent="0.25">
      <c r="A20193"/>
      <c r="B20193"/>
      <c r="C20193"/>
      <c r="D20193"/>
    </row>
    <row r="20194" spans="1:4" x14ac:dyDescent="0.25">
      <c r="A20194"/>
      <c r="B20194"/>
      <c r="C20194"/>
      <c r="D20194"/>
    </row>
    <row r="20195" spans="1:4" x14ac:dyDescent="0.25">
      <c r="A20195"/>
      <c r="B20195"/>
      <c r="C20195"/>
      <c r="D20195"/>
    </row>
    <row r="20196" spans="1:4" x14ac:dyDescent="0.25">
      <c r="A20196"/>
      <c r="B20196"/>
      <c r="C20196"/>
      <c r="D20196"/>
    </row>
    <row r="20197" spans="1:4" x14ac:dyDescent="0.25">
      <c r="A20197"/>
      <c r="B20197"/>
      <c r="C20197"/>
      <c r="D20197"/>
    </row>
    <row r="20198" spans="1:4" x14ac:dyDescent="0.25">
      <c r="A20198"/>
      <c r="B20198"/>
      <c r="C20198"/>
      <c r="D20198"/>
    </row>
    <row r="20199" spans="1:4" x14ac:dyDescent="0.25">
      <c r="A20199"/>
      <c r="B20199"/>
      <c r="C20199"/>
      <c r="D20199"/>
    </row>
    <row r="20200" spans="1:4" x14ac:dyDescent="0.25">
      <c r="A20200"/>
      <c r="B20200"/>
      <c r="C20200"/>
      <c r="D20200"/>
    </row>
    <row r="20201" spans="1:4" x14ac:dyDescent="0.25">
      <c r="A20201"/>
      <c r="B20201"/>
      <c r="C20201"/>
      <c r="D20201"/>
    </row>
    <row r="20202" spans="1:4" x14ac:dyDescent="0.25">
      <c r="A20202"/>
      <c r="B20202"/>
      <c r="C20202"/>
      <c r="D20202"/>
    </row>
    <row r="20203" spans="1:4" x14ac:dyDescent="0.25">
      <c r="A20203"/>
      <c r="B20203"/>
      <c r="C20203"/>
      <c r="D20203"/>
    </row>
    <row r="20204" spans="1:4" x14ac:dyDescent="0.25">
      <c r="A20204"/>
      <c r="B20204"/>
      <c r="C20204"/>
      <c r="D20204"/>
    </row>
    <row r="20205" spans="1:4" x14ac:dyDescent="0.25">
      <c r="A20205"/>
      <c r="B20205"/>
      <c r="C20205"/>
      <c r="D20205"/>
    </row>
    <row r="20206" spans="1:4" x14ac:dyDescent="0.25">
      <c r="A20206"/>
      <c r="B20206"/>
      <c r="C20206"/>
      <c r="D20206"/>
    </row>
    <row r="20207" spans="1:4" x14ac:dyDescent="0.25">
      <c r="A20207"/>
      <c r="B20207"/>
      <c r="C20207"/>
      <c r="D20207"/>
    </row>
    <row r="20208" spans="1:4" x14ac:dyDescent="0.25">
      <c r="A20208"/>
      <c r="B20208"/>
      <c r="C20208"/>
      <c r="D20208"/>
    </row>
    <row r="20209" spans="1:4" x14ac:dyDescent="0.25">
      <c r="A20209"/>
      <c r="B20209"/>
      <c r="C20209"/>
      <c r="D20209"/>
    </row>
    <row r="20210" spans="1:4" x14ac:dyDescent="0.25">
      <c r="A20210"/>
      <c r="B20210"/>
      <c r="C20210"/>
      <c r="D20210"/>
    </row>
    <row r="20211" spans="1:4" x14ac:dyDescent="0.25">
      <c r="A20211"/>
      <c r="B20211"/>
      <c r="C20211"/>
      <c r="D20211"/>
    </row>
    <row r="20212" spans="1:4" x14ac:dyDescent="0.25">
      <c r="A20212"/>
      <c r="B20212"/>
      <c r="C20212"/>
      <c r="D20212"/>
    </row>
    <row r="20213" spans="1:4" x14ac:dyDescent="0.25">
      <c r="A20213"/>
      <c r="B20213"/>
      <c r="C20213"/>
      <c r="D20213"/>
    </row>
    <row r="20214" spans="1:4" x14ac:dyDescent="0.25">
      <c r="A20214"/>
      <c r="B20214"/>
      <c r="C20214"/>
      <c r="D20214"/>
    </row>
    <row r="20215" spans="1:4" x14ac:dyDescent="0.25">
      <c r="A20215"/>
      <c r="B20215"/>
      <c r="C20215"/>
      <c r="D20215"/>
    </row>
    <row r="20216" spans="1:4" x14ac:dyDescent="0.25">
      <c r="A20216"/>
      <c r="B20216"/>
      <c r="C20216"/>
      <c r="D20216"/>
    </row>
    <row r="20217" spans="1:4" x14ac:dyDescent="0.25">
      <c r="A20217"/>
      <c r="B20217"/>
      <c r="C20217"/>
      <c r="D20217"/>
    </row>
    <row r="20218" spans="1:4" x14ac:dyDescent="0.25">
      <c r="A20218"/>
      <c r="B20218"/>
      <c r="C20218"/>
      <c r="D20218"/>
    </row>
    <row r="20219" spans="1:4" x14ac:dyDescent="0.25">
      <c r="A20219"/>
      <c r="B20219"/>
      <c r="C20219"/>
      <c r="D20219"/>
    </row>
    <row r="20220" spans="1:4" x14ac:dyDescent="0.25">
      <c r="A20220"/>
      <c r="B20220"/>
      <c r="C20220"/>
      <c r="D20220"/>
    </row>
    <row r="20221" spans="1:4" x14ac:dyDescent="0.25">
      <c r="A20221"/>
      <c r="B20221"/>
      <c r="C20221"/>
      <c r="D20221"/>
    </row>
    <row r="20222" spans="1:4" x14ac:dyDescent="0.25">
      <c r="A20222"/>
      <c r="B20222"/>
      <c r="C20222"/>
      <c r="D20222"/>
    </row>
    <row r="20223" spans="1:4" x14ac:dyDescent="0.25">
      <c r="A20223"/>
      <c r="B20223"/>
      <c r="C20223"/>
      <c r="D20223"/>
    </row>
    <row r="20224" spans="1:4" x14ac:dyDescent="0.25">
      <c r="A20224"/>
      <c r="B20224"/>
      <c r="C20224"/>
      <c r="D20224"/>
    </row>
    <row r="20225" spans="1:4" x14ac:dyDescent="0.25">
      <c r="A20225"/>
      <c r="B20225"/>
      <c r="C20225"/>
      <c r="D20225"/>
    </row>
    <row r="20226" spans="1:4" x14ac:dyDescent="0.25">
      <c r="A20226"/>
      <c r="B20226"/>
      <c r="C20226"/>
      <c r="D20226"/>
    </row>
    <row r="20227" spans="1:4" x14ac:dyDescent="0.25">
      <c r="A20227"/>
      <c r="B20227"/>
      <c r="C20227"/>
      <c r="D20227"/>
    </row>
    <row r="20228" spans="1:4" x14ac:dyDescent="0.25">
      <c r="A20228"/>
      <c r="B20228"/>
      <c r="C20228"/>
      <c r="D20228"/>
    </row>
    <row r="20229" spans="1:4" x14ac:dyDescent="0.25">
      <c r="A20229"/>
      <c r="B20229"/>
      <c r="C20229"/>
      <c r="D20229"/>
    </row>
    <row r="20230" spans="1:4" x14ac:dyDescent="0.25">
      <c r="A20230"/>
      <c r="B20230"/>
      <c r="C20230"/>
      <c r="D20230"/>
    </row>
    <row r="20231" spans="1:4" x14ac:dyDescent="0.25">
      <c r="A20231"/>
      <c r="B20231"/>
      <c r="C20231"/>
      <c r="D20231"/>
    </row>
    <row r="20232" spans="1:4" x14ac:dyDescent="0.25">
      <c r="A20232"/>
      <c r="B20232"/>
      <c r="C20232"/>
      <c r="D20232"/>
    </row>
    <row r="20233" spans="1:4" x14ac:dyDescent="0.25">
      <c r="A20233"/>
      <c r="B20233"/>
      <c r="C20233"/>
      <c r="D20233"/>
    </row>
    <row r="20234" spans="1:4" x14ac:dyDescent="0.25">
      <c r="A20234"/>
      <c r="B20234"/>
      <c r="C20234"/>
      <c r="D20234"/>
    </row>
    <row r="20235" spans="1:4" x14ac:dyDescent="0.25">
      <c r="A20235"/>
      <c r="B20235"/>
      <c r="C20235"/>
      <c r="D20235"/>
    </row>
    <row r="20236" spans="1:4" x14ac:dyDescent="0.25">
      <c r="A20236"/>
      <c r="B20236"/>
      <c r="C20236"/>
      <c r="D20236"/>
    </row>
    <row r="20237" spans="1:4" x14ac:dyDescent="0.25">
      <c r="A20237"/>
      <c r="B20237"/>
      <c r="C20237"/>
      <c r="D20237"/>
    </row>
    <row r="20238" spans="1:4" x14ac:dyDescent="0.25">
      <c r="A20238"/>
      <c r="B20238"/>
      <c r="C20238"/>
      <c r="D20238"/>
    </row>
    <row r="20239" spans="1:4" x14ac:dyDescent="0.25">
      <c r="A20239"/>
      <c r="B20239"/>
      <c r="C20239"/>
      <c r="D20239"/>
    </row>
    <row r="20240" spans="1:4" x14ac:dyDescent="0.25">
      <c r="A20240"/>
      <c r="B20240"/>
      <c r="C20240"/>
      <c r="D20240"/>
    </row>
    <row r="20241" spans="1:4" x14ac:dyDescent="0.25">
      <c r="A20241"/>
      <c r="B20241"/>
      <c r="C20241"/>
      <c r="D20241"/>
    </row>
    <row r="20242" spans="1:4" x14ac:dyDescent="0.25">
      <c r="A20242"/>
      <c r="B20242"/>
      <c r="C20242"/>
      <c r="D20242"/>
    </row>
    <row r="20243" spans="1:4" x14ac:dyDescent="0.25">
      <c r="A20243"/>
      <c r="B20243"/>
      <c r="C20243"/>
      <c r="D20243"/>
    </row>
    <row r="20244" spans="1:4" x14ac:dyDescent="0.25">
      <c r="A20244"/>
      <c r="B20244"/>
      <c r="C20244"/>
      <c r="D20244"/>
    </row>
    <row r="20245" spans="1:4" x14ac:dyDescent="0.25">
      <c r="A20245"/>
      <c r="B20245"/>
      <c r="C20245"/>
      <c r="D20245"/>
    </row>
    <row r="20246" spans="1:4" x14ac:dyDescent="0.25">
      <c r="A20246"/>
      <c r="B20246"/>
      <c r="C20246"/>
      <c r="D20246"/>
    </row>
    <row r="20247" spans="1:4" x14ac:dyDescent="0.25">
      <c r="A20247"/>
      <c r="B20247"/>
      <c r="C20247"/>
      <c r="D20247"/>
    </row>
    <row r="20248" spans="1:4" x14ac:dyDescent="0.25">
      <c r="A20248"/>
      <c r="B20248"/>
      <c r="C20248"/>
      <c r="D20248"/>
    </row>
    <row r="20249" spans="1:4" x14ac:dyDescent="0.25">
      <c r="A20249"/>
      <c r="B20249"/>
      <c r="C20249"/>
      <c r="D20249"/>
    </row>
    <row r="20250" spans="1:4" x14ac:dyDescent="0.25">
      <c r="A20250"/>
      <c r="B20250"/>
      <c r="C20250"/>
      <c r="D20250"/>
    </row>
    <row r="20251" spans="1:4" x14ac:dyDescent="0.25">
      <c r="A20251"/>
      <c r="B20251"/>
      <c r="C20251"/>
      <c r="D20251"/>
    </row>
    <row r="20252" spans="1:4" x14ac:dyDescent="0.25">
      <c r="A20252"/>
      <c r="B20252"/>
      <c r="C20252"/>
      <c r="D20252"/>
    </row>
    <row r="20253" spans="1:4" x14ac:dyDescent="0.25">
      <c r="A20253"/>
      <c r="B20253"/>
      <c r="C20253"/>
      <c r="D20253"/>
    </row>
    <row r="20254" spans="1:4" x14ac:dyDescent="0.25">
      <c r="A20254"/>
      <c r="B20254"/>
      <c r="C20254"/>
      <c r="D20254"/>
    </row>
    <row r="20255" spans="1:4" x14ac:dyDescent="0.25">
      <c r="A20255"/>
      <c r="B20255"/>
      <c r="C20255"/>
      <c r="D20255"/>
    </row>
    <row r="20256" spans="1:4" x14ac:dyDescent="0.25">
      <c r="A20256"/>
      <c r="B20256"/>
      <c r="C20256"/>
      <c r="D20256"/>
    </row>
    <row r="20257" spans="1:4" x14ac:dyDescent="0.25">
      <c r="A20257"/>
      <c r="B20257"/>
      <c r="C20257"/>
      <c r="D20257"/>
    </row>
    <row r="20258" spans="1:4" x14ac:dyDescent="0.25">
      <c r="A20258"/>
      <c r="B20258"/>
      <c r="C20258"/>
      <c r="D20258"/>
    </row>
    <row r="20259" spans="1:4" x14ac:dyDescent="0.25">
      <c r="A20259"/>
      <c r="B20259"/>
      <c r="C20259"/>
      <c r="D20259"/>
    </row>
    <row r="20260" spans="1:4" x14ac:dyDescent="0.25">
      <c r="A20260"/>
      <c r="B20260"/>
      <c r="C20260"/>
      <c r="D20260"/>
    </row>
    <row r="20261" spans="1:4" x14ac:dyDescent="0.25">
      <c r="A20261"/>
      <c r="B20261"/>
      <c r="C20261"/>
      <c r="D20261"/>
    </row>
    <row r="20262" spans="1:4" x14ac:dyDescent="0.25">
      <c r="A20262"/>
      <c r="B20262"/>
      <c r="C20262"/>
      <c r="D20262"/>
    </row>
    <row r="20263" spans="1:4" x14ac:dyDescent="0.25">
      <c r="A20263"/>
      <c r="B20263"/>
      <c r="C20263"/>
      <c r="D20263"/>
    </row>
    <row r="20264" spans="1:4" x14ac:dyDescent="0.25">
      <c r="A20264"/>
      <c r="B20264"/>
      <c r="C20264"/>
      <c r="D20264"/>
    </row>
    <row r="20265" spans="1:4" x14ac:dyDescent="0.25">
      <c r="A20265"/>
      <c r="B20265"/>
      <c r="C20265"/>
      <c r="D20265"/>
    </row>
    <row r="20266" spans="1:4" x14ac:dyDescent="0.25">
      <c r="A20266"/>
      <c r="B20266"/>
      <c r="C20266"/>
      <c r="D20266"/>
    </row>
    <row r="20267" spans="1:4" x14ac:dyDescent="0.25">
      <c r="A20267"/>
      <c r="B20267"/>
      <c r="C20267"/>
      <c r="D20267"/>
    </row>
    <row r="20268" spans="1:4" x14ac:dyDescent="0.25">
      <c r="A20268"/>
      <c r="B20268"/>
      <c r="C20268"/>
      <c r="D20268"/>
    </row>
    <row r="20269" spans="1:4" x14ac:dyDescent="0.25">
      <c r="A20269"/>
      <c r="B20269"/>
      <c r="C20269"/>
      <c r="D20269"/>
    </row>
    <row r="20270" spans="1:4" x14ac:dyDescent="0.25">
      <c r="A20270"/>
      <c r="B20270"/>
      <c r="C20270"/>
      <c r="D20270"/>
    </row>
    <row r="20271" spans="1:4" x14ac:dyDescent="0.25">
      <c r="A20271"/>
      <c r="B20271"/>
      <c r="C20271"/>
      <c r="D20271"/>
    </row>
    <row r="20272" spans="1:4" x14ac:dyDescent="0.25">
      <c r="A20272"/>
      <c r="B20272"/>
      <c r="C20272"/>
      <c r="D20272"/>
    </row>
    <row r="20273" spans="1:4" x14ac:dyDescent="0.25">
      <c r="A20273"/>
      <c r="B20273"/>
      <c r="C20273"/>
      <c r="D20273"/>
    </row>
    <row r="20274" spans="1:4" x14ac:dyDescent="0.25">
      <c r="A20274"/>
      <c r="B20274"/>
      <c r="C20274"/>
      <c r="D20274"/>
    </row>
    <row r="20275" spans="1:4" x14ac:dyDescent="0.25">
      <c r="A20275"/>
      <c r="B20275"/>
      <c r="C20275"/>
      <c r="D20275"/>
    </row>
    <row r="20276" spans="1:4" x14ac:dyDescent="0.25">
      <c r="A20276"/>
      <c r="B20276"/>
      <c r="C20276"/>
      <c r="D20276"/>
    </row>
    <row r="20277" spans="1:4" x14ac:dyDescent="0.25">
      <c r="A20277"/>
      <c r="B20277"/>
      <c r="C20277"/>
      <c r="D20277"/>
    </row>
    <row r="20278" spans="1:4" x14ac:dyDescent="0.25">
      <c r="A20278"/>
      <c r="B20278"/>
      <c r="C20278"/>
      <c r="D20278"/>
    </row>
    <row r="20279" spans="1:4" x14ac:dyDescent="0.25">
      <c r="A20279"/>
      <c r="B20279"/>
      <c r="C20279"/>
      <c r="D20279"/>
    </row>
    <row r="20280" spans="1:4" x14ac:dyDescent="0.25">
      <c r="A20280"/>
      <c r="B20280"/>
      <c r="C20280"/>
      <c r="D20280"/>
    </row>
    <row r="20281" spans="1:4" x14ac:dyDescent="0.25">
      <c r="A20281"/>
      <c r="B20281"/>
      <c r="C20281"/>
      <c r="D20281"/>
    </row>
    <row r="20282" spans="1:4" x14ac:dyDescent="0.25">
      <c r="A20282"/>
      <c r="B20282"/>
      <c r="C20282"/>
      <c r="D20282"/>
    </row>
    <row r="20283" spans="1:4" x14ac:dyDescent="0.25">
      <c r="A20283"/>
      <c r="B20283"/>
      <c r="C20283"/>
      <c r="D20283"/>
    </row>
    <row r="20284" spans="1:4" x14ac:dyDescent="0.25">
      <c r="A20284"/>
      <c r="B20284"/>
      <c r="C20284"/>
      <c r="D20284"/>
    </row>
    <row r="20285" spans="1:4" x14ac:dyDescent="0.25">
      <c r="A20285"/>
      <c r="B20285"/>
      <c r="C20285"/>
      <c r="D20285"/>
    </row>
    <row r="20286" spans="1:4" x14ac:dyDescent="0.25">
      <c r="A20286"/>
      <c r="B20286"/>
      <c r="C20286"/>
      <c r="D20286"/>
    </row>
    <row r="20287" spans="1:4" x14ac:dyDescent="0.25">
      <c r="A20287"/>
      <c r="B20287"/>
      <c r="C20287"/>
      <c r="D20287"/>
    </row>
    <row r="20288" spans="1:4" x14ac:dyDescent="0.25">
      <c r="A20288"/>
      <c r="B20288"/>
      <c r="C20288"/>
      <c r="D20288"/>
    </row>
    <row r="20289" spans="1:4" x14ac:dyDescent="0.25">
      <c r="A20289"/>
      <c r="B20289"/>
      <c r="C20289"/>
      <c r="D20289"/>
    </row>
    <row r="20290" spans="1:4" x14ac:dyDescent="0.25">
      <c r="A20290"/>
      <c r="B20290"/>
      <c r="C20290"/>
      <c r="D20290"/>
    </row>
    <row r="20291" spans="1:4" x14ac:dyDescent="0.25">
      <c r="A20291"/>
      <c r="B20291"/>
      <c r="C20291"/>
      <c r="D20291"/>
    </row>
    <row r="20292" spans="1:4" x14ac:dyDescent="0.25">
      <c r="A20292"/>
      <c r="B20292"/>
      <c r="C20292"/>
      <c r="D20292"/>
    </row>
    <row r="20293" spans="1:4" x14ac:dyDescent="0.25">
      <c r="A20293"/>
      <c r="B20293"/>
      <c r="C20293"/>
      <c r="D20293"/>
    </row>
    <row r="20294" spans="1:4" x14ac:dyDescent="0.25">
      <c r="A20294"/>
      <c r="B20294"/>
      <c r="C20294"/>
      <c r="D20294"/>
    </row>
    <row r="20295" spans="1:4" x14ac:dyDescent="0.25">
      <c r="A20295"/>
      <c r="B20295"/>
      <c r="C20295"/>
      <c r="D20295"/>
    </row>
    <row r="20296" spans="1:4" x14ac:dyDescent="0.25">
      <c r="A20296"/>
      <c r="B20296"/>
      <c r="C20296"/>
      <c r="D20296"/>
    </row>
    <row r="20297" spans="1:4" x14ac:dyDescent="0.25">
      <c r="A20297"/>
      <c r="B20297"/>
      <c r="C20297"/>
      <c r="D20297"/>
    </row>
    <row r="20298" spans="1:4" x14ac:dyDescent="0.25">
      <c r="A20298"/>
      <c r="B20298"/>
      <c r="C20298"/>
      <c r="D20298"/>
    </row>
    <row r="20299" spans="1:4" x14ac:dyDescent="0.25">
      <c r="A20299"/>
      <c r="B20299"/>
      <c r="C20299"/>
      <c r="D20299"/>
    </row>
    <row r="20300" spans="1:4" x14ac:dyDescent="0.25">
      <c r="A20300"/>
      <c r="B20300"/>
      <c r="C20300"/>
      <c r="D20300"/>
    </row>
    <row r="20301" spans="1:4" x14ac:dyDescent="0.25">
      <c r="A20301"/>
      <c r="B20301"/>
      <c r="C20301"/>
      <c r="D20301"/>
    </row>
    <row r="20302" spans="1:4" x14ac:dyDescent="0.25">
      <c r="A20302"/>
      <c r="B20302"/>
      <c r="C20302"/>
      <c r="D20302"/>
    </row>
    <row r="20303" spans="1:4" x14ac:dyDescent="0.25">
      <c r="A20303"/>
      <c r="B20303"/>
      <c r="C20303"/>
      <c r="D20303"/>
    </row>
    <row r="20304" spans="1:4" x14ac:dyDescent="0.25">
      <c r="A20304"/>
      <c r="B20304"/>
      <c r="C20304"/>
      <c r="D20304"/>
    </row>
    <row r="20305" spans="1:4" x14ac:dyDescent="0.25">
      <c r="A20305"/>
      <c r="B20305"/>
      <c r="C20305"/>
      <c r="D20305"/>
    </row>
    <row r="20306" spans="1:4" x14ac:dyDescent="0.25">
      <c r="A20306"/>
      <c r="B20306"/>
      <c r="C20306"/>
      <c r="D20306"/>
    </row>
    <row r="20307" spans="1:4" x14ac:dyDescent="0.25">
      <c r="A20307"/>
      <c r="B20307"/>
      <c r="C20307"/>
      <c r="D20307"/>
    </row>
    <row r="20308" spans="1:4" x14ac:dyDescent="0.25">
      <c r="A20308"/>
      <c r="B20308"/>
      <c r="C20308"/>
      <c r="D20308"/>
    </row>
    <row r="20309" spans="1:4" x14ac:dyDescent="0.25">
      <c r="A20309"/>
      <c r="B20309"/>
      <c r="C20309"/>
      <c r="D20309"/>
    </row>
    <row r="20310" spans="1:4" x14ac:dyDescent="0.25">
      <c r="A20310"/>
      <c r="B20310"/>
      <c r="C20310"/>
      <c r="D20310"/>
    </row>
    <row r="20311" spans="1:4" x14ac:dyDescent="0.25">
      <c r="A20311"/>
      <c r="B20311"/>
      <c r="C20311"/>
      <c r="D20311"/>
    </row>
    <row r="20312" spans="1:4" x14ac:dyDescent="0.25">
      <c r="A20312"/>
      <c r="B20312"/>
      <c r="C20312"/>
      <c r="D20312"/>
    </row>
    <row r="20313" spans="1:4" x14ac:dyDescent="0.25">
      <c r="A20313"/>
      <c r="B20313"/>
      <c r="C20313"/>
      <c r="D20313"/>
    </row>
    <row r="20314" spans="1:4" x14ac:dyDescent="0.25">
      <c r="A20314"/>
      <c r="B20314"/>
      <c r="C20314"/>
      <c r="D20314"/>
    </row>
    <row r="20315" spans="1:4" x14ac:dyDescent="0.25">
      <c r="A20315"/>
      <c r="B20315"/>
      <c r="C20315"/>
      <c r="D20315"/>
    </row>
    <row r="20316" spans="1:4" x14ac:dyDescent="0.25">
      <c r="A20316"/>
      <c r="B20316"/>
      <c r="C20316"/>
      <c r="D20316"/>
    </row>
    <row r="20317" spans="1:4" x14ac:dyDescent="0.25">
      <c r="A20317"/>
      <c r="B20317"/>
      <c r="C20317"/>
      <c r="D20317"/>
    </row>
    <row r="20318" spans="1:4" x14ac:dyDescent="0.25">
      <c r="A20318"/>
      <c r="B20318"/>
      <c r="C20318"/>
      <c r="D20318"/>
    </row>
    <row r="20319" spans="1:4" x14ac:dyDescent="0.25">
      <c r="A20319"/>
      <c r="B20319"/>
      <c r="C20319"/>
      <c r="D20319"/>
    </row>
    <row r="20320" spans="1:4" x14ac:dyDescent="0.25">
      <c r="A20320"/>
      <c r="B20320"/>
      <c r="C20320"/>
      <c r="D20320"/>
    </row>
    <row r="20321" spans="1:4" x14ac:dyDescent="0.25">
      <c r="A20321"/>
      <c r="B20321"/>
      <c r="C20321"/>
      <c r="D20321"/>
    </row>
    <row r="20322" spans="1:4" x14ac:dyDescent="0.25">
      <c r="A20322"/>
      <c r="B20322"/>
      <c r="C20322"/>
      <c r="D20322"/>
    </row>
    <row r="20323" spans="1:4" x14ac:dyDescent="0.25">
      <c r="A20323"/>
      <c r="B20323"/>
      <c r="C20323"/>
      <c r="D20323"/>
    </row>
    <row r="20324" spans="1:4" x14ac:dyDescent="0.25">
      <c r="A20324"/>
      <c r="B20324"/>
      <c r="C20324"/>
      <c r="D20324"/>
    </row>
    <row r="20325" spans="1:4" x14ac:dyDescent="0.25">
      <c r="A20325"/>
      <c r="B20325"/>
      <c r="C20325"/>
      <c r="D20325"/>
    </row>
    <row r="20326" spans="1:4" x14ac:dyDescent="0.25">
      <c r="A20326"/>
      <c r="B20326"/>
      <c r="C20326"/>
      <c r="D20326"/>
    </row>
    <row r="20327" spans="1:4" x14ac:dyDescent="0.25">
      <c r="A20327"/>
      <c r="B20327"/>
      <c r="C20327"/>
      <c r="D20327"/>
    </row>
    <row r="20328" spans="1:4" x14ac:dyDescent="0.25">
      <c r="A20328"/>
      <c r="B20328"/>
      <c r="C20328"/>
      <c r="D20328"/>
    </row>
    <row r="20329" spans="1:4" x14ac:dyDescent="0.25">
      <c r="A20329"/>
      <c r="B20329"/>
      <c r="C20329"/>
      <c r="D20329"/>
    </row>
    <row r="20330" spans="1:4" x14ac:dyDescent="0.25">
      <c r="A20330"/>
      <c r="B20330"/>
      <c r="C20330"/>
      <c r="D20330"/>
    </row>
    <row r="20331" spans="1:4" x14ac:dyDescent="0.25">
      <c r="A20331"/>
      <c r="B20331"/>
      <c r="C20331"/>
      <c r="D20331"/>
    </row>
    <row r="20332" spans="1:4" x14ac:dyDescent="0.25">
      <c r="A20332"/>
      <c r="B20332"/>
      <c r="C20332"/>
      <c r="D20332"/>
    </row>
    <row r="20333" spans="1:4" x14ac:dyDescent="0.25">
      <c r="A20333"/>
      <c r="B20333"/>
      <c r="C20333"/>
      <c r="D20333"/>
    </row>
    <row r="20334" spans="1:4" x14ac:dyDescent="0.25">
      <c r="A20334"/>
      <c r="B20334"/>
      <c r="C20334"/>
      <c r="D20334"/>
    </row>
    <row r="20335" spans="1:4" x14ac:dyDescent="0.25">
      <c r="A20335"/>
      <c r="B20335"/>
      <c r="C20335"/>
      <c r="D20335"/>
    </row>
    <row r="20336" spans="1:4" x14ac:dyDescent="0.25">
      <c r="A20336"/>
      <c r="B20336"/>
      <c r="C20336"/>
      <c r="D20336"/>
    </row>
    <row r="20337" spans="1:4" x14ac:dyDescent="0.25">
      <c r="A20337"/>
      <c r="B20337"/>
      <c r="C20337"/>
      <c r="D20337"/>
    </row>
    <row r="20338" spans="1:4" x14ac:dyDescent="0.25">
      <c r="A20338"/>
      <c r="B20338"/>
      <c r="C20338"/>
      <c r="D20338"/>
    </row>
    <row r="20339" spans="1:4" x14ac:dyDescent="0.25">
      <c r="A20339"/>
      <c r="B20339"/>
      <c r="C20339"/>
      <c r="D20339"/>
    </row>
    <row r="20340" spans="1:4" x14ac:dyDescent="0.25">
      <c r="A20340"/>
      <c r="B20340"/>
      <c r="C20340"/>
      <c r="D20340"/>
    </row>
    <row r="20341" spans="1:4" x14ac:dyDescent="0.25">
      <c r="A20341"/>
      <c r="B20341"/>
      <c r="C20341"/>
      <c r="D20341"/>
    </row>
    <row r="20342" spans="1:4" x14ac:dyDescent="0.25">
      <c r="A20342"/>
      <c r="B20342"/>
      <c r="C20342"/>
      <c r="D20342"/>
    </row>
    <row r="20343" spans="1:4" x14ac:dyDescent="0.25">
      <c r="A20343"/>
      <c r="B20343"/>
      <c r="C20343"/>
      <c r="D20343"/>
    </row>
    <row r="20344" spans="1:4" x14ac:dyDescent="0.25">
      <c r="A20344"/>
      <c r="B20344"/>
      <c r="C20344"/>
      <c r="D20344"/>
    </row>
    <row r="20345" spans="1:4" x14ac:dyDescent="0.25">
      <c r="A20345"/>
      <c r="B20345"/>
      <c r="C20345"/>
      <c r="D20345"/>
    </row>
    <row r="20346" spans="1:4" x14ac:dyDescent="0.25">
      <c r="A20346"/>
      <c r="B20346"/>
      <c r="C20346"/>
      <c r="D20346"/>
    </row>
    <row r="20347" spans="1:4" x14ac:dyDescent="0.25">
      <c r="A20347"/>
      <c r="B20347"/>
      <c r="C20347"/>
      <c r="D20347"/>
    </row>
    <row r="20348" spans="1:4" x14ac:dyDescent="0.25">
      <c r="A20348"/>
      <c r="B20348"/>
      <c r="C20348"/>
      <c r="D20348"/>
    </row>
    <row r="20349" spans="1:4" x14ac:dyDescent="0.25">
      <c r="A20349"/>
      <c r="B20349"/>
      <c r="C20349"/>
      <c r="D20349"/>
    </row>
    <row r="20350" spans="1:4" x14ac:dyDescent="0.25">
      <c r="A20350"/>
      <c r="B20350"/>
      <c r="C20350"/>
      <c r="D20350"/>
    </row>
    <row r="20351" spans="1:4" x14ac:dyDescent="0.25">
      <c r="A20351"/>
      <c r="B20351"/>
      <c r="C20351"/>
      <c r="D20351"/>
    </row>
    <row r="20352" spans="1:4" x14ac:dyDescent="0.25">
      <c r="A20352"/>
      <c r="B20352"/>
      <c r="C20352"/>
      <c r="D20352"/>
    </row>
    <row r="20353" spans="1:4" x14ac:dyDescent="0.25">
      <c r="A20353"/>
      <c r="B20353"/>
      <c r="C20353"/>
      <c r="D20353"/>
    </row>
    <row r="20354" spans="1:4" x14ac:dyDescent="0.25">
      <c r="A20354"/>
      <c r="B20354"/>
      <c r="C20354"/>
      <c r="D20354"/>
    </row>
    <row r="20355" spans="1:4" x14ac:dyDescent="0.25">
      <c r="A20355"/>
      <c r="B20355"/>
      <c r="C20355"/>
      <c r="D20355"/>
    </row>
    <row r="20356" spans="1:4" x14ac:dyDescent="0.25">
      <c r="A20356"/>
      <c r="B20356"/>
      <c r="C20356"/>
      <c r="D20356"/>
    </row>
    <row r="20357" spans="1:4" x14ac:dyDescent="0.25">
      <c r="A20357"/>
      <c r="B20357"/>
      <c r="C20357"/>
      <c r="D20357"/>
    </row>
    <row r="20358" spans="1:4" x14ac:dyDescent="0.25">
      <c r="A20358"/>
      <c r="B20358"/>
      <c r="C20358"/>
      <c r="D20358"/>
    </row>
    <row r="20359" spans="1:4" x14ac:dyDescent="0.25">
      <c r="A20359"/>
      <c r="B20359"/>
      <c r="C20359"/>
      <c r="D20359"/>
    </row>
    <row r="20360" spans="1:4" x14ac:dyDescent="0.25">
      <c r="A20360"/>
      <c r="B20360"/>
      <c r="C20360"/>
      <c r="D20360"/>
    </row>
    <row r="20361" spans="1:4" x14ac:dyDescent="0.25">
      <c r="A20361"/>
      <c r="B20361"/>
      <c r="C20361"/>
      <c r="D20361"/>
    </row>
    <row r="20362" spans="1:4" x14ac:dyDescent="0.25">
      <c r="A20362"/>
      <c r="B20362"/>
      <c r="C20362"/>
      <c r="D20362"/>
    </row>
    <row r="20363" spans="1:4" x14ac:dyDescent="0.25">
      <c r="A20363"/>
      <c r="B20363"/>
      <c r="C20363"/>
      <c r="D20363"/>
    </row>
    <row r="20364" spans="1:4" x14ac:dyDescent="0.25">
      <c r="A20364"/>
      <c r="B20364"/>
      <c r="C20364"/>
      <c r="D20364"/>
    </row>
    <row r="20365" spans="1:4" x14ac:dyDescent="0.25">
      <c r="A20365"/>
      <c r="B20365"/>
      <c r="C20365"/>
      <c r="D20365"/>
    </row>
    <row r="20366" spans="1:4" x14ac:dyDescent="0.25">
      <c r="A20366"/>
      <c r="B20366"/>
      <c r="C20366"/>
      <c r="D20366"/>
    </row>
    <row r="20367" spans="1:4" x14ac:dyDescent="0.25">
      <c r="A20367"/>
      <c r="B20367"/>
      <c r="C20367"/>
      <c r="D20367"/>
    </row>
    <row r="20368" spans="1:4" x14ac:dyDescent="0.25">
      <c r="A20368"/>
      <c r="B20368"/>
      <c r="C20368"/>
      <c r="D20368"/>
    </row>
    <row r="20369" spans="1:4" x14ac:dyDescent="0.25">
      <c r="A20369"/>
      <c r="B20369"/>
      <c r="C20369"/>
      <c r="D20369"/>
    </row>
    <row r="20370" spans="1:4" x14ac:dyDescent="0.25">
      <c r="A20370"/>
      <c r="B20370"/>
      <c r="C20370"/>
      <c r="D20370"/>
    </row>
    <row r="20371" spans="1:4" x14ac:dyDescent="0.25">
      <c r="A20371"/>
      <c r="B20371"/>
      <c r="C20371"/>
      <c r="D20371"/>
    </row>
    <row r="20372" spans="1:4" x14ac:dyDescent="0.25">
      <c r="A20372"/>
      <c r="B20372"/>
      <c r="C20372"/>
      <c r="D20372"/>
    </row>
    <row r="20373" spans="1:4" x14ac:dyDescent="0.25">
      <c r="A20373"/>
      <c r="B20373"/>
      <c r="C20373"/>
      <c r="D20373"/>
    </row>
    <row r="20374" spans="1:4" x14ac:dyDescent="0.25">
      <c r="A20374"/>
      <c r="B20374"/>
      <c r="C20374"/>
      <c r="D20374"/>
    </row>
    <row r="20375" spans="1:4" x14ac:dyDescent="0.25">
      <c r="A20375"/>
      <c r="B20375"/>
      <c r="C20375"/>
      <c r="D20375"/>
    </row>
    <row r="20376" spans="1:4" x14ac:dyDescent="0.25">
      <c r="A20376"/>
      <c r="B20376"/>
      <c r="C20376"/>
      <c r="D20376"/>
    </row>
    <row r="20377" spans="1:4" x14ac:dyDescent="0.25">
      <c r="A20377"/>
      <c r="B20377"/>
      <c r="C20377"/>
      <c r="D20377"/>
    </row>
    <row r="20378" spans="1:4" x14ac:dyDescent="0.25">
      <c r="A20378"/>
      <c r="B20378"/>
      <c r="C20378"/>
      <c r="D20378"/>
    </row>
    <row r="20379" spans="1:4" x14ac:dyDescent="0.25">
      <c r="A20379"/>
      <c r="B20379"/>
      <c r="C20379"/>
      <c r="D20379"/>
    </row>
    <row r="20380" spans="1:4" x14ac:dyDescent="0.25">
      <c r="A20380"/>
      <c r="B20380"/>
      <c r="C20380"/>
      <c r="D20380"/>
    </row>
    <row r="20381" spans="1:4" x14ac:dyDescent="0.25">
      <c r="A20381"/>
      <c r="B20381"/>
      <c r="C20381"/>
      <c r="D20381"/>
    </row>
    <row r="20382" spans="1:4" x14ac:dyDescent="0.25">
      <c r="A20382"/>
      <c r="B20382"/>
      <c r="C20382"/>
      <c r="D20382"/>
    </row>
    <row r="20383" spans="1:4" x14ac:dyDescent="0.25">
      <c r="A20383"/>
      <c r="B20383"/>
      <c r="C20383"/>
      <c r="D20383"/>
    </row>
    <row r="20384" spans="1:4" x14ac:dyDescent="0.25">
      <c r="A20384"/>
      <c r="B20384"/>
      <c r="C20384"/>
      <c r="D20384"/>
    </row>
    <row r="20385" spans="1:4" x14ac:dyDescent="0.25">
      <c r="A20385"/>
      <c r="B20385"/>
      <c r="C20385"/>
      <c r="D20385"/>
    </row>
    <row r="20386" spans="1:4" x14ac:dyDescent="0.25">
      <c r="A20386"/>
      <c r="B20386"/>
      <c r="C20386"/>
      <c r="D20386"/>
    </row>
    <row r="20387" spans="1:4" x14ac:dyDescent="0.25">
      <c r="A20387"/>
      <c r="B20387"/>
      <c r="C20387"/>
      <c r="D20387"/>
    </row>
    <row r="20388" spans="1:4" x14ac:dyDescent="0.25">
      <c r="A20388"/>
      <c r="B20388"/>
      <c r="C20388"/>
      <c r="D20388"/>
    </row>
    <row r="20389" spans="1:4" x14ac:dyDescent="0.25">
      <c r="A20389"/>
      <c r="B20389"/>
      <c r="C20389"/>
      <c r="D20389"/>
    </row>
    <row r="20390" spans="1:4" x14ac:dyDescent="0.25">
      <c r="A20390"/>
      <c r="B20390"/>
      <c r="C20390"/>
      <c r="D20390"/>
    </row>
    <row r="20391" spans="1:4" x14ac:dyDescent="0.25">
      <c r="A20391"/>
      <c r="B20391"/>
      <c r="C20391"/>
      <c r="D20391"/>
    </row>
    <row r="20392" spans="1:4" x14ac:dyDescent="0.25">
      <c r="A20392"/>
      <c r="B20392"/>
      <c r="C20392"/>
      <c r="D20392"/>
    </row>
    <row r="20393" spans="1:4" x14ac:dyDescent="0.25">
      <c r="A20393"/>
      <c r="B20393"/>
      <c r="C20393"/>
      <c r="D20393"/>
    </row>
    <row r="20394" spans="1:4" x14ac:dyDescent="0.25">
      <c r="A20394"/>
      <c r="B20394"/>
      <c r="C20394"/>
      <c r="D20394"/>
    </row>
    <row r="20395" spans="1:4" x14ac:dyDescent="0.25">
      <c r="A20395"/>
      <c r="B20395"/>
      <c r="C20395"/>
      <c r="D20395"/>
    </row>
    <row r="20396" spans="1:4" x14ac:dyDescent="0.25">
      <c r="A20396"/>
      <c r="B20396"/>
      <c r="C20396"/>
      <c r="D20396"/>
    </row>
    <row r="20397" spans="1:4" x14ac:dyDescent="0.25">
      <c r="A20397"/>
      <c r="B20397"/>
      <c r="C20397"/>
      <c r="D20397"/>
    </row>
    <row r="20398" spans="1:4" x14ac:dyDescent="0.25">
      <c r="A20398"/>
      <c r="B20398"/>
      <c r="C20398"/>
      <c r="D20398"/>
    </row>
    <row r="20399" spans="1:4" x14ac:dyDescent="0.25">
      <c r="A20399"/>
      <c r="B20399"/>
      <c r="C20399"/>
      <c r="D20399"/>
    </row>
    <row r="20400" spans="1:4" x14ac:dyDescent="0.25">
      <c r="A20400"/>
      <c r="B20400"/>
      <c r="C20400"/>
      <c r="D20400"/>
    </row>
    <row r="20401" spans="1:4" x14ac:dyDescent="0.25">
      <c r="A20401"/>
      <c r="B20401"/>
      <c r="C20401"/>
      <c r="D20401"/>
    </row>
    <row r="20402" spans="1:4" x14ac:dyDescent="0.25">
      <c r="A20402"/>
      <c r="B20402"/>
      <c r="C20402"/>
      <c r="D20402"/>
    </row>
    <row r="20403" spans="1:4" x14ac:dyDescent="0.25">
      <c r="A20403"/>
      <c r="B20403"/>
      <c r="C20403"/>
      <c r="D20403"/>
    </row>
    <row r="20404" spans="1:4" x14ac:dyDescent="0.25">
      <c r="A20404"/>
      <c r="B20404"/>
      <c r="C20404"/>
      <c r="D20404"/>
    </row>
    <row r="20405" spans="1:4" x14ac:dyDescent="0.25">
      <c r="A20405"/>
      <c r="B20405"/>
      <c r="C20405"/>
      <c r="D20405"/>
    </row>
    <row r="20406" spans="1:4" x14ac:dyDescent="0.25">
      <c r="A20406"/>
      <c r="B20406"/>
      <c r="C20406"/>
      <c r="D20406"/>
    </row>
    <row r="20407" spans="1:4" x14ac:dyDescent="0.25">
      <c r="A20407"/>
      <c r="B20407"/>
      <c r="C20407"/>
      <c r="D20407"/>
    </row>
    <row r="20408" spans="1:4" x14ac:dyDescent="0.25">
      <c r="A20408"/>
      <c r="B20408"/>
      <c r="C20408"/>
      <c r="D20408"/>
    </row>
    <row r="20409" spans="1:4" x14ac:dyDescent="0.25">
      <c r="A20409"/>
      <c r="B20409"/>
      <c r="C20409"/>
      <c r="D20409"/>
    </row>
    <row r="20410" spans="1:4" x14ac:dyDescent="0.25">
      <c r="A20410"/>
      <c r="B20410"/>
      <c r="C20410"/>
      <c r="D20410"/>
    </row>
    <row r="20411" spans="1:4" x14ac:dyDescent="0.25">
      <c r="A20411"/>
      <c r="B20411"/>
      <c r="C20411"/>
      <c r="D20411"/>
    </row>
    <row r="20412" spans="1:4" x14ac:dyDescent="0.25">
      <c r="A20412"/>
      <c r="B20412"/>
      <c r="C20412"/>
      <c r="D20412"/>
    </row>
    <row r="20413" spans="1:4" x14ac:dyDescent="0.25">
      <c r="A20413"/>
      <c r="B20413"/>
      <c r="C20413"/>
      <c r="D20413"/>
    </row>
    <row r="20414" spans="1:4" x14ac:dyDescent="0.25">
      <c r="A20414"/>
      <c r="B20414"/>
      <c r="C20414"/>
      <c r="D20414"/>
    </row>
    <row r="20415" spans="1:4" x14ac:dyDescent="0.25">
      <c r="A20415"/>
      <c r="B20415"/>
      <c r="C20415"/>
      <c r="D20415"/>
    </row>
    <row r="20416" spans="1:4" x14ac:dyDescent="0.25">
      <c r="A20416"/>
      <c r="B20416"/>
      <c r="C20416"/>
      <c r="D20416"/>
    </row>
    <row r="20417" spans="1:4" x14ac:dyDescent="0.25">
      <c r="A20417"/>
      <c r="B20417"/>
      <c r="C20417"/>
      <c r="D20417"/>
    </row>
    <row r="20418" spans="1:4" x14ac:dyDescent="0.25">
      <c r="A20418"/>
      <c r="B20418"/>
      <c r="C20418"/>
      <c r="D20418"/>
    </row>
    <row r="20419" spans="1:4" x14ac:dyDescent="0.25">
      <c r="A20419"/>
      <c r="B20419"/>
      <c r="C20419"/>
      <c r="D20419"/>
    </row>
    <row r="20420" spans="1:4" x14ac:dyDescent="0.25">
      <c r="A20420"/>
      <c r="B20420"/>
      <c r="C20420"/>
      <c r="D20420"/>
    </row>
    <row r="20421" spans="1:4" x14ac:dyDescent="0.25">
      <c r="A20421"/>
      <c r="B20421"/>
      <c r="C20421"/>
      <c r="D20421"/>
    </row>
    <row r="20422" spans="1:4" x14ac:dyDescent="0.25">
      <c r="A20422"/>
      <c r="B20422"/>
      <c r="C20422"/>
      <c r="D20422"/>
    </row>
    <row r="20423" spans="1:4" x14ac:dyDescent="0.25">
      <c r="A20423"/>
      <c r="B20423"/>
      <c r="C20423"/>
      <c r="D20423"/>
    </row>
    <row r="20424" spans="1:4" x14ac:dyDescent="0.25">
      <c r="A20424"/>
      <c r="B20424"/>
      <c r="C20424"/>
      <c r="D20424"/>
    </row>
    <row r="20425" spans="1:4" x14ac:dyDescent="0.25">
      <c r="A20425"/>
      <c r="B20425"/>
      <c r="C20425"/>
      <c r="D20425"/>
    </row>
    <row r="20426" spans="1:4" x14ac:dyDescent="0.25">
      <c r="A20426"/>
      <c r="B20426"/>
      <c r="C20426"/>
      <c r="D20426"/>
    </row>
    <row r="20427" spans="1:4" x14ac:dyDescent="0.25">
      <c r="A20427"/>
      <c r="B20427"/>
      <c r="C20427"/>
      <c r="D20427"/>
    </row>
    <row r="20428" spans="1:4" x14ac:dyDescent="0.25">
      <c r="A20428"/>
      <c r="B20428"/>
      <c r="C20428"/>
      <c r="D20428"/>
    </row>
    <row r="20429" spans="1:4" x14ac:dyDescent="0.25">
      <c r="A20429"/>
      <c r="B20429"/>
      <c r="C20429"/>
      <c r="D20429"/>
    </row>
    <row r="20430" spans="1:4" x14ac:dyDescent="0.25">
      <c r="A20430"/>
      <c r="B20430"/>
      <c r="C20430"/>
      <c r="D20430"/>
    </row>
    <row r="20431" spans="1:4" x14ac:dyDescent="0.25">
      <c r="A20431"/>
      <c r="B20431"/>
      <c r="C20431"/>
      <c r="D20431"/>
    </row>
    <row r="20432" spans="1:4" x14ac:dyDescent="0.25">
      <c r="A20432"/>
      <c r="B20432"/>
      <c r="C20432"/>
      <c r="D20432"/>
    </row>
    <row r="20433" spans="1:4" x14ac:dyDescent="0.25">
      <c r="A20433"/>
      <c r="B20433"/>
      <c r="C20433"/>
      <c r="D20433"/>
    </row>
    <row r="20434" spans="1:4" x14ac:dyDescent="0.25">
      <c r="A20434"/>
      <c r="B20434"/>
      <c r="C20434"/>
      <c r="D20434"/>
    </row>
    <row r="20435" spans="1:4" x14ac:dyDescent="0.25">
      <c r="A20435"/>
      <c r="B20435"/>
      <c r="C20435"/>
      <c r="D20435"/>
    </row>
    <row r="20436" spans="1:4" x14ac:dyDescent="0.25">
      <c r="A20436"/>
      <c r="B20436"/>
      <c r="C20436"/>
      <c r="D20436"/>
    </row>
    <row r="20437" spans="1:4" x14ac:dyDescent="0.25">
      <c r="A20437"/>
      <c r="B20437"/>
      <c r="C20437"/>
      <c r="D20437"/>
    </row>
    <row r="20438" spans="1:4" x14ac:dyDescent="0.25">
      <c r="A20438"/>
      <c r="B20438"/>
      <c r="C20438"/>
      <c r="D20438"/>
    </row>
    <row r="20439" spans="1:4" x14ac:dyDescent="0.25">
      <c r="A20439"/>
      <c r="B20439"/>
      <c r="C20439"/>
      <c r="D20439"/>
    </row>
    <row r="20440" spans="1:4" x14ac:dyDescent="0.25">
      <c r="A20440"/>
      <c r="B20440"/>
      <c r="C20440"/>
      <c r="D20440"/>
    </row>
    <row r="20441" spans="1:4" x14ac:dyDescent="0.25">
      <c r="A20441"/>
      <c r="B20441"/>
      <c r="C20441"/>
      <c r="D20441"/>
    </row>
    <row r="20442" spans="1:4" x14ac:dyDescent="0.25">
      <c r="A20442"/>
      <c r="B20442"/>
      <c r="C20442"/>
      <c r="D20442"/>
    </row>
    <row r="20443" spans="1:4" x14ac:dyDescent="0.25">
      <c r="A20443"/>
      <c r="B20443"/>
      <c r="C20443"/>
      <c r="D20443"/>
    </row>
    <row r="20444" spans="1:4" x14ac:dyDescent="0.25">
      <c r="A20444"/>
      <c r="B20444"/>
      <c r="C20444"/>
      <c r="D20444"/>
    </row>
    <row r="20445" spans="1:4" x14ac:dyDescent="0.25">
      <c r="A20445"/>
      <c r="B20445"/>
      <c r="C20445"/>
      <c r="D20445"/>
    </row>
    <row r="20446" spans="1:4" x14ac:dyDescent="0.25">
      <c r="A20446"/>
      <c r="B20446"/>
      <c r="C20446"/>
      <c r="D20446"/>
    </row>
    <row r="20447" spans="1:4" x14ac:dyDescent="0.25">
      <c r="A20447"/>
      <c r="B20447"/>
      <c r="C20447"/>
      <c r="D20447"/>
    </row>
    <row r="20448" spans="1:4" x14ac:dyDescent="0.25">
      <c r="A20448"/>
      <c r="B20448"/>
      <c r="C20448"/>
      <c r="D20448"/>
    </row>
    <row r="20449" spans="1:4" x14ac:dyDescent="0.25">
      <c r="A20449"/>
      <c r="B20449"/>
      <c r="C20449"/>
      <c r="D20449"/>
    </row>
    <row r="20450" spans="1:4" x14ac:dyDescent="0.25">
      <c r="A20450"/>
      <c r="B20450"/>
      <c r="C20450"/>
      <c r="D20450"/>
    </row>
    <row r="20451" spans="1:4" x14ac:dyDescent="0.25">
      <c r="A20451"/>
      <c r="B20451"/>
      <c r="C20451"/>
      <c r="D20451"/>
    </row>
    <row r="20452" spans="1:4" x14ac:dyDescent="0.25">
      <c r="A20452"/>
      <c r="B20452"/>
      <c r="C20452"/>
      <c r="D20452"/>
    </row>
    <row r="20453" spans="1:4" x14ac:dyDescent="0.25">
      <c r="A20453"/>
      <c r="B20453"/>
      <c r="C20453"/>
      <c r="D20453"/>
    </row>
    <row r="20454" spans="1:4" x14ac:dyDescent="0.25">
      <c r="A20454"/>
      <c r="B20454"/>
      <c r="C20454"/>
      <c r="D20454"/>
    </row>
    <row r="20455" spans="1:4" x14ac:dyDescent="0.25">
      <c r="A20455"/>
      <c r="B20455"/>
      <c r="C20455"/>
      <c r="D20455"/>
    </row>
    <row r="20456" spans="1:4" x14ac:dyDescent="0.25">
      <c r="A20456"/>
      <c r="B20456"/>
      <c r="C20456"/>
      <c r="D20456"/>
    </row>
    <row r="20457" spans="1:4" x14ac:dyDescent="0.25">
      <c r="A20457"/>
      <c r="B20457"/>
      <c r="C20457"/>
      <c r="D20457"/>
    </row>
    <row r="20458" spans="1:4" x14ac:dyDescent="0.25">
      <c r="A20458"/>
      <c r="B20458"/>
      <c r="C20458"/>
      <c r="D20458"/>
    </row>
    <row r="20459" spans="1:4" x14ac:dyDescent="0.25">
      <c r="A20459"/>
      <c r="B20459"/>
      <c r="C20459"/>
      <c r="D20459"/>
    </row>
    <row r="20460" spans="1:4" x14ac:dyDescent="0.25">
      <c r="A20460"/>
      <c r="B20460"/>
      <c r="C20460"/>
      <c r="D20460"/>
    </row>
    <row r="20461" spans="1:4" x14ac:dyDescent="0.25">
      <c r="A20461"/>
      <c r="B20461"/>
      <c r="C20461"/>
      <c r="D20461"/>
    </row>
    <row r="20462" spans="1:4" x14ac:dyDescent="0.25">
      <c r="A20462"/>
      <c r="B20462"/>
      <c r="C20462"/>
      <c r="D20462"/>
    </row>
    <row r="20463" spans="1:4" x14ac:dyDescent="0.25">
      <c r="A20463"/>
      <c r="B20463"/>
      <c r="C20463"/>
      <c r="D20463"/>
    </row>
    <row r="20464" spans="1:4" x14ac:dyDescent="0.25">
      <c r="A20464"/>
      <c r="B20464"/>
      <c r="C20464"/>
      <c r="D20464"/>
    </row>
    <row r="20465" spans="1:4" x14ac:dyDescent="0.25">
      <c r="A20465"/>
      <c r="B20465"/>
      <c r="C20465"/>
      <c r="D20465"/>
    </row>
    <row r="20466" spans="1:4" x14ac:dyDescent="0.25">
      <c r="A20466"/>
      <c r="B20466"/>
      <c r="C20466"/>
      <c r="D20466"/>
    </row>
    <row r="20467" spans="1:4" x14ac:dyDescent="0.25">
      <c r="A20467"/>
      <c r="B20467"/>
      <c r="C20467"/>
      <c r="D20467"/>
    </row>
    <row r="20468" spans="1:4" x14ac:dyDescent="0.25">
      <c r="A20468"/>
      <c r="B20468"/>
      <c r="C20468"/>
      <c r="D20468"/>
    </row>
    <row r="20469" spans="1:4" x14ac:dyDescent="0.25">
      <c r="A20469"/>
      <c r="B20469"/>
      <c r="C20469"/>
      <c r="D20469"/>
    </row>
    <row r="20470" spans="1:4" x14ac:dyDescent="0.25">
      <c r="A20470"/>
      <c r="B20470"/>
      <c r="C20470"/>
      <c r="D20470"/>
    </row>
    <row r="20471" spans="1:4" x14ac:dyDescent="0.25">
      <c r="A20471"/>
      <c r="B20471"/>
      <c r="C20471"/>
      <c r="D20471"/>
    </row>
    <row r="20472" spans="1:4" x14ac:dyDescent="0.25">
      <c r="A20472"/>
      <c r="B20472"/>
      <c r="C20472"/>
      <c r="D20472"/>
    </row>
    <row r="20473" spans="1:4" x14ac:dyDescent="0.25">
      <c r="A20473"/>
      <c r="B20473"/>
      <c r="C20473"/>
      <c r="D20473"/>
    </row>
    <row r="20474" spans="1:4" x14ac:dyDescent="0.25">
      <c r="A20474"/>
      <c r="B20474"/>
      <c r="C20474"/>
      <c r="D20474"/>
    </row>
    <row r="20475" spans="1:4" x14ac:dyDescent="0.25">
      <c r="A20475"/>
      <c r="B20475"/>
      <c r="C20475"/>
      <c r="D20475"/>
    </row>
    <row r="20476" spans="1:4" x14ac:dyDescent="0.25">
      <c r="A20476"/>
      <c r="B20476"/>
      <c r="C20476"/>
      <c r="D20476"/>
    </row>
    <row r="20477" spans="1:4" x14ac:dyDescent="0.25">
      <c r="A20477"/>
      <c r="B20477"/>
      <c r="C20477"/>
      <c r="D20477"/>
    </row>
    <row r="20478" spans="1:4" x14ac:dyDescent="0.25">
      <c r="A20478"/>
      <c r="B20478"/>
      <c r="C20478"/>
      <c r="D20478"/>
    </row>
    <row r="20479" spans="1:4" x14ac:dyDescent="0.25">
      <c r="A20479"/>
      <c r="B20479"/>
      <c r="C20479"/>
      <c r="D20479"/>
    </row>
    <row r="20480" spans="1:4" x14ac:dyDescent="0.25">
      <c r="A20480"/>
      <c r="B20480"/>
      <c r="C20480"/>
      <c r="D20480"/>
    </row>
    <row r="20481" spans="1:4" x14ac:dyDescent="0.25">
      <c r="A20481"/>
      <c r="B20481"/>
      <c r="C20481"/>
      <c r="D20481"/>
    </row>
    <row r="20482" spans="1:4" x14ac:dyDescent="0.25">
      <c r="A20482"/>
      <c r="B20482"/>
      <c r="C20482"/>
      <c r="D20482"/>
    </row>
    <row r="20483" spans="1:4" x14ac:dyDescent="0.25">
      <c r="A20483"/>
      <c r="B20483"/>
      <c r="C20483"/>
      <c r="D20483"/>
    </row>
    <row r="20484" spans="1:4" x14ac:dyDescent="0.25">
      <c r="A20484"/>
      <c r="B20484"/>
      <c r="C20484"/>
      <c r="D20484"/>
    </row>
    <row r="20485" spans="1:4" x14ac:dyDescent="0.25">
      <c r="A20485"/>
      <c r="B20485"/>
      <c r="C20485"/>
      <c r="D20485"/>
    </row>
    <row r="20486" spans="1:4" x14ac:dyDescent="0.25">
      <c r="A20486"/>
      <c r="B20486"/>
      <c r="C20486"/>
      <c r="D20486"/>
    </row>
    <row r="20487" spans="1:4" x14ac:dyDescent="0.25">
      <c r="A20487"/>
      <c r="B20487"/>
      <c r="C20487"/>
      <c r="D20487"/>
    </row>
    <row r="20488" spans="1:4" x14ac:dyDescent="0.25">
      <c r="A20488"/>
      <c r="B20488"/>
      <c r="C20488"/>
      <c r="D20488"/>
    </row>
    <row r="20489" spans="1:4" x14ac:dyDescent="0.25">
      <c r="A20489"/>
      <c r="B20489"/>
      <c r="C20489"/>
      <c r="D20489"/>
    </row>
    <row r="20490" spans="1:4" x14ac:dyDescent="0.25">
      <c r="A20490"/>
      <c r="B20490"/>
      <c r="C20490"/>
      <c r="D20490"/>
    </row>
    <row r="20491" spans="1:4" x14ac:dyDescent="0.25">
      <c r="A20491"/>
      <c r="B20491"/>
      <c r="C20491"/>
      <c r="D20491"/>
    </row>
    <row r="20492" spans="1:4" x14ac:dyDescent="0.25">
      <c r="A20492"/>
      <c r="B20492"/>
      <c r="C20492"/>
      <c r="D20492"/>
    </row>
    <row r="20493" spans="1:4" x14ac:dyDescent="0.25">
      <c r="A20493"/>
      <c r="B20493"/>
      <c r="C20493"/>
      <c r="D20493"/>
    </row>
    <row r="20494" spans="1:4" x14ac:dyDescent="0.25">
      <c r="A20494"/>
      <c r="B20494"/>
      <c r="C20494"/>
      <c r="D20494"/>
    </row>
    <row r="20495" spans="1:4" x14ac:dyDescent="0.25">
      <c r="A20495"/>
      <c r="B20495"/>
      <c r="C20495"/>
      <c r="D20495"/>
    </row>
    <row r="20496" spans="1:4" x14ac:dyDescent="0.25">
      <c r="A20496"/>
      <c r="B20496"/>
      <c r="C20496"/>
      <c r="D20496"/>
    </row>
    <row r="20497" spans="1:4" x14ac:dyDescent="0.25">
      <c r="A20497"/>
      <c r="B20497"/>
      <c r="C20497"/>
      <c r="D20497"/>
    </row>
    <row r="20498" spans="1:4" x14ac:dyDescent="0.25">
      <c r="A20498"/>
      <c r="B20498"/>
      <c r="C20498"/>
      <c r="D20498"/>
    </row>
    <row r="20499" spans="1:4" x14ac:dyDescent="0.25">
      <c r="A20499"/>
      <c r="B20499"/>
      <c r="C20499"/>
      <c r="D20499"/>
    </row>
    <row r="20500" spans="1:4" x14ac:dyDescent="0.25">
      <c r="A20500"/>
      <c r="B20500"/>
      <c r="C20500"/>
      <c r="D20500"/>
    </row>
    <row r="20501" spans="1:4" x14ac:dyDescent="0.25">
      <c r="A20501"/>
      <c r="B20501"/>
      <c r="C20501"/>
      <c r="D20501"/>
    </row>
    <row r="20502" spans="1:4" x14ac:dyDescent="0.25">
      <c r="A20502"/>
      <c r="B20502"/>
      <c r="C20502"/>
      <c r="D20502"/>
    </row>
    <row r="20503" spans="1:4" x14ac:dyDescent="0.25">
      <c r="A20503"/>
      <c r="B20503"/>
      <c r="C20503"/>
      <c r="D20503"/>
    </row>
    <row r="20504" spans="1:4" x14ac:dyDescent="0.25">
      <c r="A20504"/>
      <c r="B20504"/>
      <c r="C20504"/>
      <c r="D20504"/>
    </row>
    <row r="20505" spans="1:4" x14ac:dyDescent="0.25">
      <c r="A20505"/>
      <c r="B20505"/>
      <c r="C20505"/>
      <c r="D20505"/>
    </row>
    <row r="20506" spans="1:4" x14ac:dyDescent="0.25">
      <c r="A20506"/>
      <c r="B20506"/>
      <c r="C20506"/>
      <c r="D20506"/>
    </row>
    <row r="20507" spans="1:4" x14ac:dyDescent="0.25">
      <c r="A20507"/>
      <c r="B20507"/>
      <c r="C20507"/>
      <c r="D20507"/>
    </row>
    <row r="20508" spans="1:4" x14ac:dyDescent="0.25">
      <c r="A20508"/>
      <c r="B20508"/>
      <c r="C20508"/>
      <c r="D20508"/>
    </row>
    <row r="20509" spans="1:4" x14ac:dyDescent="0.25">
      <c r="A20509"/>
      <c r="B20509"/>
      <c r="C20509"/>
      <c r="D20509"/>
    </row>
    <row r="20510" spans="1:4" x14ac:dyDescent="0.25">
      <c r="A20510"/>
      <c r="B20510"/>
      <c r="C20510"/>
      <c r="D20510"/>
    </row>
    <row r="20511" spans="1:4" x14ac:dyDescent="0.25">
      <c r="A20511"/>
      <c r="B20511"/>
      <c r="C20511"/>
      <c r="D20511"/>
    </row>
    <row r="20512" spans="1:4" x14ac:dyDescent="0.25">
      <c r="A20512"/>
      <c r="B20512"/>
      <c r="C20512"/>
      <c r="D20512"/>
    </row>
    <row r="20513" spans="1:4" x14ac:dyDescent="0.25">
      <c r="A20513"/>
      <c r="B20513"/>
      <c r="C20513"/>
      <c r="D20513"/>
    </row>
    <row r="20514" spans="1:4" x14ac:dyDescent="0.25">
      <c r="A20514"/>
      <c r="B20514"/>
      <c r="C20514"/>
      <c r="D20514"/>
    </row>
    <row r="20515" spans="1:4" x14ac:dyDescent="0.25">
      <c r="A20515"/>
      <c r="B20515"/>
      <c r="C20515"/>
      <c r="D20515"/>
    </row>
    <row r="20516" spans="1:4" x14ac:dyDescent="0.25">
      <c r="A20516"/>
      <c r="B20516"/>
      <c r="C20516"/>
      <c r="D20516"/>
    </row>
    <row r="20517" spans="1:4" x14ac:dyDescent="0.25">
      <c r="A20517"/>
      <c r="B20517"/>
      <c r="C20517"/>
      <c r="D20517"/>
    </row>
    <row r="20518" spans="1:4" x14ac:dyDescent="0.25">
      <c r="A20518"/>
      <c r="B20518"/>
      <c r="C20518"/>
      <c r="D20518"/>
    </row>
    <row r="20519" spans="1:4" x14ac:dyDescent="0.25">
      <c r="A20519"/>
      <c r="B20519"/>
      <c r="C20519"/>
      <c r="D20519"/>
    </row>
    <row r="20520" spans="1:4" x14ac:dyDescent="0.25">
      <c r="A20520"/>
      <c r="B20520"/>
      <c r="C20520"/>
      <c r="D20520"/>
    </row>
    <row r="20521" spans="1:4" x14ac:dyDescent="0.25">
      <c r="A20521"/>
      <c r="B20521"/>
      <c r="C20521"/>
      <c r="D20521"/>
    </row>
    <row r="20522" spans="1:4" x14ac:dyDescent="0.25">
      <c r="A20522"/>
      <c r="B20522"/>
      <c r="C20522"/>
      <c r="D20522"/>
    </row>
    <row r="20523" spans="1:4" x14ac:dyDescent="0.25">
      <c r="A20523"/>
      <c r="B20523"/>
      <c r="C20523"/>
      <c r="D20523"/>
    </row>
    <row r="20524" spans="1:4" x14ac:dyDescent="0.25">
      <c r="A20524"/>
      <c r="B20524"/>
      <c r="C20524"/>
      <c r="D20524"/>
    </row>
    <row r="20525" spans="1:4" x14ac:dyDescent="0.25">
      <c r="A20525"/>
      <c r="B20525"/>
      <c r="C20525"/>
      <c r="D20525"/>
    </row>
    <row r="20526" spans="1:4" x14ac:dyDescent="0.25">
      <c r="A20526"/>
      <c r="B20526"/>
      <c r="C20526"/>
      <c r="D20526"/>
    </row>
    <row r="20527" spans="1:4" x14ac:dyDescent="0.25">
      <c r="A20527"/>
      <c r="B20527"/>
      <c r="C20527"/>
      <c r="D20527"/>
    </row>
    <row r="20528" spans="1:4" x14ac:dyDescent="0.25">
      <c r="A20528"/>
      <c r="B20528"/>
      <c r="C20528"/>
      <c r="D20528"/>
    </row>
    <row r="20529" spans="1:4" x14ac:dyDescent="0.25">
      <c r="A20529"/>
      <c r="B20529"/>
      <c r="C20529"/>
      <c r="D20529"/>
    </row>
    <row r="20530" spans="1:4" x14ac:dyDescent="0.25">
      <c r="A20530"/>
      <c r="B20530"/>
      <c r="C20530"/>
      <c r="D20530"/>
    </row>
    <row r="20531" spans="1:4" x14ac:dyDescent="0.25">
      <c r="A20531"/>
      <c r="B20531"/>
      <c r="C20531"/>
      <c r="D20531"/>
    </row>
    <row r="20532" spans="1:4" x14ac:dyDescent="0.25">
      <c r="A20532"/>
      <c r="B20532"/>
      <c r="C20532"/>
      <c r="D20532"/>
    </row>
    <row r="20533" spans="1:4" x14ac:dyDescent="0.25">
      <c r="A20533"/>
      <c r="B20533"/>
      <c r="C20533"/>
      <c r="D20533"/>
    </row>
    <row r="20534" spans="1:4" x14ac:dyDescent="0.25">
      <c r="A20534"/>
      <c r="B20534"/>
      <c r="C20534"/>
      <c r="D20534"/>
    </row>
    <row r="20535" spans="1:4" x14ac:dyDescent="0.25">
      <c r="A20535"/>
      <c r="B20535"/>
      <c r="C20535"/>
      <c r="D20535"/>
    </row>
    <row r="20536" spans="1:4" x14ac:dyDescent="0.25">
      <c r="A20536"/>
      <c r="B20536"/>
      <c r="C20536"/>
      <c r="D20536"/>
    </row>
    <row r="20537" spans="1:4" x14ac:dyDescent="0.25">
      <c r="A20537"/>
      <c r="B20537"/>
      <c r="C20537"/>
      <c r="D20537"/>
    </row>
    <row r="20538" spans="1:4" x14ac:dyDescent="0.25">
      <c r="A20538"/>
      <c r="B20538"/>
      <c r="C20538"/>
      <c r="D20538"/>
    </row>
    <row r="20539" spans="1:4" x14ac:dyDescent="0.25">
      <c r="A20539"/>
      <c r="B20539"/>
      <c r="C20539"/>
      <c r="D20539"/>
    </row>
    <row r="20540" spans="1:4" x14ac:dyDescent="0.25">
      <c r="A20540"/>
      <c r="B20540"/>
      <c r="C20540"/>
      <c r="D20540"/>
    </row>
    <row r="20541" spans="1:4" x14ac:dyDescent="0.25">
      <c r="A20541"/>
      <c r="B20541"/>
      <c r="C20541"/>
      <c r="D20541"/>
    </row>
    <row r="20542" spans="1:4" x14ac:dyDescent="0.25">
      <c r="A20542"/>
      <c r="B20542"/>
      <c r="C20542"/>
      <c r="D20542"/>
    </row>
    <row r="20543" spans="1:4" x14ac:dyDescent="0.25">
      <c r="A20543"/>
      <c r="B20543"/>
      <c r="C20543"/>
      <c r="D20543"/>
    </row>
    <row r="20544" spans="1:4" x14ac:dyDescent="0.25">
      <c r="A20544"/>
      <c r="B20544"/>
      <c r="C20544"/>
      <c r="D20544"/>
    </row>
    <row r="20545" spans="1:4" x14ac:dyDescent="0.25">
      <c r="A20545"/>
      <c r="B20545"/>
      <c r="C20545"/>
      <c r="D20545"/>
    </row>
    <row r="20546" spans="1:4" x14ac:dyDescent="0.25">
      <c r="A20546"/>
      <c r="B20546"/>
      <c r="C20546"/>
      <c r="D20546"/>
    </row>
    <row r="20547" spans="1:4" x14ac:dyDescent="0.25">
      <c r="A20547"/>
      <c r="B20547"/>
      <c r="C20547"/>
      <c r="D20547"/>
    </row>
    <row r="20548" spans="1:4" x14ac:dyDescent="0.25">
      <c r="A20548"/>
      <c r="B20548"/>
      <c r="C20548"/>
      <c r="D20548"/>
    </row>
    <row r="20549" spans="1:4" x14ac:dyDescent="0.25">
      <c r="A20549"/>
      <c r="B20549"/>
      <c r="C20549"/>
      <c r="D20549"/>
    </row>
    <row r="20550" spans="1:4" x14ac:dyDescent="0.25">
      <c r="A20550"/>
      <c r="B20550"/>
      <c r="C20550"/>
      <c r="D20550"/>
    </row>
    <row r="20551" spans="1:4" x14ac:dyDescent="0.25">
      <c r="A20551"/>
      <c r="B20551"/>
      <c r="C20551"/>
      <c r="D20551"/>
    </row>
    <row r="20552" spans="1:4" x14ac:dyDescent="0.25">
      <c r="A20552"/>
      <c r="B20552"/>
      <c r="C20552"/>
      <c r="D20552"/>
    </row>
    <row r="20553" spans="1:4" x14ac:dyDescent="0.25">
      <c r="A20553"/>
      <c r="B20553"/>
      <c r="C20553"/>
      <c r="D20553"/>
    </row>
    <row r="20554" spans="1:4" x14ac:dyDescent="0.25">
      <c r="A20554"/>
      <c r="B20554"/>
      <c r="C20554"/>
      <c r="D20554"/>
    </row>
    <row r="20555" spans="1:4" x14ac:dyDescent="0.25">
      <c r="A20555"/>
      <c r="B20555"/>
      <c r="C20555"/>
      <c r="D20555"/>
    </row>
    <row r="20556" spans="1:4" x14ac:dyDescent="0.25">
      <c r="A20556"/>
      <c r="B20556"/>
      <c r="C20556"/>
      <c r="D20556"/>
    </row>
    <row r="20557" spans="1:4" x14ac:dyDescent="0.25">
      <c r="A20557"/>
      <c r="B20557"/>
      <c r="C20557"/>
      <c r="D20557"/>
    </row>
    <row r="20558" spans="1:4" x14ac:dyDescent="0.25">
      <c r="A20558"/>
      <c r="B20558"/>
      <c r="C20558"/>
      <c r="D20558"/>
    </row>
    <row r="20559" spans="1:4" x14ac:dyDescent="0.25">
      <c r="A20559"/>
      <c r="B20559"/>
      <c r="C20559"/>
      <c r="D20559"/>
    </row>
    <row r="20560" spans="1:4" x14ac:dyDescent="0.25">
      <c r="A20560"/>
      <c r="B20560"/>
      <c r="C20560"/>
      <c r="D20560"/>
    </row>
    <row r="20561" spans="1:4" x14ac:dyDescent="0.25">
      <c r="A20561"/>
      <c r="B20561"/>
      <c r="C20561"/>
      <c r="D20561"/>
    </row>
    <row r="20562" spans="1:4" x14ac:dyDescent="0.25">
      <c r="A20562"/>
      <c r="B20562"/>
      <c r="C20562"/>
      <c r="D20562"/>
    </row>
    <row r="20563" spans="1:4" x14ac:dyDescent="0.25">
      <c r="A20563"/>
      <c r="B20563"/>
      <c r="C20563"/>
      <c r="D20563"/>
    </row>
    <row r="20564" spans="1:4" x14ac:dyDescent="0.25">
      <c r="A20564"/>
      <c r="B20564"/>
      <c r="C20564"/>
      <c r="D20564"/>
    </row>
    <row r="20565" spans="1:4" x14ac:dyDescent="0.25">
      <c r="A20565"/>
      <c r="B20565"/>
      <c r="C20565"/>
      <c r="D20565"/>
    </row>
    <row r="20566" spans="1:4" x14ac:dyDescent="0.25">
      <c r="A20566"/>
      <c r="B20566"/>
      <c r="C20566"/>
      <c r="D20566"/>
    </row>
    <row r="20567" spans="1:4" x14ac:dyDescent="0.25">
      <c r="A20567"/>
      <c r="B20567"/>
      <c r="C20567"/>
      <c r="D20567"/>
    </row>
    <row r="20568" spans="1:4" x14ac:dyDescent="0.25">
      <c r="A20568"/>
      <c r="B20568"/>
      <c r="C20568"/>
      <c r="D20568"/>
    </row>
    <row r="20569" spans="1:4" x14ac:dyDescent="0.25">
      <c r="A20569"/>
      <c r="B20569"/>
      <c r="C20569"/>
      <c r="D20569"/>
    </row>
    <row r="20570" spans="1:4" x14ac:dyDescent="0.25">
      <c r="A20570"/>
      <c r="B20570"/>
      <c r="C20570"/>
      <c r="D20570"/>
    </row>
    <row r="20571" spans="1:4" x14ac:dyDescent="0.25">
      <c r="A20571"/>
      <c r="B20571"/>
      <c r="C20571"/>
      <c r="D20571"/>
    </row>
    <row r="20572" spans="1:4" x14ac:dyDescent="0.25">
      <c r="A20572"/>
      <c r="B20572"/>
      <c r="C20572"/>
      <c r="D20572"/>
    </row>
    <row r="20573" spans="1:4" x14ac:dyDescent="0.25">
      <c r="A20573"/>
      <c r="B20573"/>
      <c r="C20573"/>
      <c r="D20573"/>
    </row>
    <row r="20574" spans="1:4" x14ac:dyDescent="0.25">
      <c r="A20574"/>
      <c r="B20574"/>
      <c r="C20574"/>
      <c r="D20574"/>
    </row>
    <row r="20575" spans="1:4" x14ac:dyDescent="0.25">
      <c r="A20575"/>
      <c r="B20575"/>
      <c r="C20575"/>
      <c r="D20575"/>
    </row>
    <row r="20576" spans="1:4" x14ac:dyDescent="0.25">
      <c r="A20576"/>
      <c r="B20576"/>
      <c r="C20576"/>
      <c r="D20576"/>
    </row>
    <row r="20577" spans="1:4" x14ac:dyDescent="0.25">
      <c r="A20577"/>
      <c r="B20577"/>
      <c r="C20577"/>
      <c r="D20577"/>
    </row>
    <row r="20578" spans="1:4" x14ac:dyDescent="0.25">
      <c r="A20578"/>
      <c r="B20578"/>
      <c r="C20578"/>
      <c r="D20578"/>
    </row>
    <row r="20579" spans="1:4" x14ac:dyDescent="0.25">
      <c r="A20579"/>
      <c r="B20579"/>
      <c r="C20579"/>
      <c r="D20579"/>
    </row>
    <row r="20580" spans="1:4" x14ac:dyDescent="0.25">
      <c r="A20580"/>
      <c r="B20580"/>
      <c r="C20580"/>
      <c r="D20580"/>
    </row>
    <row r="20581" spans="1:4" x14ac:dyDescent="0.25">
      <c r="A20581"/>
      <c r="B20581"/>
      <c r="C20581"/>
      <c r="D20581"/>
    </row>
    <row r="20582" spans="1:4" x14ac:dyDescent="0.25">
      <c r="A20582"/>
      <c r="B20582"/>
      <c r="C20582"/>
      <c r="D20582"/>
    </row>
    <row r="20583" spans="1:4" x14ac:dyDescent="0.25">
      <c r="A20583"/>
      <c r="B20583"/>
      <c r="C20583"/>
      <c r="D20583"/>
    </row>
    <row r="20584" spans="1:4" x14ac:dyDescent="0.25">
      <c r="A20584"/>
      <c r="B20584"/>
      <c r="C20584"/>
      <c r="D20584"/>
    </row>
    <row r="20585" spans="1:4" x14ac:dyDescent="0.25">
      <c r="A20585"/>
      <c r="B20585"/>
      <c r="C20585"/>
      <c r="D20585"/>
    </row>
    <row r="20586" spans="1:4" x14ac:dyDescent="0.25">
      <c r="A20586"/>
      <c r="B20586"/>
      <c r="C20586"/>
      <c r="D20586"/>
    </row>
    <row r="20587" spans="1:4" x14ac:dyDescent="0.25">
      <c r="A20587"/>
      <c r="B20587"/>
      <c r="C20587"/>
      <c r="D20587"/>
    </row>
    <row r="20588" spans="1:4" x14ac:dyDescent="0.25">
      <c r="A20588"/>
      <c r="B20588"/>
      <c r="C20588"/>
      <c r="D20588"/>
    </row>
    <row r="20589" spans="1:4" x14ac:dyDescent="0.25">
      <c r="A20589"/>
      <c r="B20589"/>
      <c r="C20589"/>
      <c r="D20589"/>
    </row>
    <row r="20590" spans="1:4" x14ac:dyDescent="0.25">
      <c r="A20590"/>
      <c r="B20590"/>
      <c r="C20590"/>
      <c r="D20590"/>
    </row>
    <row r="20591" spans="1:4" x14ac:dyDescent="0.25">
      <c r="A20591"/>
      <c r="B20591"/>
      <c r="C20591"/>
      <c r="D20591"/>
    </row>
    <row r="20592" spans="1:4" x14ac:dyDescent="0.25">
      <c r="A20592"/>
      <c r="B20592"/>
      <c r="C20592"/>
      <c r="D20592"/>
    </row>
    <row r="20593" spans="1:4" x14ac:dyDescent="0.25">
      <c r="A20593"/>
      <c r="B20593"/>
      <c r="C20593"/>
      <c r="D20593"/>
    </row>
    <row r="20594" spans="1:4" x14ac:dyDescent="0.25">
      <c r="A20594"/>
      <c r="B20594"/>
      <c r="C20594"/>
      <c r="D20594"/>
    </row>
    <row r="20595" spans="1:4" x14ac:dyDescent="0.25">
      <c r="A20595"/>
      <c r="B20595"/>
      <c r="C20595"/>
      <c r="D20595"/>
    </row>
    <row r="20596" spans="1:4" x14ac:dyDescent="0.25">
      <c r="A20596"/>
      <c r="B20596"/>
      <c r="C20596"/>
      <c r="D20596"/>
    </row>
    <row r="20597" spans="1:4" x14ac:dyDescent="0.25">
      <c r="A20597"/>
      <c r="B20597"/>
      <c r="C20597"/>
      <c r="D20597"/>
    </row>
    <row r="20598" spans="1:4" x14ac:dyDescent="0.25">
      <c r="A20598"/>
      <c r="B20598"/>
      <c r="C20598"/>
      <c r="D20598"/>
    </row>
    <row r="20599" spans="1:4" x14ac:dyDescent="0.25">
      <c r="A20599"/>
      <c r="B20599"/>
      <c r="C20599"/>
      <c r="D20599"/>
    </row>
    <row r="20600" spans="1:4" x14ac:dyDescent="0.25">
      <c r="A20600"/>
      <c r="B20600"/>
      <c r="C20600"/>
      <c r="D20600"/>
    </row>
    <row r="20601" spans="1:4" x14ac:dyDescent="0.25">
      <c r="A20601"/>
      <c r="B20601"/>
      <c r="C20601"/>
      <c r="D20601"/>
    </row>
    <row r="20602" spans="1:4" x14ac:dyDescent="0.25">
      <c r="A20602"/>
      <c r="B20602"/>
      <c r="C20602"/>
      <c r="D20602"/>
    </row>
    <row r="20603" spans="1:4" x14ac:dyDescent="0.25">
      <c r="A20603"/>
      <c r="B20603"/>
      <c r="C20603"/>
      <c r="D20603"/>
    </row>
    <row r="20604" spans="1:4" x14ac:dyDescent="0.25">
      <c r="A20604"/>
      <c r="B20604"/>
      <c r="C20604"/>
      <c r="D20604"/>
    </row>
    <row r="20605" spans="1:4" x14ac:dyDescent="0.25">
      <c r="A20605"/>
      <c r="B20605"/>
      <c r="C20605"/>
      <c r="D20605"/>
    </row>
    <row r="20606" spans="1:4" x14ac:dyDescent="0.25">
      <c r="A20606"/>
      <c r="B20606"/>
      <c r="C20606"/>
      <c r="D20606"/>
    </row>
    <row r="20607" spans="1:4" x14ac:dyDescent="0.25">
      <c r="A20607"/>
      <c r="B20607"/>
      <c r="C20607"/>
      <c r="D20607"/>
    </row>
    <row r="20608" spans="1:4" x14ac:dyDescent="0.25">
      <c r="A20608"/>
      <c r="B20608"/>
      <c r="C20608"/>
      <c r="D20608"/>
    </row>
    <row r="20609" spans="1:4" x14ac:dyDescent="0.25">
      <c r="A20609"/>
      <c r="B20609"/>
      <c r="C20609"/>
      <c r="D20609"/>
    </row>
    <row r="20610" spans="1:4" x14ac:dyDescent="0.25">
      <c r="A20610"/>
      <c r="B20610"/>
      <c r="C20610"/>
      <c r="D20610"/>
    </row>
    <row r="20611" spans="1:4" x14ac:dyDescent="0.25">
      <c r="A20611"/>
      <c r="B20611"/>
      <c r="C20611"/>
      <c r="D20611"/>
    </row>
    <row r="20612" spans="1:4" x14ac:dyDescent="0.25">
      <c r="A20612"/>
      <c r="B20612"/>
      <c r="C20612"/>
      <c r="D20612"/>
    </row>
    <row r="20613" spans="1:4" x14ac:dyDescent="0.25">
      <c r="A20613"/>
      <c r="B20613"/>
      <c r="C20613"/>
      <c r="D20613"/>
    </row>
    <row r="20614" spans="1:4" x14ac:dyDescent="0.25">
      <c r="A20614"/>
      <c r="B20614"/>
      <c r="C20614"/>
      <c r="D20614"/>
    </row>
    <row r="20615" spans="1:4" x14ac:dyDescent="0.25">
      <c r="A20615"/>
      <c r="B20615"/>
      <c r="C20615"/>
      <c r="D20615"/>
    </row>
    <row r="20616" spans="1:4" x14ac:dyDescent="0.25">
      <c r="A20616"/>
      <c r="B20616"/>
      <c r="C20616"/>
      <c r="D20616"/>
    </row>
    <row r="20617" spans="1:4" x14ac:dyDescent="0.25">
      <c r="A20617"/>
      <c r="B20617"/>
      <c r="C20617"/>
      <c r="D20617"/>
    </row>
    <row r="20618" spans="1:4" x14ac:dyDescent="0.25">
      <c r="A20618"/>
      <c r="B20618"/>
      <c r="C20618"/>
      <c r="D20618"/>
    </row>
    <row r="20619" spans="1:4" x14ac:dyDescent="0.25">
      <c r="A20619"/>
      <c r="B20619"/>
      <c r="C20619"/>
      <c r="D20619"/>
    </row>
    <row r="20620" spans="1:4" x14ac:dyDescent="0.25">
      <c r="A20620"/>
      <c r="B20620"/>
      <c r="C20620"/>
      <c r="D20620"/>
    </row>
    <row r="20621" spans="1:4" x14ac:dyDescent="0.25">
      <c r="A20621"/>
      <c r="B20621"/>
      <c r="C20621"/>
      <c r="D20621"/>
    </row>
    <row r="20622" spans="1:4" x14ac:dyDescent="0.25">
      <c r="A20622"/>
      <c r="B20622"/>
      <c r="C20622"/>
      <c r="D20622"/>
    </row>
    <row r="20623" spans="1:4" x14ac:dyDescent="0.25">
      <c r="A20623"/>
      <c r="B20623"/>
      <c r="C20623"/>
      <c r="D20623"/>
    </row>
    <row r="20624" spans="1:4" x14ac:dyDescent="0.25">
      <c r="A20624"/>
      <c r="B20624"/>
      <c r="C20624"/>
      <c r="D20624"/>
    </row>
    <row r="20625" spans="1:4" x14ac:dyDescent="0.25">
      <c r="A20625"/>
      <c r="B20625"/>
      <c r="C20625"/>
      <c r="D20625"/>
    </row>
    <row r="20626" spans="1:4" x14ac:dyDescent="0.25">
      <c r="A20626"/>
      <c r="B20626"/>
      <c r="C20626"/>
      <c r="D20626"/>
    </row>
    <row r="20627" spans="1:4" x14ac:dyDescent="0.25">
      <c r="A20627"/>
      <c r="B20627"/>
      <c r="C20627"/>
      <c r="D20627"/>
    </row>
    <row r="20628" spans="1:4" x14ac:dyDescent="0.25">
      <c r="A20628"/>
      <c r="B20628"/>
      <c r="C20628"/>
      <c r="D20628"/>
    </row>
    <row r="20629" spans="1:4" x14ac:dyDescent="0.25">
      <c r="A20629"/>
      <c r="B20629"/>
      <c r="C20629"/>
      <c r="D20629"/>
    </row>
    <row r="20630" spans="1:4" x14ac:dyDescent="0.25">
      <c r="A20630"/>
      <c r="B20630"/>
      <c r="C20630"/>
      <c r="D20630"/>
    </row>
    <row r="20631" spans="1:4" x14ac:dyDescent="0.25">
      <c r="A20631"/>
      <c r="B20631"/>
      <c r="C20631"/>
      <c r="D20631"/>
    </row>
    <row r="20632" spans="1:4" x14ac:dyDescent="0.25">
      <c r="A20632"/>
      <c r="B20632"/>
      <c r="C20632"/>
      <c r="D20632"/>
    </row>
    <row r="20633" spans="1:4" x14ac:dyDescent="0.25">
      <c r="A20633"/>
      <c r="B20633"/>
      <c r="C20633"/>
      <c r="D20633"/>
    </row>
    <row r="20634" spans="1:4" x14ac:dyDescent="0.25">
      <c r="A20634"/>
      <c r="B20634"/>
      <c r="C20634"/>
      <c r="D20634"/>
    </row>
    <row r="20635" spans="1:4" x14ac:dyDescent="0.25">
      <c r="A20635"/>
      <c r="B20635"/>
      <c r="C20635"/>
      <c r="D20635"/>
    </row>
    <row r="20636" spans="1:4" x14ac:dyDescent="0.25">
      <c r="A20636"/>
      <c r="B20636"/>
      <c r="C20636"/>
      <c r="D20636"/>
    </row>
    <row r="20637" spans="1:4" x14ac:dyDescent="0.25">
      <c r="A20637"/>
      <c r="B20637"/>
      <c r="C20637"/>
      <c r="D20637"/>
    </row>
    <row r="20638" spans="1:4" x14ac:dyDescent="0.25">
      <c r="A20638"/>
      <c r="B20638"/>
      <c r="C20638"/>
      <c r="D20638"/>
    </row>
    <row r="20639" spans="1:4" x14ac:dyDescent="0.25">
      <c r="A20639"/>
      <c r="B20639"/>
      <c r="C20639"/>
      <c r="D20639"/>
    </row>
    <row r="20640" spans="1:4" x14ac:dyDescent="0.25">
      <c r="A20640"/>
      <c r="B20640"/>
      <c r="C20640"/>
      <c r="D20640"/>
    </row>
    <row r="20641" spans="1:4" x14ac:dyDescent="0.25">
      <c r="A20641"/>
      <c r="B20641"/>
      <c r="C20641"/>
      <c r="D20641"/>
    </row>
    <row r="20642" spans="1:4" x14ac:dyDescent="0.25">
      <c r="A20642"/>
      <c r="B20642"/>
      <c r="C20642"/>
      <c r="D20642"/>
    </row>
    <row r="20643" spans="1:4" x14ac:dyDescent="0.25">
      <c r="A20643"/>
      <c r="B20643"/>
      <c r="C20643"/>
      <c r="D20643"/>
    </row>
    <row r="20644" spans="1:4" x14ac:dyDescent="0.25">
      <c r="A20644"/>
      <c r="B20644"/>
      <c r="C20644"/>
      <c r="D20644"/>
    </row>
    <row r="20645" spans="1:4" x14ac:dyDescent="0.25">
      <c r="A20645"/>
      <c r="B20645"/>
      <c r="C20645"/>
      <c r="D20645"/>
    </row>
    <row r="20646" spans="1:4" x14ac:dyDescent="0.25">
      <c r="A20646"/>
      <c r="B20646"/>
      <c r="C20646"/>
      <c r="D20646"/>
    </row>
    <row r="20647" spans="1:4" x14ac:dyDescent="0.25">
      <c r="A20647"/>
      <c r="B20647"/>
      <c r="C20647"/>
      <c r="D20647"/>
    </row>
    <row r="20648" spans="1:4" x14ac:dyDescent="0.25">
      <c r="A20648"/>
      <c r="B20648"/>
      <c r="C20648"/>
      <c r="D20648"/>
    </row>
    <row r="20649" spans="1:4" x14ac:dyDescent="0.25">
      <c r="A20649"/>
      <c r="B20649"/>
      <c r="C20649"/>
      <c r="D20649"/>
    </row>
    <row r="20650" spans="1:4" x14ac:dyDescent="0.25">
      <c r="A20650"/>
      <c r="B20650"/>
      <c r="C20650"/>
      <c r="D20650"/>
    </row>
    <row r="20651" spans="1:4" x14ac:dyDescent="0.25">
      <c r="A20651"/>
      <c r="B20651"/>
      <c r="C20651"/>
      <c r="D20651"/>
    </row>
    <row r="20652" spans="1:4" x14ac:dyDescent="0.25">
      <c r="A20652"/>
      <c r="B20652"/>
      <c r="C20652"/>
      <c r="D20652"/>
    </row>
    <row r="20653" spans="1:4" x14ac:dyDescent="0.25">
      <c r="A20653"/>
      <c r="B20653"/>
      <c r="C20653"/>
      <c r="D20653"/>
    </row>
    <row r="20654" spans="1:4" x14ac:dyDescent="0.25">
      <c r="A20654"/>
      <c r="B20654"/>
      <c r="C20654"/>
      <c r="D20654"/>
    </row>
    <row r="20655" spans="1:4" x14ac:dyDescent="0.25">
      <c r="A20655"/>
      <c r="B20655"/>
      <c r="C20655"/>
      <c r="D20655"/>
    </row>
    <row r="20656" spans="1:4" x14ac:dyDescent="0.25">
      <c r="A20656"/>
      <c r="B20656"/>
      <c r="C20656"/>
      <c r="D20656"/>
    </row>
    <row r="20657" spans="1:4" x14ac:dyDescent="0.25">
      <c r="A20657"/>
      <c r="B20657"/>
      <c r="C20657"/>
      <c r="D20657"/>
    </row>
    <row r="20658" spans="1:4" x14ac:dyDescent="0.25">
      <c r="A20658"/>
      <c r="B20658"/>
      <c r="C20658"/>
      <c r="D20658"/>
    </row>
    <row r="20659" spans="1:4" x14ac:dyDescent="0.25">
      <c r="A20659"/>
      <c r="B20659"/>
      <c r="C20659"/>
      <c r="D20659"/>
    </row>
    <row r="20660" spans="1:4" x14ac:dyDescent="0.25">
      <c r="A20660"/>
      <c r="B20660"/>
      <c r="C20660"/>
      <c r="D20660"/>
    </row>
    <row r="20661" spans="1:4" x14ac:dyDescent="0.25">
      <c r="A20661"/>
      <c r="B20661"/>
      <c r="C20661"/>
      <c r="D20661"/>
    </row>
    <row r="20662" spans="1:4" x14ac:dyDescent="0.25">
      <c r="A20662"/>
      <c r="B20662"/>
      <c r="C20662"/>
      <c r="D20662"/>
    </row>
    <row r="20663" spans="1:4" x14ac:dyDescent="0.25">
      <c r="A20663"/>
      <c r="B20663"/>
      <c r="C20663"/>
      <c r="D20663"/>
    </row>
    <row r="20664" spans="1:4" x14ac:dyDescent="0.25">
      <c r="A20664"/>
      <c r="B20664"/>
      <c r="C20664"/>
      <c r="D20664"/>
    </row>
    <row r="20665" spans="1:4" x14ac:dyDescent="0.25">
      <c r="A20665"/>
      <c r="B20665"/>
      <c r="C20665"/>
      <c r="D20665"/>
    </row>
    <row r="20666" spans="1:4" x14ac:dyDescent="0.25">
      <c r="A20666"/>
      <c r="B20666"/>
      <c r="C20666"/>
      <c r="D20666"/>
    </row>
    <row r="20667" spans="1:4" x14ac:dyDescent="0.25">
      <c r="A20667"/>
      <c r="B20667"/>
      <c r="C20667"/>
      <c r="D20667"/>
    </row>
    <row r="20668" spans="1:4" x14ac:dyDescent="0.25">
      <c r="A20668"/>
      <c r="B20668"/>
      <c r="C20668"/>
      <c r="D20668"/>
    </row>
    <row r="20669" spans="1:4" x14ac:dyDescent="0.25">
      <c r="A20669"/>
      <c r="B20669"/>
      <c r="C20669"/>
      <c r="D20669"/>
    </row>
    <row r="20670" spans="1:4" x14ac:dyDescent="0.25">
      <c r="A20670"/>
      <c r="B20670"/>
      <c r="C20670"/>
      <c r="D20670"/>
    </row>
    <row r="20671" spans="1:4" x14ac:dyDescent="0.25">
      <c r="A20671"/>
      <c r="B20671"/>
      <c r="C20671"/>
      <c r="D20671"/>
    </row>
    <row r="20672" spans="1:4" x14ac:dyDescent="0.25">
      <c r="A20672"/>
      <c r="B20672"/>
      <c r="C20672"/>
      <c r="D20672"/>
    </row>
    <row r="20673" spans="1:4" x14ac:dyDescent="0.25">
      <c r="A20673"/>
      <c r="B20673"/>
      <c r="C20673"/>
      <c r="D20673"/>
    </row>
    <row r="20674" spans="1:4" x14ac:dyDescent="0.25">
      <c r="A20674"/>
      <c r="B20674"/>
      <c r="C20674"/>
      <c r="D20674"/>
    </row>
    <row r="20675" spans="1:4" x14ac:dyDescent="0.25">
      <c r="A20675"/>
      <c r="B20675"/>
      <c r="C20675"/>
      <c r="D20675"/>
    </row>
    <row r="20676" spans="1:4" x14ac:dyDescent="0.25">
      <c r="A20676"/>
      <c r="B20676"/>
      <c r="C20676"/>
      <c r="D20676"/>
    </row>
    <row r="20677" spans="1:4" x14ac:dyDescent="0.25">
      <c r="A20677"/>
      <c r="B20677"/>
      <c r="C20677"/>
      <c r="D20677"/>
    </row>
    <row r="20678" spans="1:4" x14ac:dyDescent="0.25">
      <c r="A20678"/>
      <c r="B20678"/>
      <c r="C20678"/>
      <c r="D20678"/>
    </row>
    <row r="20679" spans="1:4" x14ac:dyDescent="0.25">
      <c r="A20679"/>
      <c r="B20679"/>
      <c r="C20679"/>
      <c r="D20679"/>
    </row>
    <row r="20680" spans="1:4" x14ac:dyDescent="0.25">
      <c r="A20680"/>
      <c r="B20680"/>
      <c r="C20680"/>
      <c r="D20680"/>
    </row>
    <row r="20681" spans="1:4" x14ac:dyDescent="0.25">
      <c r="A20681"/>
      <c r="B20681"/>
      <c r="C20681"/>
      <c r="D20681"/>
    </row>
    <row r="20682" spans="1:4" x14ac:dyDescent="0.25">
      <c r="A20682"/>
      <c r="B20682"/>
      <c r="C20682"/>
      <c r="D20682"/>
    </row>
    <row r="20683" spans="1:4" x14ac:dyDescent="0.25">
      <c r="A20683"/>
      <c r="B20683"/>
      <c r="C20683"/>
      <c r="D20683"/>
    </row>
    <row r="20684" spans="1:4" x14ac:dyDescent="0.25">
      <c r="A20684"/>
      <c r="B20684"/>
      <c r="C20684"/>
      <c r="D20684"/>
    </row>
    <row r="20685" spans="1:4" x14ac:dyDescent="0.25">
      <c r="A20685"/>
      <c r="B20685"/>
      <c r="C20685"/>
      <c r="D20685"/>
    </row>
    <row r="20686" spans="1:4" x14ac:dyDescent="0.25">
      <c r="A20686"/>
      <c r="B20686"/>
      <c r="C20686"/>
      <c r="D20686"/>
    </row>
    <row r="20687" spans="1:4" x14ac:dyDescent="0.25">
      <c r="A20687"/>
      <c r="B20687"/>
      <c r="C20687"/>
      <c r="D20687"/>
    </row>
    <row r="20688" spans="1:4" x14ac:dyDescent="0.25">
      <c r="A20688"/>
      <c r="B20688"/>
      <c r="C20688"/>
      <c r="D20688"/>
    </row>
    <row r="20689" spans="1:4" x14ac:dyDescent="0.25">
      <c r="A20689"/>
      <c r="B20689"/>
      <c r="C20689"/>
      <c r="D20689"/>
    </row>
    <row r="20690" spans="1:4" x14ac:dyDescent="0.25">
      <c r="A20690"/>
      <c r="B20690"/>
      <c r="C20690"/>
      <c r="D20690"/>
    </row>
    <row r="20691" spans="1:4" x14ac:dyDescent="0.25">
      <c r="A20691"/>
      <c r="B20691"/>
      <c r="C20691"/>
      <c r="D20691"/>
    </row>
    <row r="20692" spans="1:4" x14ac:dyDescent="0.25">
      <c r="A20692"/>
      <c r="B20692"/>
      <c r="C20692"/>
      <c r="D20692"/>
    </row>
    <row r="20693" spans="1:4" x14ac:dyDescent="0.25">
      <c r="A20693"/>
      <c r="B20693"/>
      <c r="C20693"/>
      <c r="D20693"/>
    </row>
    <row r="20694" spans="1:4" x14ac:dyDescent="0.25">
      <c r="A20694"/>
      <c r="B20694"/>
      <c r="C20694"/>
      <c r="D20694"/>
    </row>
    <row r="20695" spans="1:4" x14ac:dyDescent="0.25">
      <c r="A20695"/>
      <c r="B20695"/>
      <c r="C20695"/>
      <c r="D20695"/>
    </row>
    <row r="20696" spans="1:4" x14ac:dyDescent="0.25">
      <c r="A20696"/>
      <c r="B20696"/>
      <c r="C20696"/>
      <c r="D20696"/>
    </row>
    <row r="20697" spans="1:4" x14ac:dyDescent="0.25">
      <c r="A20697"/>
      <c r="B20697"/>
      <c r="C20697"/>
      <c r="D20697"/>
    </row>
    <row r="20698" spans="1:4" x14ac:dyDescent="0.25">
      <c r="A20698"/>
      <c r="B20698"/>
      <c r="C20698"/>
      <c r="D20698"/>
    </row>
    <row r="20699" spans="1:4" x14ac:dyDescent="0.25">
      <c r="A20699"/>
      <c r="B20699"/>
      <c r="C20699"/>
      <c r="D20699"/>
    </row>
    <row r="20700" spans="1:4" x14ac:dyDescent="0.25">
      <c r="A20700"/>
      <c r="B20700"/>
      <c r="C20700"/>
      <c r="D20700"/>
    </row>
    <row r="20701" spans="1:4" x14ac:dyDescent="0.25">
      <c r="A20701"/>
      <c r="B20701"/>
      <c r="C20701"/>
      <c r="D20701"/>
    </row>
    <row r="20702" spans="1:4" x14ac:dyDescent="0.25">
      <c r="A20702"/>
      <c r="B20702"/>
      <c r="C20702"/>
      <c r="D20702"/>
    </row>
    <row r="20703" spans="1:4" x14ac:dyDescent="0.25">
      <c r="A20703"/>
      <c r="B20703"/>
      <c r="C20703"/>
      <c r="D20703"/>
    </row>
    <row r="20704" spans="1:4" x14ac:dyDescent="0.25">
      <c r="A20704"/>
      <c r="B20704"/>
      <c r="C20704"/>
      <c r="D20704"/>
    </row>
    <row r="20705" spans="1:4" x14ac:dyDescent="0.25">
      <c r="A20705"/>
      <c r="B20705"/>
      <c r="C20705"/>
      <c r="D20705"/>
    </row>
    <row r="20706" spans="1:4" x14ac:dyDescent="0.25">
      <c r="A20706"/>
      <c r="B20706"/>
      <c r="C20706"/>
      <c r="D20706"/>
    </row>
    <row r="20707" spans="1:4" x14ac:dyDescent="0.25">
      <c r="A20707"/>
      <c r="B20707"/>
      <c r="C20707"/>
      <c r="D20707"/>
    </row>
    <row r="20708" spans="1:4" x14ac:dyDescent="0.25">
      <c r="A20708"/>
      <c r="B20708"/>
      <c r="C20708"/>
      <c r="D20708"/>
    </row>
    <row r="20709" spans="1:4" x14ac:dyDescent="0.25">
      <c r="A20709"/>
      <c r="B20709"/>
      <c r="C20709"/>
      <c r="D20709"/>
    </row>
    <row r="20710" spans="1:4" x14ac:dyDescent="0.25">
      <c r="A20710"/>
      <c r="B20710"/>
      <c r="C20710"/>
      <c r="D20710"/>
    </row>
    <row r="20711" spans="1:4" x14ac:dyDescent="0.25">
      <c r="A20711"/>
      <c r="B20711"/>
      <c r="C20711"/>
      <c r="D20711"/>
    </row>
    <row r="20712" spans="1:4" x14ac:dyDescent="0.25">
      <c r="A20712"/>
      <c r="B20712"/>
      <c r="C20712"/>
      <c r="D20712"/>
    </row>
    <row r="20713" spans="1:4" x14ac:dyDescent="0.25">
      <c r="A20713"/>
      <c r="B20713"/>
      <c r="C20713"/>
      <c r="D20713"/>
    </row>
    <row r="20714" spans="1:4" x14ac:dyDescent="0.25">
      <c r="A20714"/>
      <c r="B20714"/>
      <c r="C20714"/>
      <c r="D20714"/>
    </row>
    <row r="20715" spans="1:4" x14ac:dyDescent="0.25">
      <c r="A20715"/>
      <c r="B20715"/>
      <c r="C20715"/>
      <c r="D20715"/>
    </row>
    <row r="20716" spans="1:4" x14ac:dyDescent="0.25">
      <c r="A20716"/>
      <c r="B20716"/>
      <c r="C20716"/>
      <c r="D20716"/>
    </row>
    <row r="20717" spans="1:4" x14ac:dyDescent="0.25">
      <c r="A20717"/>
      <c r="B20717"/>
      <c r="C20717"/>
      <c r="D20717"/>
    </row>
    <row r="20718" spans="1:4" x14ac:dyDescent="0.25">
      <c r="A20718"/>
      <c r="B20718"/>
      <c r="C20718"/>
      <c r="D20718"/>
    </row>
    <row r="20719" spans="1:4" x14ac:dyDescent="0.25">
      <c r="A20719"/>
      <c r="B20719"/>
      <c r="C20719"/>
      <c r="D20719"/>
    </row>
    <row r="20720" spans="1:4" x14ac:dyDescent="0.25">
      <c r="A20720"/>
      <c r="B20720"/>
      <c r="C20720"/>
      <c r="D20720"/>
    </row>
    <row r="20721" spans="1:4" x14ac:dyDescent="0.25">
      <c r="A20721"/>
      <c r="B20721"/>
      <c r="C20721"/>
      <c r="D20721"/>
    </row>
    <row r="20722" spans="1:4" x14ac:dyDescent="0.25">
      <c r="A20722"/>
      <c r="B20722"/>
      <c r="C20722"/>
      <c r="D20722"/>
    </row>
    <row r="20723" spans="1:4" x14ac:dyDescent="0.25">
      <c r="A20723"/>
      <c r="B20723"/>
      <c r="C20723"/>
      <c r="D20723"/>
    </row>
    <row r="20724" spans="1:4" x14ac:dyDescent="0.25">
      <c r="A20724"/>
      <c r="B20724"/>
      <c r="C20724"/>
      <c r="D20724"/>
    </row>
    <row r="20725" spans="1:4" x14ac:dyDescent="0.25">
      <c r="A20725"/>
      <c r="B20725"/>
      <c r="C20725"/>
      <c r="D20725"/>
    </row>
    <row r="20726" spans="1:4" x14ac:dyDescent="0.25">
      <c r="A20726"/>
      <c r="B20726"/>
      <c r="C20726"/>
      <c r="D20726"/>
    </row>
    <row r="20727" spans="1:4" x14ac:dyDescent="0.25">
      <c r="A20727"/>
      <c r="B20727"/>
      <c r="C20727"/>
      <c r="D20727"/>
    </row>
    <row r="20728" spans="1:4" x14ac:dyDescent="0.25">
      <c r="A20728"/>
      <c r="B20728"/>
      <c r="C20728"/>
      <c r="D20728"/>
    </row>
    <row r="20729" spans="1:4" x14ac:dyDescent="0.25">
      <c r="A20729"/>
      <c r="B20729"/>
      <c r="C20729"/>
      <c r="D20729"/>
    </row>
    <row r="20730" spans="1:4" x14ac:dyDescent="0.25">
      <c r="A20730"/>
      <c r="B20730"/>
      <c r="C20730"/>
      <c r="D20730"/>
    </row>
    <row r="20731" spans="1:4" x14ac:dyDescent="0.25">
      <c r="A20731"/>
      <c r="B20731"/>
      <c r="C20731"/>
      <c r="D20731"/>
    </row>
    <row r="20732" spans="1:4" x14ac:dyDescent="0.25">
      <c r="A20732"/>
      <c r="B20732"/>
      <c r="C20732"/>
      <c r="D20732"/>
    </row>
    <row r="20733" spans="1:4" x14ac:dyDescent="0.25">
      <c r="A20733"/>
      <c r="B20733"/>
      <c r="C20733"/>
      <c r="D20733"/>
    </row>
    <row r="20734" spans="1:4" x14ac:dyDescent="0.25">
      <c r="A20734"/>
      <c r="B20734"/>
      <c r="C20734"/>
      <c r="D20734"/>
    </row>
    <row r="20735" spans="1:4" x14ac:dyDescent="0.25">
      <c r="A20735"/>
      <c r="B20735"/>
      <c r="C20735"/>
      <c r="D20735"/>
    </row>
    <row r="20736" spans="1:4" x14ac:dyDescent="0.25">
      <c r="A20736"/>
      <c r="B20736"/>
      <c r="C20736"/>
      <c r="D20736"/>
    </row>
    <row r="20737" spans="1:4" x14ac:dyDescent="0.25">
      <c r="A20737"/>
      <c r="B20737"/>
      <c r="C20737"/>
      <c r="D20737"/>
    </row>
    <row r="20738" spans="1:4" x14ac:dyDescent="0.25">
      <c r="A20738"/>
      <c r="B20738"/>
      <c r="C20738"/>
      <c r="D20738"/>
    </row>
    <row r="20739" spans="1:4" x14ac:dyDescent="0.25">
      <c r="A20739"/>
      <c r="B20739"/>
      <c r="C20739"/>
      <c r="D20739"/>
    </row>
    <row r="20740" spans="1:4" x14ac:dyDescent="0.25">
      <c r="A20740"/>
      <c r="B20740"/>
      <c r="C20740"/>
      <c r="D20740"/>
    </row>
    <row r="20741" spans="1:4" x14ac:dyDescent="0.25">
      <c r="A20741"/>
      <c r="B20741"/>
      <c r="C20741"/>
      <c r="D20741"/>
    </row>
    <row r="20742" spans="1:4" x14ac:dyDescent="0.25">
      <c r="A20742"/>
      <c r="B20742"/>
      <c r="C20742"/>
      <c r="D20742"/>
    </row>
    <row r="20743" spans="1:4" x14ac:dyDescent="0.25">
      <c r="A20743"/>
      <c r="B20743"/>
      <c r="C20743"/>
      <c r="D20743"/>
    </row>
    <row r="20744" spans="1:4" x14ac:dyDescent="0.25">
      <c r="A20744"/>
      <c r="B20744"/>
      <c r="C20744"/>
      <c r="D20744"/>
    </row>
    <row r="20745" spans="1:4" x14ac:dyDescent="0.25">
      <c r="A20745"/>
      <c r="B20745"/>
      <c r="C20745"/>
      <c r="D20745"/>
    </row>
    <row r="20746" spans="1:4" x14ac:dyDescent="0.25">
      <c r="A20746"/>
      <c r="B20746"/>
      <c r="C20746"/>
      <c r="D20746"/>
    </row>
    <row r="20747" spans="1:4" x14ac:dyDescent="0.25">
      <c r="A20747"/>
      <c r="B20747"/>
      <c r="C20747"/>
      <c r="D20747"/>
    </row>
    <row r="20748" spans="1:4" x14ac:dyDescent="0.25">
      <c r="A20748"/>
      <c r="B20748"/>
      <c r="C20748"/>
      <c r="D20748"/>
    </row>
    <row r="20749" spans="1:4" x14ac:dyDescent="0.25">
      <c r="A20749"/>
      <c r="B20749"/>
      <c r="C20749"/>
      <c r="D20749"/>
    </row>
    <row r="20750" spans="1:4" x14ac:dyDescent="0.25">
      <c r="A20750"/>
      <c r="B20750"/>
      <c r="C20750"/>
      <c r="D20750"/>
    </row>
    <row r="20751" spans="1:4" x14ac:dyDescent="0.25">
      <c r="A20751"/>
      <c r="B20751"/>
      <c r="C20751"/>
      <c r="D20751"/>
    </row>
    <row r="20752" spans="1:4" x14ac:dyDescent="0.25">
      <c r="A20752"/>
      <c r="B20752"/>
      <c r="C20752"/>
      <c r="D20752"/>
    </row>
    <row r="20753" spans="1:4" x14ac:dyDescent="0.25">
      <c r="A20753"/>
      <c r="B20753"/>
      <c r="C20753"/>
      <c r="D20753"/>
    </row>
    <row r="20754" spans="1:4" x14ac:dyDescent="0.25">
      <c r="A20754"/>
      <c r="B20754"/>
      <c r="C20754"/>
      <c r="D20754"/>
    </row>
    <row r="20755" spans="1:4" x14ac:dyDescent="0.25">
      <c r="A20755"/>
      <c r="B20755"/>
      <c r="C20755"/>
      <c r="D20755"/>
    </row>
    <row r="20756" spans="1:4" x14ac:dyDescent="0.25">
      <c r="A20756"/>
      <c r="B20756"/>
      <c r="C20756"/>
      <c r="D20756"/>
    </row>
    <row r="20757" spans="1:4" x14ac:dyDescent="0.25">
      <c r="A20757"/>
      <c r="B20757"/>
      <c r="C20757"/>
      <c r="D20757"/>
    </row>
    <row r="20758" spans="1:4" x14ac:dyDescent="0.25">
      <c r="A20758"/>
      <c r="B20758"/>
      <c r="C20758"/>
      <c r="D20758"/>
    </row>
    <row r="20759" spans="1:4" x14ac:dyDescent="0.25">
      <c r="A20759"/>
      <c r="B20759"/>
      <c r="C20759"/>
      <c r="D20759"/>
    </row>
    <row r="20760" spans="1:4" x14ac:dyDescent="0.25">
      <c r="A20760"/>
      <c r="B20760"/>
      <c r="C20760"/>
      <c r="D20760"/>
    </row>
    <row r="20761" spans="1:4" x14ac:dyDescent="0.25">
      <c r="A20761"/>
      <c r="B20761"/>
      <c r="C20761"/>
      <c r="D20761"/>
    </row>
    <row r="20762" spans="1:4" x14ac:dyDescent="0.25">
      <c r="A20762"/>
      <c r="B20762"/>
      <c r="C20762"/>
      <c r="D20762"/>
    </row>
    <row r="20763" spans="1:4" x14ac:dyDescent="0.25">
      <c r="A20763"/>
      <c r="B20763"/>
      <c r="C20763"/>
      <c r="D20763"/>
    </row>
    <row r="20764" spans="1:4" x14ac:dyDescent="0.25">
      <c r="A20764"/>
      <c r="B20764"/>
      <c r="C20764"/>
      <c r="D20764"/>
    </row>
    <row r="20765" spans="1:4" x14ac:dyDescent="0.25">
      <c r="A20765"/>
      <c r="B20765"/>
      <c r="C20765"/>
      <c r="D20765"/>
    </row>
    <row r="20766" spans="1:4" x14ac:dyDescent="0.25">
      <c r="A20766"/>
      <c r="B20766"/>
      <c r="C20766"/>
      <c r="D20766"/>
    </row>
    <row r="20767" spans="1:4" x14ac:dyDescent="0.25">
      <c r="A20767"/>
      <c r="B20767"/>
      <c r="C20767"/>
      <c r="D20767"/>
    </row>
    <row r="20768" spans="1:4" x14ac:dyDescent="0.25">
      <c r="A20768"/>
      <c r="B20768"/>
      <c r="C20768"/>
      <c r="D20768"/>
    </row>
    <row r="20769" spans="1:4" x14ac:dyDescent="0.25">
      <c r="A20769"/>
      <c r="B20769"/>
      <c r="C20769"/>
      <c r="D20769"/>
    </row>
    <row r="20770" spans="1:4" x14ac:dyDescent="0.25">
      <c r="A20770"/>
      <c r="B20770"/>
      <c r="C20770"/>
      <c r="D20770"/>
    </row>
    <row r="20771" spans="1:4" x14ac:dyDescent="0.25">
      <c r="A20771"/>
      <c r="B20771"/>
      <c r="C20771"/>
      <c r="D20771"/>
    </row>
    <row r="20772" spans="1:4" x14ac:dyDescent="0.25">
      <c r="A20772"/>
      <c r="B20772"/>
      <c r="C20772"/>
      <c r="D20772"/>
    </row>
    <row r="20773" spans="1:4" x14ac:dyDescent="0.25">
      <c r="A20773"/>
      <c r="B20773"/>
      <c r="C20773"/>
      <c r="D20773"/>
    </row>
    <row r="20774" spans="1:4" x14ac:dyDescent="0.25">
      <c r="A20774"/>
      <c r="B20774"/>
      <c r="C20774"/>
      <c r="D20774"/>
    </row>
    <row r="20775" spans="1:4" x14ac:dyDescent="0.25">
      <c r="A20775"/>
      <c r="B20775"/>
      <c r="C20775"/>
      <c r="D20775"/>
    </row>
    <row r="20776" spans="1:4" x14ac:dyDescent="0.25">
      <c r="A20776"/>
      <c r="B20776"/>
      <c r="C20776"/>
      <c r="D20776"/>
    </row>
    <row r="20777" spans="1:4" x14ac:dyDescent="0.25">
      <c r="A20777"/>
      <c r="B20777"/>
      <c r="C20777"/>
      <c r="D20777"/>
    </row>
    <row r="20778" spans="1:4" x14ac:dyDescent="0.25">
      <c r="A20778"/>
      <c r="B20778"/>
      <c r="C20778"/>
      <c r="D20778"/>
    </row>
    <row r="20779" spans="1:4" x14ac:dyDescent="0.25">
      <c r="A20779"/>
      <c r="B20779"/>
      <c r="C20779"/>
      <c r="D20779"/>
    </row>
    <row r="20780" spans="1:4" x14ac:dyDescent="0.25">
      <c r="A20780"/>
      <c r="B20780"/>
      <c r="C20780"/>
      <c r="D20780"/>
    </row>
    <row r="20781" spans="1:4" x14ac:dyDescent="0.25">
      <c r="A20781"/>
      <c r="B20781"/>
      <c r="C20781"/>
      <c r="D20781"/>
    </row>
    <row r="20782" spans="1:4" x14ac:dyDescent="0.25">
      <c r="A20782"/>
      <c r="B20782"/>
      <c r="C20782"/>
      <c r="D20782"/>
    </row>
    <row r="20783" spans="1:4" x14ac:dyDescent="0.25">
      <c r="A20783"/>
      <c r="B20783"/>
      <c r="C20783"/>
      <c r="D20783"/>
    </row>
    <row r="20784" spans="1:4" x14ac:dyDescent="0.25">
      <c r="A20784"/>
      <c r="B20784"/>
      <c r="C20784"/>
      <c r="D20784"/>
    </row>
    <row r="20785" spans="1:4" x14ac:dyDescent="0.25">
      <c r="A20785"/>
      <c r="B20785"/>
      <c r="C20785"/>
      <c r="D20785"/>
    </row>
    <row r="20786" spans="1:4" x14ac:dyDescent="0.25">
      <c r="A20786"/>
      <c r="B20786"/>
      <c r="C20786"/>
      <c r="D20786"/>
    </row>
    <row r="20787" spans="1:4" x14ac:dyDescent="0.25">
      <c r="A20787"/>
      <c r="B20787"/>
      <c r="C20787"/>
      <c r="D20787"/>
    </row>
    <row r="20788" spans="1:4" x14ac:dyDescent="0.25">
      <c r="A20788"/>
      <c r="B20788"/>
      <c r="C20788"/>
      <c r="D20788"/>
    </row>
    <row r="20789" spans="1:4" x14ac:dyDescent="0.25">
      <c r="A20789"/>
      <c r="B20789"/>
      <c r="C20789"/>
      <c r="D20789"/>
    </row>
    <row r="20790" spans="1:4" x14ac:dyDescent="0.25">
      <c r="A20790"/>
      <c r="B20790"/>
      <c r="C20790"/>
      <c r="D20790"/>
    </row>
    <row r="20791" spans="1:4" x14ac:dyDescent="0.25">
      <c r="A20791"/>
      <c r="B20791"/>
      <c r="C20791"/>
      <c r="D20791"/>
    </row>
    <row r="20792" spans="1:4" x14ac:dyDescent="0.25">
      <c r="A20792"/>
      <c r="B20792"/>
      <c r="C20792"/>
      <c r="D20792"/>
    </row>
    <row r="20793" spans="1:4" x14ac:dyDescent="0.25">
      <c r="A20793"/>
      <c r="B20793"/>
      <c r="C20793"/>
      <c r="D20793"/>
    </row>
    <row r="20794" spans="1:4" x14ac:dyDescent="0.25">
      <c r="A20794"/>
      <c r="B20794"/>
      <c r="C20794"/>
      <c r="D20794"/>
    </row>
    <row r="20795" spans="1:4" x14ac:dyDescent="0.25">
      <c r="A20795"/>
      <c r="B20795"/>
      <c r="C20795"/>
      <c r="D20795"/>
    </row>
    <row r="20796" spans="1:4" x14ac:dyDescent="0.25">
      <c r="A20796"/>
      <c r="B20796"/>
      <c r="C20796"/>
      <c r="D20796"/>
    </row>
    <row r="20797" spans="1:4" x14ac:dyDescent="0.25">
      <c r="A20797"/>
      <c r="B20797"/>
      <c r="C20797"/>
      <c r="D20797"/>
    </row>
    <row r="20798" spans="1:4" x14ac:dyDescent="0.25">
      <c r="A20798"/>
      <c r="B20798"/>
      <c r="C20798"/>
      <c r="D20798"/>
    </row>
    <row r="20799" spans="1:4" x14ac:dyDescent="0.25">
      <c r="A20799"/>
      <c r="B20799"/>
      <c r="C20799"/>
      <c r="D20799"/>
    </row>
    <row r="20800" spans="1:4" x14ac:dyDescent="0.25">
      <c r="A20800"/>
      <c r="B20800"/>
      <c r="C20800"/>
      <c r="D20800"/>
    </row>
    <row r="20801" spans="1:4" x14ac:dyDescent="0.25">
      <c r="A20801"/>
      <c r="B20801"/>
      <c r="C20801"/>
      <c r="D20801"/>
    </row>
    <row r="20802" spans="1:4" x14ac:dyDescent="0.25">
      <c r="A20802"/>
      <c r="B20802"/>
      <c r="C20802"/>
      <c r="D20802"/>
    </row>
    <row r="20803" spans="1:4" x14ac:dyDescent="0.25">
      <c r="A20803"/>
      <c r="B20803"/>
      <c r="C20803"/>
      <c r="D20803"/>
    </row>
    <row r="20804" spans="1:4" x14ac:dyDescent="0.25">
      <c r="A20804"/>
      <c r="B20804"/>
      <c r="C20804"/>
      <c r="D20804"/>
    </row>
    <row r="20805" spans="1:4" x14ac:dyDescent="0.25">
      <c r="A20805"/>
      <c r="B20805"/>
      <c r="C20805"/>
      <c r="D20805"/>
    </row>
    <row r="20806" spans="1:4" x14ac:dyDescent="0.25">
      <c r="A20806"/>
      <c r="B20806"/>
      <c r="C20806"/>
      <c r="D20806"/>
    </row>
    <row r="20807" spans="1:4" x14ac:dyDescent="0.25">
      <c r="A20807"/>
      <c r="B20807"/>
      <c r="C20807"/>
      <c r="D20807"/>
    </row>
    <row r="20808" spans="1:4" x14ac:dyDescent="0.25">
      <c r="A20808"/>
      <c r="B20808"/>
      <c r="C20808"/>
      <c r="D20808"/>
    </row>
    <row r="20809" spans="1:4" x14ac:dyDescent="0.25">
      <c r="A20809"/>
      <c r="B20809"/>
      <c r="C20809"/>
      <c r="D20809"/>
    </row>
    <row r="20810" spans="1:4" x14ac:dyDescent="0.25">
      <c r="A20810"/>
      <c r="B20810"/>
      <c r="C20810"/>
      <c r="D20810"/>
    </row>
    <row r="20811" spans="1:4" x14ac:dyDescent="0.25">
      <c r="A20811"/>
      <c r="B20811"/>
      <c r="C20811"/>
      <c r="D20811"/>
    </row>
    <row r="20812" spans="1:4" x14ac:dyDescent="0.25">
      <c r="A20812"/>
      <c r="B20812"/>
      <c r="C20812"/>
      <c r="D20812"/>
    </row>
    <row r="20813" spans="1:4" x14ac:dyDescent="0.25">
      <c r="A20813"/>
      <c r="B20813"/>
      <c r="C20813"/>
      <c r="D20813"/>
    </row>
    <row r="20814" spans="1:4" x14ac:dyDescent="0.25">
      <c r="A20814"/>
      <c r="B20814"/>
      <c r="C20814"/>
      <c r="D20814"/>
    </row>
    <row r="20815" spans="1:4" x14ac:dyDescent="0.25">
      <c r="A20815"/>
      <c r="B20815"/>
      <c r="C20815"/>
      <c r="D20815"/>
    </row>
    <row r="20816" spans="1:4" x14ac:dyDescent="0.25">
      <c r="A20816"/>
      <c r="B20816"/>
      <c r="C20816"/>
      <c r="D20816"/>
    </row>
    <row r="20817" spans="1:4" x14ac:dyDescent="0.25">
      <c r="A20817"/>
      <c r="B20817"/>
      <c r="C20817"/>
      <c r="D20817"/>
    </row>
    <row r="20818" spans="1:4" x14ac:dyDescent="0.25">
      <c r="A20818"/>
      <c r="B20818"/>
      <c r="C20818"/>
      <c r="D20818"/>
    </row>
    <row r="20819" spans="1:4" x14ac:dyDescent="0.25">
      <c r="A20819"/>
      <c r="B20819"/>
      <c r="C20819"/>
      <c r="D20819"/>
    </row>
    <row r="20820" spans="1:4" x14ac:dyDescent="0.25">
      <c r="A20820"/>
      <c r="B20820"/>
      <c r="C20820"/>
      <c r="D20820"/>
    </row>
    <row r="20821" spans="1:4" x14ac:dyDescent="0.25">
      <c r="A20821"/>
      <c r="B20821"/>
      <c r="C20821"/>
      <c r="D20821"/>
    </row>
    <row r="20822" spans="1:4" x14ac:dyDescent="0.25">
      <c r="A20822"/>
      <c r="B20822"/>
      <c r="C20822"/>
      <c r="D20822"/>
    </row>
    <row r="20823" spans="1:4" x14ac:dyDescent="0.25">
      <c r="A20823"/>
      <c r="B20823"/>
      <c r="C20823"/>
      <c r="D20823"/>
    </row>
    <row r="20824" spans="1:4" x14ac:dyDescent="0.25">
      <c r="A20824"/>
      <c r="B20824"/>
      <c r="C20824"/>
      <c r="D20824"/>
    </row>
    <row r="20825" spans="1:4" x14ac:dyDescent="0.25">
      <c r="A20825"/>
      <c r="B20825"/>
      <c r="C20825"/>
      <c r="D20825"/>
    </row>
    <row r="20826" spans="1:4" x14ac:dyDescent="0.25">
      <c r="A20826"/>
      <c r="B20826"/>
      <c r="C20826"/>
      <c r="D20826"/>
    </row>
    <row r="20827" spans="1:4" x14ac:dyDescent="0.25">
      <c r="A20827"/>
      <c r="B20827"/>
      <c r="C20827"/>
      <c r="D20827"/>
    </row>
    <row r="20828" spans="1:4" x14ac:dyDescent="0.25">
      <c r="A20828"/>
      <c r="B20828"/>
      <c r="C20828"/>
      <c r="D20828"/>
    </row>
    <row r="20829" spans="1:4" x14ac:dyDescent="0.25">
      <c r="A20829"/>
      <c r="B20829"/>
      <c r="C20829"/>
      <c r="D20829"/>
    </row>
    <row r="20830" spans="1:4" x14ac:dyDescent="0.25">
      <c r="A20830"/>
      <c r="B20830"/>
      <c r="C20830"/>
      <c r="D20830"/>
    </row>
    <row r="20831" spans="1:4" x14ac:dyDescent="0.25">
      <c r="A20831"/>
      <c r="B20831"/>
      <c r="C20831"/>
      <c r="D20831"/>
    </row>
    <row r="20832" spans="1:4" x14ac:dyDescent="0.25">
      <c r="A20832"/>
      <c r="B20832"/>
      <c r="C20832"/>
      <c r="D20832"/>
    </row>
    <row r="20833" spans="1:4" x14ac:dyDescent="0.25">
      <c r="A20833"/>
      <c r="B20833"/>
      <c r="C20833"/>
      <c r="D20833"/>
    </row>
    <row r="20834" spans="1:4" x14ac:dyDescent="0.25">
      <c r="A20834"/>
      <c r="B20834"/>
      <c r="C20834"/>
      <c r="D20834"/>
    </row>
    <row r="20835" spans="1:4" x14ac:dyDescent="0.25">
      <c r="A20835"/>
      <c r="B20835"/>
      <c r="C20835"/>
      <c r="D20835"/>
    </row>
    <row r="20836" spans="1:4" x14ac:dyDescent="0.25">
      <c r="A20836"/>
      <c r="B20836"/>
      <c r="C20836"/>
      <c r="D20836"/>
    </row>
    <row r="20837" spans="1:4" x14ac:dyDescent="0.25">
      <c r="A20837"/>
      <c r="B20837"/>
      <c r="C20837"/>
      <c r="D20837"/>
    </row>
    <row r="20838" spans="1:4" x14ac:dyDescent="0.25">
      <c r="A20838"/>
      <c r="B20838"/>
      <c r="C20838"/>
      <c r="D20838"/>
    </row>
    <row r="20839" spans="1:4" x14ac:dyDescent="0.25">
      <c r="A20839"/>
      <c r="B20839"/>
      <c r="C20839"/>
      <c r="D20839"/>
    </row>
    <row r="20840" spans="1:4" x14ac:dyDescent="0.25">
      <c r="A20840"/>
      <c r="B20840"/>
      <c r="C20840"/>
      <c r="D20840"/>
    </row>
    <row r="20841" spans="1:4" x14ac:dyDescent="0.25">
      <c r="A20841"/>
      <c r="B20841"/>
      <c r="C20841"/>
      <c r="D20841"/>
    </row>
    <row r="20842" spans="1:4" x14ac:dyDescent="0.25">
      <c r="A20842"/>
      <c r="B20842"/>
      <c r="C20842"/>
      <c r="D20842"/>
    </row>
    <row r="20843" spans="1:4" x14ac:dyDescent="0.25">
      <c r="A20843"/>
      <c r="B20843"/>
      <c r="C20843"/>
      <c r="D20843"/>
    </row>
    <row r="20844" spans="1:4" x14ac:dyDescent="0.25">
      <c r="A20844"/>
      <c r="B20844"/>
      <c r="C20844"/>
      <c r="D20844"/>
    </row>
    <row r="20845" spans="1:4" x14ac:dyDescent="0.25">
      <c r="A20845"/>
      <c r="B20845"/>
      <c r="C20845"/>
      <c r="D20845"/>
    </row>
    <row r="20846" spans="1:4" x14ac:dyDescent="0.25">
      <c r="A20846"/>
      <c r="B20846"/>
      <c r="C20846"/>
      <c r="D20846"/>
    </row>
    <row r="20847" spans="1:4" x14ac:dyDescent="0.25">
      <c r="A20847"/>
      <c r="B20847"/>
      <c r="C20847"/>
      <c r="D20847"/>
    </row>
    <row r="20848" spans="1:4" x14ac:dyDescent="0.25">
      <c r="A20848"/>
      <c r="B20848"/>
      <c r="C20848"/>
      <c r="D20848"/>
    </row>
    <row r="20849" spans="1:4" x14ac:dyDescent="0.25">
      <c r="A20849"/>
      <c r="B20849"/>
      <c r="C20849"/>
      <c r="D20849"/>
    </row>
    <row r="20850" spans="1:4" x14ac:dyDescent="0.25">
      <c r="A20850"/>
      <c r="B20850"/>
      <c r="C20850"/>
      <c r="D20850"/>
    </row>
    <row r="20851" spans="1:4" x14ac:dyDescent="0.25">
      <c r="A20851"/>
      <c r="B20851"/>
      <c r="C20851"/>
      <c r="D20851"/>
    </row>
    <row r="20852" spans="1:4" x14ac:dyDescent="0.25">
      <c r="A20852"/>
      <c r="B20852"/>
      <c r="C20852"/>
      <c r="D20852"/>
    </row>
    <row r="20853" spans="1:4" x14ac:dyDescent="0.25">
      <c r="A20853"/>
      <c r="B20853"/>
      <c r="C20853"/>
      <c r="D20853"/>
    </row>
    <row r="20854" spans="1:4" x14ac:dyDescent="0.25">
      <c r="A20854"/>
      <c r="B20854"/>
      <c r="C20854"/>
      <c r="D20854"/>
    </row>
    <row r="20855" spans="1:4" x14ac:dyDescent="0.25">
      <c r="A20855"/>
      <c r="B20855"/>
      <c r="C20855"/>
      <c r="D20855"/>
    </row>
    <row r="20856" spans="1:4" x14ac:dyDescent="0.25">
      <c r="A20856"/>
      <c r="B20856"/>
      <c r="C20856"/>
      <c r="D20856"/>
    </row>
    <row r="20857" spans="1:4" x14ac:dyDescent="0.25">
      <c r="A20857"/>
      <c r="B20857"/>
      <c r="C20857"/>
      <c r="D20857"/>
    </row>
    <row r="20858" spans="1:4" x14ac:dyDescent="0.25">
      <c r="A20858"/>
      <c r="B20858"/>
      <c r="C20858"/>
      <c r="D20858"/>
    </row>
    <row r="20859" spans="1:4" x14ac:dyDescent="0.25">
      <c r="A20859"/>
      <c r="B20859"/>
      <c r="C20859"/>
      <c r="D20859"/>
    </row>
    <row r="20860" spans="1:4" x14ac:dyDescent="0.25">
      <c r="A20860"/>
      <c r="B20860"/>
      <c r="C20860"/>
      <c r="D20860"/>
    </row>
    <row r="20861" spans="1:4" x14ac:dyDescent="0.25">
      <c r="A20861"/>
      <c r="B20861"/>
      <c r="C20861"/>
      <c r="D20861"/>
    </row>
    <row r="20862" spans="1:4" x14ac:dyDescent="0.25">
      <c r="A20862"/>
      <c r="B20862"/>
      <c r="C20862"/>
      <c r="D20862"/>
    </row>
    <row r="20863" spans="1:4" x14ac:dyDescent="0.25">
      <c r="A20863"/>
      <c r="B20863"/>
      <c r="C20863"/>
      <c r="D20863"/>
    </row>
    <row r="20864" spans="1:4" x14ac:dyDescent="0.25">
      <c r="A20864"/>
      <c r="B20864"/>
      <c r="C20864"/>
      <c r="D20864"/>
    </row>
    <row r="20865" spans="1:4" x14ac:dyDescent="0.25">
      <c r="A20865"/>
      <c r="B20865"/>
      <c r="C20865"/>
      <c r="D20865"/>
    </row>
    <row r="20866" spans="1:4" x14ac:dyDescent="0.25">
      <c r="A20866"/>
      <c r="B20866"/>
      <c r="C20866"/>
      <c r="D20866"/>
    </row>
    <row r="20867" spans="1:4" x14ac:dyDescent="0.25">
      <c r="A20867"/>
      <c r="B20867"/>
      <c r="C20867"/>
      <c r="D20867"/>
    </row>
    <row r="20868" spans="1:4" x14ac:dyDescent="0.25">
      <c r="A20868"/>
      <c r="B20868"/>
      <c r="C20868"/>
      <c r="D20868"/>
    </row>
    <row r="20869" spans="1:4" x14ac:dyDescent="0.25">
      <c r="A20869"/>
      <c r="B20869"/>
      <c r="C20869"/>
      <c r="D20869"/>
    </row>
    <row r="20870" spans="1:4" x14ac:dyDescent="0.25">
      <c r="A20870"/>
      <c r="B20870"/>
      <c r="C20870"/>
      <c r="D20870"/>
    </row>
    <row r="20871" spans="1:4" x14ac:dyDescent="0.25">
      <c r="A20871"/>
      <c r="B20871"/>
      <c r="C20871"/>
      <c r="D20871"/>
    </row>
    <row r="20872" spans="1:4" x14ac:dyDescent="0.25">
      <c r="A20872"/>
      <c r="B20872"/>
      <c r="C20872"/>
      <c r="D20872"/>
    </row>
    <row r="20873" spans="1:4" x14ac:dyDescent="0.25">
      <c r="A20873"/>
      <c r="B20873"/>
      <c r="C20873"/>
      <c r="D20873"/>
    </row>
    <row r="20874" spans="1:4" x14ac:dyDescent="0.25">
      <c r="A20874"/>
      <c r="B20874"/>
      <c r="C20874"/>
      <c r="D20874"/>
    </row>
    <row r="20875" spans="1:4" x14ac:dyDescent="0.25">
      <c r="A20875"/>
      <c r="B20875"/>
      <c r="C20875"/>
      <c r="D20875"/>
    </row>
    <row r="20876" spans="1:4" x14ac:dyDescent="0.25">
      <c r="A20876"/>
      <c r="B20876"/>
      <c r="C20876"/>
      <c r="D20876"/>
    </row>
    <row r="20877" spans="1:4" x14ac:dyDescent="0.25">
      <c r="A20877"/>
      <c r="B20877"/>
      <c r="C20877"/>
      <c r="D20877"/>
    </row>
    <row r="20878" spans="1:4" x14ac:dyDescent="0.25">
      <c r="A20878"/>
      <c r="B20878"/>
      <c r="C20878"/>
      <c r="D20878"/>
    </row>
    <row r="20879" spans="1:4" x14ac:dyDescent="0.25">
      <c r="A20879"/>
      <c r="B20879"/>
      <c r="C20879"/>
      <c r="D20879"/>
    </row>
    <row r="20880" spans="1:4" x14ac:dyDescent="0.25">
      <c r="A20880"/>
      <c r="B20880"/>
      <c r="C20880"/>
      <c r="D20880"/>
    </row>
    <row r="20881" spans="1:4" x14ac:dyDescent="0.25">
      <c r="A20881"/>
      <c r="B20881"/>
      <c r="C20881"/>
      <c r="D20881"/>
    </row>
    <row r="20882" spans="1:4" x14ac:dyDescent="0.25">
      <c r="A20882"/>
      <c r="B20882"/>
      <c r="C20882"/>
      <c r="D20882"/>
    </row>
    <row r="20883" spans="1:4" x14ac:dyDescent="0.25">
      <c r="A20883"/>
      <c r="B20883"/>
      <c r="C20883"/>
      <c r="D20883"/>
    </row>
    <row r="20884" spans="1:4" x14ac:dyDescent="0.25">
      <c r="A20884"/>
      <c r="B20884"/>
      <c r="C20884"/>
      <c r="D20884"/>
    </row>
    <row r="20885" spans="1:4" x14ac:dyDescent="0.25">
      <c r="A20885"/>
      <c r="B20885"/>
      <c r="C20885"/>
      <c r="D20885"/>
    </row>
    <row r="20886" spans="1:4" x14ac:dyDescent="0.25">
      <c r="A20886"/>
      <c r="B20886"/>
      <c r="C20886"/>
      <c r="D20886"/>
    </row>
    <row r="20887" spans="1:4" x14ac:dyDescent="0.25">
      <c r="A20887"/>
      <c r="B20887"/>
      <c r="C20887"/>
      <c r="D20887"/>
    </row>
    <row r="20888" spans="1:4" x14ac:dyDescent="0.25">
      <c r="A20888"/>
      <c r="B20888"/>
      <c r="C20888"/>
      <c r="D20888"/>
    </row>
    <row r="20889" spans="1:4" x14ac:dyDescent="0.25">
      <c r="A20889"/>
      <c r="B20889"/>
      <c r="C20889"/>
      <c r="D20889"/>
    </row>
    <row r="20890" spans="1:4" x14ac:dyDescent="0.25">
      <c r="A20890"/>
      <c r="B20890"/>
      <c r="C20890"/>
      <c r="D20890"/>
    </row>
    <row r="20891" spans="1:4" x14ac:dyDescent="0.25">
      <c r="A20891"/>
      <c r="B20891"/>
      <c r="C20891"/>
      <c r="D20891"/>
    </row>
    <row r="20892" spans="1:4" x14ac:dyDescent="0.25">
      <c r="A20892"/>
      <c r="B20892"/>
      <c r="C20892"/>
      <c r="D20892"/>
    </row>
    <row r="20893" spans="1:4" x14ac:dyDescent="0.25">
      <c r="A20893"/>
      <c r="B20893"/>
      <c r="C20893"/>
      <c r="D20893"/>
    </row>
    <row r="20894" spans="1:4" x14ac:dyDescent="0.25">
      <c r="A20894"/>
      <c r="B20894"/>
      <c r="C20894"/>
      <c r="D20894"/>
    </row>
    <row r="20895" spans="1:4" x14ac:dyDescent="0.25">
      <c r="A20895"/>
      <c r="B20895"/>
      <c r="C20895"/>
      <c r="D20895"/>
    </row>
    <row r="20896" spans="1:4" x14ac:dyDescent="0.25">
      <c r="A20896"/>
      <c r="B20896"/>
      <c r="C20896"/>
      <c r="D20896"/>
    </row>
    <row r="20897" spans="1:4" x14ac:dyDescent="0.25">
      <c r="A20897"/>
      <c r="B20897"/>
      <c r="C20897"/>
      <c r="D20897"/>
    </row>
    <row r="20898" spans="1:4" x14ac:dyDescent="0.25">
      <c r="A20898"/>
      <c r="B20898"/>
      <c r="C20898"/>
      <c r="D20898"/>
    </row>
    <row r="20899" spans="1:4" x14ac:dyDescent="0.25">
      <c r="A20899"/>
      <c r="B20899"/>
      <c r="C20899"/>
      <c r="D20899"/>
    </row>
    <row r="20900" spans="1:4" x14ac:dyDescent="0.25">
      <c r="A20900"/>
      <c r="B20900"/>
      <c r="C20900"/>
      <c r="D20900"/>
    </row>
    <row r="20901" spans="1:4" x14ac:dyDescent="0.25">
      <c r="A20901"/>
      <c r="B20901"/>
      <c r="C20901"/>
      <c r="D20901"/>
    </row>
    <row r="20902" spans="1:4" x14ac:dyDescent="0.25">
      <c r="A20902"/>
      <c r="B20902"/>
      <c r="C20902"/>
      <c r="D20902"/>
    </row>
    <row r="20903" spans="1:4" x14ac:dyDescent="0.25">
      <c r="A20903"/>
      <c r="B20903"/>
      <c r="C20903"/>
      <c r="D20903"/>
    </row>
    <row r="20904" spans="1:4" x14ac:dyDescent="0.25">
      <c r="A20904"/>
      <c r="B20904"/>
      <c r="C20904"/>
      <c r="D20904"/>
    </row>
    <row r="20905" spans="1:4" x14ac:dyDescent="0.25">
      <c r="A20905"/>
      <c r="B20905"/>
      <c r="C20905"/>
      <c r="D20905"/>
    </row>
    <row r="20906" spans="1:4" x14ac:dyDescent="0.25">
      <c r="A20906"/>
      <c r="B20906"/>
      <c r="C20906"/>
      <c r="D20906"/>
    </row>
    <row r="20907" spans="1:4" x14ac:dyDescent="0.25">
      <c r="A20907"/>
      <c r="B20907"/>
      <c r="C20907"/>
      <c r="D20907"/>
    </row>
    <row r="20908" spans="1:4" x14ac:dyDescent="0.25">
      <c r="A20908"/>
      <c r="B20908"/>
      <c r="C20908"/>
      <c r="D20908"/>
    </row>
    <row r="20909" spans="1:4" x14ac:dyDescent="0.25">
      <c r="A20909"/>
      <c r="B20909"/>
      <c r="C20909"/>
      <c r="D20909"/>
    </row>
    <row r="20910" spans="1:4" x14ac:dyDescent="0.25">
      <c r="A20910"/>
      <c r="B20910"/>
      <c r="C20910"/>
      <c r="D20910"/>
    </row>
    <row r="20911" spans="1:4" x14ac:dyDescent="0.25">
      <c r="A20911"/>
      <c r="B20911"/>
      <c r="C20911"/>
      <c r="D20911"/>
    </row>
    <row r="20912" spans="1:4" x14ac:dyDescent="0.25">
      <c r="A20912"/>
      <c r="B20912"/>
      <c r="C20912"/>
      <c r="D20912"/>
    </row>
    <row r="20913" spans="1:4" x14ac:dyDescent="0.25">
      <c r="A20913"/>
      <c r="B20913"/>
      <c r="C20913"/>
      <c r="D20913"/>
    </row>
    <row r="20914" spans="1:4" x14ac:dyDescent="0.25">
      <c r="A20914"/>
      <c r="B20914"/>
      <c r="C20914"/>
      <c r="D20914"/>
    </row>
    <row r="20915" spans="1:4" x14ac:dyDescent="0.25">
      <c r="A20915"/>
      <c r="B20915"/>
      <c r="C20915"/>
      <c r="D20915"/>
    </row>
    <row r="20916" spans="1:4" x14ac:dyDescent="0.25">
      <c r="A20916"/>
      <c r="B20916"/>
      <c r="C20916"/>
      <c r="D20916"/>
    </row>
    <row r="20917" spans="1:4" x14ac:dyDescent="0.25">
      <c r="A20917"/>
      <c r="B20917"/>
      <c r="C20917"/>
      <c r="D20917"/>
    </row>
    <row r="20918" spans="1:4" x14ac:dyDescent="0.25">
      <c r="A20918"/>
      <c r="B20918"/>
      <c r="C20918"/>
      <c r="D20918"/>
    </row>
    <row r="20919" spans="1:4" x14ac:dyDescent="0.25">
      <c r="A20919"/>
      <c r="B20919"/>
      <c r="C20919"/>
      <c r="D20919"/>
    </row>
    <row r="20920" spans="1:4" x14ac:dyDescent="0.25">
      <c r="A20920"/>
      <c r="B20920"/>
      <c r="C20920"/>
      <c r="D20920"/>
    </row>
    <row r="20921" spans="1:4" x14ac:dyDescent="0.25">
      <c r="A20921"/>
      <c r="B20921"/>
      <c r="C20921"/>
      <c r="D20921"/>
    </row>
    <row r="20922" spans="1:4" x14ac:dyDescent="0.25">
      <c r="A20922"/>
      <c r="B20922"/>
      <c r="C20922"/>
      <c r="D20922"/>
    </row>
    <row r="20923" spans="1:4" x14ac:dyDescent="0.25">
      <c r="A20923"/>
      <c r="B20923"/>
      <c r="C20923"/>
      <c r="D20923"/>
    </row>
    <row r="20924" spans="1:4" x14ac:dyDescent="0.25">
      <c r="A20924"/>
      <c r="B20924"/>
      <c r="C20924"/>
      <c r="D20924"/>
    </row>
    <row r="20925" spans="1:4" x14ac:dyDescent="0.25">
      <c r="A20925"/>
      <c r="B20925"/>
      <c r="C20925"/>
      <c r="D20925"/>
    </row>
    <row r="20926" spans="1:4" x14ac:dyDescent="0.25">
      <c r="A20926"/>
      <c r="B20926"/>
      <c r="C20926"/>
      <c r="D20926"/>
    </row>
    <row r="20927" spans="1:4" x14ac:dyDescent="0.25">
      <c r="A20927"/>
      <c r="B20927"/>
      <c r="C20927"/>
      <c r="D20927"/>
    </row>
    <row r="20928" spans="1:4" x14ac:dyDescent="0.25">
      <c r="A20928"/>
      <c r="B20928"/>
      <c r="C20928"/>
      <c r="D20928"/>
    </row>
    <row r="20929" spans="1:4" x14ac:dyDescent="0.25">
      <c r="A20929"/>
      <c r="B20929"/>
      <c r="C20929"/>
      <c r="D20929"/>
    </row>
    <row r="20930" spans="1:4" x14ac:dyDescent="0.25">
      <c r="A20930"/>
      <c r="B20930"/>
      <c r="C20930"/>
      <c r="D20930"/>
    </row>
    <row r="20931" spans="1:4" x14ac:dyDescent="0.25">
      <c r="A20931"/>
      <c r="B20931"/>
      <c r="C20931"/>
      <c r="D20931"/>
    </row>
    <row r="20932" spans="1:4" x14ac:dyDescent="0.25">
      <c r="A20932"/>
      <c r="B20932"/>
      <c r="C20932"/>
      <c r="D20932"/>
    </row>
    <row r="20933" spans="1:4" x14ac:dyDescent="0.25">
      <c r="A20933"/>
      <c r="B20933"/>
      <c r="C20933"/>
      <c r="D20933"/>
    </row>
    <row r="20934" spans="1:4" x14ac:dyDescent="0.25">
      <c r="A20934"/>
      <c r="B20934"/>
      <c r="C20934"/>
      <c r="D20934"/>
    </row>
    <row r="20935" spans="1:4" x14ac:dyDescent="0.25">
      <c r="A20935"/>
      <c r="B20935"/>
      <c r="C20935"/>
      <c r="D20935"/>
    </row>
    <row r="20936" spans="1:4" x14ac:dyDescent="0.25">
      <c r="A20936"/>
      <c r="B20936"/>
      <c r="C20936"/>
      <c r="D20936"/>
    </row>
    <row r="20937" spans="1:4" x14ac:dyDescent="0.25">
      <c r="A20937"/>
      <c r="B20937"/>
      <c r="C20937"/>
      <c r="D20937"/>
    </row>
    <row r="20938" spans="1:4" x14ac:dyDescent="0.25">
      <c r="A20938"/>
      <c r="B20938"/>
      <c r="C20938"/>
      <c r="D20938"/>
    </row>
    <row r="20939" spans="1:4" x14ac:dyDescent="0.25">
      <c r="A20939"/>
      <c r="B20939"/>
      <c r="C20939"/>
      <c r="D20939"/>
    </row>
    <row r="20940" spans="1:4" x14ac:dyDescent="0.25">
      <c r="A20940"/>
      <c r="B20940"/>
      <c r="C20940"/>
      <c r="D20940"/>
    </row>
    <row r="20941" spans="1:4" x14ac:dyDescent="0.25">
      <c r="A20941"/>
      <c r="B20941"/>
      <c r="C20941"/>
      <c r="D20941"/>
    </row>
    <row r="20942" spans="1:4" x14ac:dyDescent="0.25">
      <c r="A20942"/>
      <c r="B20942"/>
      <c r="C20942"/>
      <c r="D20942"/>
    </row>
    <row r="20943" spans="1:4" x14ac:dyDescent="0.25">
      <c r="A20943"/>
      <c r="B20943"/>
      <c r="C20943"/>
      <c r="D20943"/>
    </row>
    <row r="20944" spans="1:4" x14ac:dyDescent="0.25">
      <c r="A20944"/>
      <c r="B20944"/>
      <c r="C20944"/>
      <c r="D20944"/>
    </row>
    <row r="20945" spans="1:4" x14ac:dyDescent="0.25">
      <c r="A20945"/>
      <c r="B20945"/>
      <c r="C20945"/>
      <c r="D20945"/>
    </row>
    <row r="20946" spans="1:4" x14ac:dyDescent="0.25">
      <c r="A20946"/>
      <c r="B20946"/>
      <c r="C20946"/>
      <c r="D20946"/>
    </row>
    <row r="20947" spans="1:4" x14ac:dyDescent="0.25">
      <c r="A20947"/>
      <c r="B20947"/>
      <c r="C20947"/>
      <c r="D20947"/>
    </row>
    <row r="20948" spans="1:4" x14ac:dyDescent="0.25">
      <c r="A20948"/>
      <c r="B20948"/>
      <c r="C20948"/>
      <c r="D20948"/>
    </row>
    <row r="20949" spans="1:4" x14ac:dyDescent="0.25">
      <c r="A20949"/>
      <c r="B20949"/>
      <c r="C20949"/>
      <c r="D20949"/>
    </row>
    <row r="20950" spans="1:4" x14ac:dyDescent="0.25">
      <c r="A20950"/>
      <c r="B20950"/>
      <c r="C20950"/>
      <c r="D20950"/>
    </row>
    <row r="20951" spans="1:4" x14ac:dyDescent="0.25">
      <c r="A20951"/>
      <c r="B20951"/>
      <c r="C20951"/>
      <c r="D20951"/>
    </row>
    <row r="20952" spans="1:4" x14ac:dyDescent="0.25">
      <c r="A20952"/>
      <c r="B20952"/>
      <c r="C20952"/>
      <c r="D20952"/>
    </row>
    <row r="20953" spans="1:4" x14ac:dyDescent="0.25">
      <c r="A20953"/>
      <c r="B20953"/>
      <c r="C20953"/>
      <c r="D20953"/>
    </row>
    <row r="20954" spans="1:4" x14ac:dyDescent="0.25">
      <c r="A20954"/>
      <c r="B20954"/>
      <c r="C20954"/>
      <c r="D20954"/>
    </row>
    <row r="20955" spans="1:4" x14ac:dyDescent="0.25">
      <c r="A20955"/>
      <c r="B20955"/>
      <c r="C20955"/>
      <c r="D20955"/>
    </row>
    <row r="20956" spans="1:4" x14ac:dyDescent="0.25">
      <c r="A20956"/>
      <c r="B20956"/>
      <c r="C20956"/>
      <c r="D20956"/>
    </row>
    <row r="20957" spans="1:4" x14ac:dyDescent="0.25">
      <c r="A20957"/>
      <c r="B20957"/>
      <c r="C20957"/>
      <c r="D20957"/>
    </row>
    <row r="20958" spans="1:4" x14ac:dyDescent="0.25">
      <c r="A20958"/>
      <c r="B20958"/>
      <c r="C20958"/>
      <c r="D20958"/>
    </row>
    <row r="20959" spans="1:4" x14ac:dyDescent="0.25">
      <c r="A20959"/>
      <c r="B20959"/>
      <c r="C20959"/>
      <c r="D20959"/>
    </row>
    <row r="20960" spans="1:4" x14ac:dyDescent="0.25">
      <c r="A20960"/>
      <c r="B20960"/>
      <c r="C20960"/>
      <c r="D20960"/>
    </row>
    <row r="20961" spans="1:4" x14ac:dyDescent="0.25">
      <c r="A20961"/>
      <c r="B20961"/>
      <c r="C20961"/>
      <c r="D20961"/>
    </row>
    <row r="20962" spans="1:4" x14ac:dyDescent="0.25">
      <c r="A20962"/>
      <c r="B20962"/>
      <c r="C20962"/>
      <c r="D20962"/>
    </row>
    <row r="20963" spans="1:4" x14ac:dyDescent="0.25">
      <c r="A20963"/>
      <c r="B20963"/>
      <c r="C20963"/>
      <c r="D20963"/>
    </row>
    <row r="20964" spans="1:4" x14ac:dyDescent="0.25">
      <c r="A20964"/>
      <c r="B20964"/>
      <c r="C20964"/>
      <c r="D20964"/>
    </row>
    <row r="20965" spans="1:4" x14ac:dyDescent="0.25">
      <c r="A20965"/>
      <c r="B20965"/>
      <c r="C20965"/>
      <c r="D20965"/>
    </row>
    <row r="20966" spans="1:4" x14ac:dyDescent="0.25">
      <c r="A20966"/>
      <c r="B20966"/>
      <c r="C20966"/>
      <c r="D20966"/>
    </row>
    <row r="20967" spans="1:4" x14ac:dyDescent="0.25">
      <c r="A20967"/>
      <c r="B20967"/>
      <c r="C20967"/>
      <c r="D20967"/>
    </row>
    <row r="20968" spans="1:4" x14ac:dyDescent="0.25">
      <c r="A20968"/>
      <c r="B20968"/>
      <c r="C20968"/>
      <c r="D20968"/>
    </row>
    <row r="20969" spans="1:4" x14ac:dyDescent="0.25">
      <c r="A20969"/>
      <c r="B20969"/>
      <c r="C20969"/>
      <c r="D20969"/>
    </row>
    <row r="20970" spans="1:4" x14ac:dyDescent="0.25">
      <c r="A20970"/>
      <c r="B20970"/>
      <c r="C20970"/>
      <c r="D20970"/>
    </row>
    <row r="20971" spans="1:4" x14ac:dyDescent="0.25">
      <c r="A20971"/>
      <c r="B20971"/>
      <c r="C20971"/>
      <c r="D20971"/>
    </row>
    <row r="20972" spans="1:4" x14ac:dyDescent="0.25">
      <c r="A20972"/>
      <c r="B20972"/>
      <c r="C20972"/>
      <c r="D20972"/>
    </row>
    <row r="20973" spans="1:4" x14ac:dyDescent="0.25">
      <c r="A20973"/>
      <c r="B20973"/>
      <c r="C20973"/>
      <c r="D20973"/>
    </row>
    <row r="20974" spans="1:4" x14ac:dyDescent="0.25">
      <c r="A20974"/>
      <c r="B20974"/>
      <c r="C20974"/>
      <c r="D20974"/>
    </row>
    <row r="20975" spans="1:4" x14ac:dyDescent="0.25">
      <c r="A20975"/>
      <c r="B20975"/>
      <c r="C20975"/>
      <c r="D20975"/>
    </row>
    <row r="20976" spans="1:4" x14ac:dyDescent="0.25">
      <c r="A20976"/>
      <c r="B20976"/>
      <c r="C20976"/>
      <c r="D20976"/>
    </row>
    <row r="20977" spans="1:4" x14ac:dyDescent="0.25">
      <c r="A20977"/>
      <c r="B20977"/>
      <c r="C20977"/>
      <c r="D20977"/>
    </row>
    <row r="20978" spans="1:4" x14ac:dyDescent="0.25">
      <c r="A20978"/>
      <c r="B20978"/>
      <c r="C20978"/>
      <c r="D20978"/>
    </row>
    <row r="20979" spans="1:4" x14ac:dyDescent="0.25">
      <c r="A20979"/>
      <c r="B20979"/>
      <c r="C20979"/>
      <c r="D20979"/>
    </row>
    <row r="20980" spans="1:4" x14ac:dyDescent="0.25">
      <c r="A20980"/>
      <c r="B20980"/>
      <c r="C20980"/>
      <c r="D20980"/>
    </row>
    <row r="20981" spans="1:4" x14ac:dyDescent="0.25">
      <c r="A20981"/>
      <c r="B20981"/>
      <c r="C20981"/>
      <c r="D20981"/>
    </row>
    <row r="20982" spans="1:4" x14ac:dyDescent="0.25">
      <c r="A20982"/>
      <c r="B20982"/>
      <c r="C20982"/>
      <c r="D20982"/>
    </row>
    <row r="20983" spans="1:4" x14ac:dyDescent="0.25">
      <c r="A20983"/>
      <c r="B20983"/>
      <c r="C20983"/>
      <c r="D20983"/>
    </row>
    <row r="20984" spans="1:4" x14ac:dyDescent="0.25">
      <c r="A20984"/>
      <c r="B20984"/>
      <c r="C20984"/>
      <c r="D20984"/>
    </row>
    <row r="20985" spans="1:4" x14ac:dyDescent="0.25">
      <c r="A20985"/>
      <c r="B20985"/>
      <c r="C20985"/>
      <c r="D20985"/>
    </row>
    <row r="20986" spans="1:4" x14ac:dyDescent="0.25">
      <c r="A20986"/>
      <c r="B20986"/>
      <c r="C20986"/>
      <c r="D20986"/>
    </row>
    <row r="20987" spans="1:4" x14ac:dyDescent="0.25">
      <c r="A20987"/>
      <c r="B20987"/>
      <c r="C20987"/>
      <c r="D20987"/>
    </row>
    <row r="20988" spans="1:4" x14ac:dyDescent="0.25">
      <c r="A20988"/>
      <c r="B20988"/>
      <c r="C20988"/>
      <c r="D20988"/>
    </row>
    <row r="20989" spans="1:4" x14ac:dyDescent="0.25">
      <c r="A20989"/>
      <c r="B20989"/>
      <c r="C20989"/>
      <c r="D20989"/>
    </row>
    <row r="20990" spans="1:4" x14ac:dyDescent="0.25">
      <c r="A20990"/>
      <c r="B20990"/>
      <c r="C20990"/>
      <c r="D20990"/>
    </row>
    <row r="20991" spans="1:4" x14ac:dyDescent="0.25">
      <c r="A20991"/>
      <c r="B20991"/>
      <c r="C20991"/>
      <c r="D20991"/>
    </row>
    <row r="20992" spans="1:4" x14ac:dyDescent="0.25">
      <c r="A20992"/>
      <c r="B20992"/>
      <c r="C20992"/>
      <c r="D20992"/>
    </row>
    <row r="20993" spans="1:4" x14ac:dyDescent="0.25">
      <c r="A20993"/>
      <c r="B20993"/>
      <c r="C20993"/>
      <c r="D20993"/>
    </row>
    <row r="20994" spans="1:4" x14ac:dyDescent="0.25">
      <c r="A20994"/>
      <c r="B20994"/>
      <c r="C20994"/>
      <c r="D20994"/>
    </row>
    <row r="20995" spans="1:4" x14ac:dyDescent="0.25">
      <c r="A20995"/>
      <c r="B20995"/>
      <c r="C20995"/>
      <c r="D20995"/>
    </row>
    <row r="20996" spans="1:4" x14ac:dyDescent="0.25">
      <c r="A20996"/>
      <c r="B20996"/>
      <c r="C20996"/>
      <c r="D20996"/>
    </row>
    <row r="20997" spans="1:4" x14ac:dyDescent="0.25">
      <c r="A20997"/>
      <c r="B20997"/>
      <c r="C20997"/>
      <c r="D20997"/>
    </row>
    <row r="20998" spans="1:4" x14ac:dyDescent="0.25">
      <c r="A20998"/>
      <c r="B20998"/>
      <c r="C20998"/>
      <c r="D20998"/>
    </row>
    <row r="20999" spans="1:4" x14ac:dyDescent="0.25">
      <c r="A20999"/>
      <c r="B20999"/>
      <c r="C20999"/>
      <c r="D20999"/>
    </row>
    <row r="21000" spans="1:4" x14ac:dyDescent="0.25">
      <c r="A21000"/>
      <c r="B21000"/>
      <c r="C21000"/>
      <c r="D21000"/>
    </row>
    <row r="21001" spans="1:4" x14ac:dyDescent="0.25">
      <c r="A21001"/>
      <c r="B21001"/>
      <c r="C21001"/>
      <c r="D21001"/>
    </row>
    <row r="21002" spans="1:4" x14ac:dyDescent="0.25">
      <c r="A21002"/>
      <c r="B21002"/>
      <c r="C21002"/>
      <c r="D21002"/>
    </row>
    <row r="21003" spans="1:4" x14ac:dyDescent="0.25">
      <c r="A21003"/>
      <c r="B21003"/>
      <c r="C21003"/>
      <c r="D21003"/>
    </row>
    <row r="21004" spans="1:4" x14ac:dyDescent="0.25">
      <c r="A21004"/>
      <c r="B21004"/>
      <c r="C21004"/>
      <c r="D21004"/>
    </row>
    <row r="21005" spans="1:4" x14ac:dyDescent="0.25">
      <c r="A21005"/>
      <c r="B21005"/>
      <c r="C21005"/>
      <c r="D21005"/>
    </row>
    <row r="21006" spans="1:4" x14ac:dyDescent="0.25">
      <c r="A21006"/>
      <c r="B21006"/>
      <c r="C21006"/>
      <c r="D21006"/>
    </row>
    <row r="21007" spans="1:4" x14ac:dyDescent="0.25">
      <c r="A21007"/>
      <c r="B21007"/>
      <c r="C21007"/>
      <c r="D21007"/>
    </row>
    <row r="21008" spans="1:4" x14ac:dyDescent="0.25">
      <c r="A21008"/>
      <c r="B21008"/>
      <c r="C21008"/>
      <c r="D21008"/>
    </row>
    <row r="21009" spans="1:4" x14ac:dyDescent="0.25">
      <c r="A21009"/>
      <c r="B21009"/>
      <c r="C21009"/>
      <c r="D21009"/>
    </row>
    <row r="21010" spans="1:4" x14ac:dyDescent="0.25">
      <c r="A21010"/>
      <c r="B21010"/>
      <c r="C21010"/>
      <c r="D21010"/>
    </row>
    <row r="21011" spans="1:4" x14ac:dyDescent="0.25">
      <c r="A21011"/>
      <c r="B21011"/>
      <c r="C21011"/>
      <c r="D21011"/>
    </row>
    <row r="21012" spans="1:4" x14ac:dyDescent="0.25">
      <c r="A21012"/>
      <c r="B21012"/>
      <c r="C21012"/>
      <c r="D21012"/>
    </row>
    <row r="21013" spans="1:4" x14ac:dyDescent="0.25">
      <c r="A21013"/>
      <c r="B21013"/>
      <c r="C21013"/>
      <c r="D21013"/>
    </row>
    <row r="21014" spans="1:4" x14ac:dyDescent="0.25">
      <c r="A21014"/>
      <c r="B21014"/>
      <c r="C21014"/>
      <c r="D21014"/>
    </row>
    <row r="21015" spans="1:4" x14ac:dyDescent="0.25">
      <c r="A21015"/>
      <c r="B21015"/>
      <c r="C21015"/>
      <c r="D21015"/>
    </row>
    <row r="21016" spans="1:4" x14ac:dyDescent="0.25">
      <c r="A21016"/>
      <c r="B21016"/>
      <c r="C21016"/>
      <c r="D21016"/>
    </row>
    <row r="21017" spans="1:4" x14ac:dyDescent="0.25">
      <c r="A21017"/>
      <c r="B21017"/>
      <c r="C21017"/>
      <c r="D21017"/>
    </row>
    <row r="21018" spans="1:4" x14ac:dyDescent="0.25">
      <c r="A21018"/>
      <c r="B21018"/>
      <c r="C21018"/>
      <c r="D21018"/>
    </row>
    <row r="21019" spans="1:4" x14ac:dyDescent="0.25">
      <c r="A21019"/>
      <c r="B21019"/>
      <c r="C21019"/>
      <c r="D21019"/>
    </row>
    <row r="21020" spans="1:4" x14ac:dyDescent="0.25">
      <c r="A21020"/>
      <c r="B21020"/>
      <c r="C21020"/>
      <c r="D21020"/>
    </row>
    <row r="21021" spans="1:4" x14ac:dyDescent="0.25">
      <c r="A21021"/>
      <c r="B21021"/>
      <c r="C21021"/>
      <c r="D21021"/>
    </row>
    <row r="21022" spans="1:4" x14ac:dyDescent="0.25">
      <c r="A21022"/>
      <c r="B21022"/>
      <c r="C21022"/>
      <c r="D21022"/>
    </row>
    <row r="21023" spans="1:4" x14ac:dyDescent="0.25">
      <c r="A21023"/>
      <c r="B21023"/>
      <c r="C21023"/>
      <c r="D21023"/>
    </row>
    <row r="21024" spans="1:4" x14ac:dyDescent="0.25">
      <c r="A21024"/>
      <c r="B21024"/>
      <c r="C21024"/>
      <c r="D21024"/>
    </row>
    <row r="21025" spans="1:4" x14ac:dyDescent="0.25">
      <c r="A21025"/>
      <c r="B21025"/>
      <c r="C21025"/>
      <c r="D21025"/>
    </row>
    <row r="21026" spans="1:4" x14ac:dyDescent="0.25">
      <c r="A21026"/>
      <c r="B21026"/>
      <c r="C21026"/>
      <c r="D21026"/>
    </row>
    <row r="21027" spans="1:4" x14ac:dyDescent="0.25">
      <c r="A21027"/>
      <c r="B21027"/>
      <c r="C21027"/>
      <c r="D21027"/>
    </row>
    <row r="21028" spans="1:4" x14ac:dyDescent="0.25">
      <c r="A21028"/>
      <c r="B21028"/>
      <c r="C21028"/>
      <c r="D21028"/>
    </row>
    <row r="21029" spans="1:4" x14ac:dyDescent="0.25">
      <c r="A21029"/>
      <c r="B21029"/>
      <c r="C21029"/>
      <c r="D21029"/>
    </row>
    <row r="21030" spans="1:4" x14ac:dyDescent="0.25">
      <c r="A21030"/>
      <c r="B21030"/>
      <c r="C21030"/>
      <c r="D21030"/>
    </row>
    <row r="21031" spans="1:4" x14ac:dyDescent="0.25">
      <c r="A21031"/>
      <c r="B21031"/>
      <c r="C21031"/>
      <c r="D21031"/>
    </row>
    <row r="21032" spans="1:4" x14ac:dyDescent="0.25">
      <c r="A21032"/>
      <c r="B21032"/>
      <c r="C21032"/>
      <c r="D21032"/>
    </row>
    <row r="21033" spans="1:4" x14ac:dyDescent="0.25">
      <c r="A21033"/>
      <c r="B21033"/>
      <c r="C21033"/>
      <c r="D21033"/>
    </row>
    <row r="21034" spans="1:4" x14ac:dyDescent="0.25">
      <c r="A21034"/>
      <c r="B21034"/>
      <c r="C21034"/>
      <c r="D21034"/>
    </row>
    <row r="21035" spans="1:4" x14ac:dyDescent="0.25">
      <c r="A21035"/>
      <c r="B21035"/>
      <c r="C21035"/>
      <c r="D21035"/>
    </row>
    <row r="21036" spans="1:4" x14ac:dyDescent="0.25">
      <c r="A21036"/>
      <c r="B21036"/>
      <c r="C21036"/>
      <c r="D21036"/>
    </row>
    <row r="21037" spans="1:4" x14ac:dyDescent="0.25">
      <c r="A21037"/>
      <c r="B21037"/>
      <c r="C21037"/>
      <c r="D21037"/>
    </row>
    <row r="21038" spans="1:4" x14ac:dyDescent="0.25">
      <c r="A21038"/>
      <c r="B21038"/>
      <c r="C21038"/>
      <c r="D21038"/>
    </row>
    <row r="21039" spans="1:4" x14ac:dyDescent="0.25">
      <c r="A21039"/>
      <c r="B21039"/>
      <c r="C21039"/>
      <c r="D21039"/>
    </row>
    <row r="21040" spans="1:4" x14ac:dyDescent="0.25">
      <c r="A21040"/>
      <c r="B21040"/>
      <c r="C21040"/>
      <c r="D21040"/>
    </row>
    <row r="21041" spans="1:4" x14ac:dyDescent="0.25">
      <c r="A21041"/>
      <c r="B21041"/>
      <c r="C21041"/>
      <c r="D21041"/>
    </row>
    <row r="21042" spans="1:4" x14ac:dyDescent="0.25">
      <c r="A21042"/>
      <c r="B21042"/>
      <c r="C21042"/>
      <c r="D21042"/>
    </row>
    <row r="21043" spans="1:4" x14ac:dyDescent="0.25">
      <c r="A21043"/>
      <c r="B21043"/>
      <c r="C21043"/>
      <c r="D21043"/>
    </row>
    <row r="21044" spans="1:4" x14ac:dyDescent="0.25">
      <c r="A21044"/>
      <c r="B21044"/>
      <c r="C21044"/>
      <c r="D21044"/>
    </row>
    <row r="21045" spans="1:4" x14ac:dyDescent="0.25">
      <c r="A21045"/>
      <c r="B21045"/>
      <c r="C21045"/>
      <c r="D21045"/>
    </row>
    <row r="21046" spans="1:4" x14ac:dyDescent="0.25">
      <c r="A21046"/>
      <c r="B21046"/>
      <c r="C21046"/>
      <c r="D21046"/>
    </row>
    <row r="21047" spans="1:4" x14ac:dyDescent="0.25">
      <c r="A21047"/>
      <c r="B21047"/>
      <c r="C21047"/>
      <c r="D21047"/>
    </row>
    <row r="21048" spans="1:4" x14ac:dyDescent="0.25">
      <c r="A21048"/>
      <c r="B21048"/>
      <c r="C21048"/>
      <c r="D21048"/>
    </row>
    <row r="21049" spans="1:4" x14ac:dyDescent="0.25">
      <c r="A21049"/>
      <c r="B21049"/>
      <c r="C21049"/>
      <c r="D21049"/>
    </row>
    <row r="21050" spans="1:4" x14ac:dyDescent="0.25">
      <c r="A21050"/>
      <c r="B21050"/>
      <c r="C21050"/>
      <c r="D21050"/>
    </row>
    <row r="21051" spans="1:4" x14ac:dyDescent="0.25">
      <c r="A21051"/>
      <c r="B21051"/>
      <c r="C21051"/>
      <c r="D21051"/>
    </row>
    <row r="21052" spans="1:4" x14ac:dyDescent="0.25">
      <c r="A21052"/>
      <c r="B21052"/>
      <c r="C21052"/>
      <c r="D21052"/>
    </row>
    <row r="21053" spans="1:4" x14ac:dyDescent="0.25">
      <c r="A21053"/>
      <c r="B21053"/>
      <c r="C21053"/>
      <c r="D21053"/>
    </row>
    <row r="21054" spans="1:4" x14ac:dyDescent="0.25">
      <c r="A21054"/>
      <c r="B21054"/>
      <c r="C21054"/>
      <c r="D21054"/>
    </row>
    <row r="21055" spans="1:4" x14ac:dyDescent="0.25">
      <c r="A21055"/>
      <c r="B21055"/>
      <c r="C21055"/>
      <c r="D21055"/>
    </row>
    <row r="21056" spans="1:4" x14ac:dyDescent="0.25">
      <c r="A21056"/>
      <c r="B21056"/>
      <c r="C21056"/>
      <c r="D21056"/>
    </row>
    <row r="21057" spans="1:4" x14ac:dyDescent="0.25">
      <c r="A21057"/>
      <c r="B21057"/>
      <c r="C21057"/>
      <c r="D21057"/>
    </row>
    <row r="21058" spans="1:4" x14ac:dyDescent="0.25">
      <c r="A21058"/>
      <c r="B21058"/>
      <c r="C21058"/>
      <c r="D21058"/>
    </row>
    <row r="21059" spans="1:4" x14ac:dyDescent="0.25">
      <c r="A21059"/>
      <c r="B21059"/>
      <c r="C21059"/>
      <c r="D21059"/>
    </row>
    <row r="21060" spans="1:4" x14ac:dyDescent="0.25">
      <c r="A21060"/>
      <c r="B21060"/>
      <c r="C21060"/>
      <c r="D21060"/>
    </row>
    <row r="21061" spans="1:4" x14ac:dyDescent="0.25">
      <c r="A21061"/>
      <c r="B21061"/>
      <c r="C21061"/>
      <c r="D21061"/>
    </row>
    <row r="21062" spans="1:4" x14ac:dyDescent="0.25">
      <c r="A21062"/>
      <c r="B21062"/>
      <c r="C21062"/>
      <c r="D21062"/>
    </row>
    <row r="21063" spans="1:4" x14ac:dyDescent="0.25">
      <c r="A21063"/>
      <c r="B21063"/>
      <c r="C21063"/>
      <c r="D21063"/>
    </row>
    <row r="21064" spans="1:4" x14ac:dyDescent="0.25">
      <c r="A21064"/>
      <c r="B21064"/>
      <c r="C21064"/>
      <c r="D21064"/>
    </row>
    <row r="21065" spans="1:4" x14ac:dyDescent="0.25">
      <c r="A21065"/>
      <c r="B21065"/>
      <c r="C21065"/>
      <c r="D21065"/>
    </row>
    <row r="21066" spans="1:4" x14ac:dyDescent="0.25">
      <c r="A21066"/>
      <c r="B21066"/>
      <c r="C21066"/>
      <c r="D21066"/>
    </row>
    <row r="21067" spans="1:4" x14ac:dyDescent="0.25">
      <c r="A21067"/>
      <c r="B21067"/>
      <c r="C21067"/>
      <c r="D21067"/>
    </row>
    <row r="21068" spans="1:4" x14ac:dyDescent="0.25">
      <c r="A21068"/>
      <c r="B21068"/>
      <c r="C21068"/>
      <c r="D21068"/>
    </row>
    <row r="21069" spans="1:4" x14ac:dyDescent="0.25">
      <c r="A21069"/>
      <c r="B21069"/>
      <c r="C21069"/>
      <c r="D21069"/>
    </row>
    <row r="21070" spans="1:4" x14ac:dyDescent="0.25">
      <c r="A21070"/>
      <c r="B21070"/>
      <c r="C21070"/>
      <c r="D21070"/>
    </row>
    <row r="21071" spans="1:4" x14ac:dyDescent="0.25">
      <c r="A21071"/>
      <c r="B21071"/>
      <c r="C21071"/>
      <c r="D21071"/>
    </row>
    <row r="21072" spans="1:4" x14ac:dyDescent="0.25">
      <c r="A21072"/>
      <c r="B21072"/>
      <c r="C21072"/>
      <c r="D21072"/>
    </row>
    <row r="21073" spans="1:4" x14ac:dyDescent="0.25">
      <c r="A21073"/>
      <c r="B21073"/>
      <c r="C21073"/>
      <c r="D21073"/>
    </row>
    <row r="21074" spans="1:4" x14ac:dyDescent="0.25">
      <c r="A21074"/>
      <c r="B21074"/>
      <c r="C21074"/>
      <c r="D21074"/>
    </row>
    <row r="21075" spans="1:4" x14ac:dyDescent="0.25">
      <c r="A21075"/>
      <c r="B21075"/>
      <c r="C21075"/>
      <c r="D21075"/>
    </row>
    <row r="21076" spans="1:4" x14ac:dyDescent="0.25">
      <c r="A21076"/>
      <c r="B21076"/>
      <c r="C21076"/>
      <c r="D21076"/>
    </row>
    <row r="21077" spans="1:4" x14ac:dyDescent="0.25">
      <c r="A21077"/>
      <c r="B21077"/>
      <c r="C21077"/>
      <c r="D21077"/>
    </row>
    <row r="21078" spans="1:4" x14ac:dyDescent="0.25">
      <c r="A21078"/>
      <c r="B21078"/>
      <c r="C21078"/>
      <c r="D21078"/>
    </row>
    <row r="21079" spans="1:4" x14ac:dyDescent="0.25">
      <c r="A21079"/>
      <c r="B21079"/>
      <c r="C21079"/>
      <c r="D21079"/>
    </row>
    <row r="21080" spans="1:4" x14ac:dyDescent="0.25">
      <c r="A21080"/>
      <c r="B21080"/>
      <c r="C21080"/>
      <c r="D21080"/>
    </row>
    <row r="21081" spans="1:4" x14ac:dyDescent="0.25">
      <c r="A21081"/>
      <c r="B21081"/>
      <c r="C21081"/>
      <c r="D21081"/>
    </row>
    <row r="21082" spans="1:4" x14ac:dyDescent="0.25">
      <c r="A21082"/>
      <c r="B21082"/>
      <c r="C21082"/>
      <c r="D21082"/>
    </row>
    <row r="21083" spans="1:4" x14ac:dyDescent="0.25">
      <c r="A21083"/>
      <c r="B21083"/>
      <c r="C21083"/>
      <c r="D21083"/>
    </row>
    <row r="21084" spans="1:4" x14ac:dyDescent="0.25">
      <c r="A21084"/>
      <c r="B21084"/>
      <c r="C21084"/>
      <c r="D21084"/>
    </row>
    <row r="21085" spans="1:4" x14ac:dyDescent="0.25">
      <c r="A21085"/>
      <c r="B21085"/>
      <c r="C21085"/>
      <c r="D21085"/>
    </row>
    <row r="21086" spans="1:4" x14ac:dyDescent="0.25">
      <c r="A21086"/>
      <c r="B21086"/>
      <c r="C21086"/>
      <c r="D21086"/>
    </row>
    <row r="21087" spans="1:4" x14ac:dyDescent="0.25">
      <c r="A21087"/>
      <c r="B21087"/>
      <c r="C21087"/>
      <c r="D21087"/>
    </row>
    <row r="21088" spans="1:4" x14ac:dyDescent="0.25">
      <c r="A21088"/>
      <c r="B21088"/>
      <c r="C21088"/>
      <c r="D21088"/>
    </row>
    <row r="21089" spans="1:4" x14ac:dyDescent="0.25">
      <c r="A21089"/>
      <c r="B21089"/>
      <c r="C21089"/>
      <c r="D21089"/>
    </row>
    <row r="21090" spans="1:4" x14ac:dyDescent="0.25">
      <c r="A21090"/>
      <c r="B21090"/>
      <c r="C21090"/>
      <c r="D21090"/>
    </row>
    <row r="21091" spans="1:4" x14ac:dyDescent="0.25">
      <c r="A21091"/>
      <c r="B21091"/>
      <c r="C21091"/>
      <c r="D21091"/>
    </row>
    <row r="21092" spans="1:4" x14ac:dyDescent="0.25">
      <c r="A21092"/>
      <c r="B21092"/>
      <c r="C21092"/>
      <c r="D21092"/>
    </row>
    <row r="21093" spans="1:4" x14ac:dyDescent="0.25">
      <c r="A21093"/>
      <c r="B21093"/>
      <c r="C21093"/>
      <c r="D21093"/>
    </row>
    <row r="21094" spans="1:4" x14ac:dyDescent="0.25">
      <c r="A21094"/>
      <c r="B21094"/>
      <c r="C21094"/>
      <c r="D21094"/>
    </row>
    <row r="21095" spans="1:4" x14ac:dyDescent="0.25">
      <c r="A21095"/>
      <c r="B21095"/>
      <c r="C21095"/>
      <c r="D21095"/>
    </row>
    <row r="21096" spans="1:4" x14ac:dyDescent="0.25">
      <c r="A21096"/>
      <c r="B21096"/>
      <c r="C21096"/>
      <c r="D21096"/>
    </row>
    <row r="21097" spans="1:4" x14ac:dyDescent="0.25">
      <c r="A21097"/>
      <c r="B21097"/>
      <c r="C21097"/>
      <c r="D21097"/>
    </row>
    <row r="21098" spans="1:4" x14ac:dyDescent="0.25">
      <c r="A21098"/>
      <c r="B21098"/>
      <c r="C21098"/>
      <c r="D21098"/>
    </row>
    <row r="21099" spans="1:4" x14ac:dyDescent="0.25">
      <c r="A21099"/>
      <c r="B21099"/>
      <c r="C21099"/>
      <c r="D21099"/>
    </row>
    <row r="21100" spans="1:4" x14ac:dyDescent="0.25">
      <c r="A21100"/>
      <c r="B21100"/>
      <c r="C21100"/>
      <c r="D21100"/>
    </row>
    <row r="21101" spans="1:4" x14ac:dyDescent="0.25">
      <c r="A21101"/>
      <c r="B21101"/>
      <c r="C21101"/>
      <c r="D21101"/>
    </row>
    <row r="21102" spans="1:4" x14ac:dyDescent="0.25">
      <c r="A21102"/>
      <c r="B21102"/>
      <c r="C21102"/>
      <c r="D21102"/>
    </row>
    <row r="21103" spans="1:4" x14ac:dyDescent="0.25">
      <c r="A21103"/>
      <c r="B21103"/>
      <c r="C21103"/>
      <c r="D21103"/>
    </row>
    <row r="21104" spans="1:4" x14ac:dyDescent="0.25">
      <c r="A21104"/>
      <c r="B21104"/>
      <c r="C21104"/>
      <c r="D21104"/>
    </row>
    <row r="21105" spans="1:4" x14ac:dyDescent="0.25">
      <c r="A21105"/>
      <c r="B21105"/>
      <c r="C21105"/>
      <c r="D21105"/>
    </row>
    <row r="21106" spans="1:4" x14ac:dyDescent="0.25">
      <c r="A21106"/>
      <c r="B21106"/>
      <c r="C21106"/>
      <c r="D21106"/>
    </row>
    <row r="21107" spans="1:4" x14ac:dyDescent="0.25">
      <c r="A21107"/>
      <c r="B21107"/>
      <c r="C21107"/>
      <c r="D21107"/>
    </row>
    <row r="21108" spans="1:4" x14ac:dyDescent="0.25">
      <c r="A21108"/>
      <c r="B21108"/>
      <c r="C21108"/>
      <c r="D21108"/>
    </row>
    <row r="21109" spans="1:4" x14ac:dyDescent="0.25">
      <c r="A21109"/>
      <c r="B21109"/>
      <c r="C21109"/>
      <c r="D21109"/>
    </row>
    <row r="21110" spans="1:4" x14ac:dyDescent="0.25">
      <c r="A21110"/>
      <c r="B21110"/>
      <c r="C21110"/>
      <c r="D21110"/>
    </row>
    <row r="21111" spans="1:4" x14ac:dyDescent="0.25">
      <c r="A21111"/>
      <c r="B21111"/>
      <c r="C21111"/>
      <c r="D21111"/>
    </row>
    <row r="21112" spans="1:4" x14ac:dyDescent="0.25">
      <c r="A21112"/>
      <c r="B21112"/>
      <c r="C21112"/>
      <c r="D21112"/>
    </row>
    <row r="21113" spans="1:4" x14ac:dyDescent="0.25">
      <c r="A21113"/>
      <c r="B21113"/>
      <c r="C21113"/>
      <c r="D21113"/>
    </row>
    <row r="21114" spans="1:4" x14ac:dyDescent="0.25">
      <c r="A21114"/>
      <c r="B21114"/>
      <c r="C21114"/>
      <c r="D21114"/>
    </row>
    <row r="21115" spans="1:4" x14ac:dyDescent="0.25">
      <c r="A21115"/>
      <c r="B21115"/>
      <c r="C21115"/>
      <c r="D21115"/>
    </row>
    <row r="21116" spans="1:4" x14ac:dyDescent="0.25">
      <c r="A21116"/>
      <c r="B21116"/>
      <c r="C21116"/>
      <c r="D21116"/>
    </row>
    <row r="21117" spans="1:4" x14ac:dyDescent="0.25">
      <c r="A21117"/>
      <c r="B21117"/>
      <c r="C21117"/>
      <c r="D21117"/>
    </row>
    <row r="21118" spans="1:4" x14ac:dyDescent="0.25">
      <c r="A21118"/>
      <c r="B21118"/>
      <c r="C21118"/>
      <c r="D21118"/>
    </row>
    <row r="21119" spans="1:4" x14ac:dyDescent="0.25">
      <c r="A21119"/>
      <c r="B21119"/>
      <c r="C21119"/>
      <c r="D21119"/>
    </row>
    <row r="21120" spans="1:4" x14ac:dyDescent="0.25">
      <c r="A21120"/>
      <c r="B21120"/>
      <c r="C21120"/>
      <c r="D21120"/>
    </row>
    <row r="21121" spans="1:4" x14ac:dyDescent="0.25">
      <c r="A21121"/>
      <c r="B21121"/>
      <c r="C21121"/>
      <c r="D21121"/>
    </row>
    <row r="21122" spans="1:4" x14ac:dyDescent="0.25">
      <c r="A21122"/>
      <c r="B21122"/>
      <c r="C21122"/>
      <c r="D21122"/>
    </row>
    <row r="21123" spans="1:4" x14ac:dyDescent="0.25">
      <c r="A21123"/>
      <c r="B21123"/>
      <c r="C21123"/>
      <c r="D21123"/>
    </row>
    <row r="21124" spans="1:4" x14ac:dyDescent="0.25">
      <c r="A21124"/>
      <c r="B21124"/>
      <c r="C21124"/>
      <c r="D21124"/>
    </row>
    <row r="21125" spans="1:4" x14ac:dyDescent="0.25">
      <c r="A21125"/>
      <c r="B21125"/>
      <c r="C21125"/>
      <c r="D21125"/>
    </row>
    <row r="21126" spans="1:4" x14ac:dyDescent="0.25">
      <c r="A21126"/>
      <c r="B21126"/>
      <c r="C21126"/>
      <c r="D21126"/>
    </row>
    <row r="21127" spans="1:4" x14ac:dyDescent="0.25">
      <c r="A21127"/>
      <c r="B21127"/>
      <c r="C21127"/>
      <c r="D21127"/>
    </row>
    <row r="21128" spans="1:4" x14ac:dyDescent="0.25">
      <c r="A21128"/>
      <c r="B21128"/>
      <c r="C21128"/>
      <c r="D21128"/>
    </row>
    <row r="21129" spans="1:4" x14ac:dyDescent="0.25">
      <c r="A21129"/>
      <c r="B21129"/>
      <c r="C21129"/>
      <c r="D21129"/>
    </row>
    <row r="21130" spans="1:4" x14ac:dyDescent="0.25">
      <c r="A21130"/>
      <c r="B21130"/>
      <c r="C21130"/>
      <c r="D21130"/>
    </row>
    <row r="21131" spans="1:4" x14ac:dyDescent="0.25">
      <c r="A21131"/>
      <c r="B21131"/>
      <c r="C21131"/>
      <c r="D21131"/>
    </row>
    <row r="21132" spans="1:4" x14ac:dyDescent="0.25">
      <c r="A21132"/>
      <c r="B21132"/>
      <c r="C21132"/>
      <c r="D21132"/>
    </row>
    <row r="21133" spans="1:4" x14ac:dyDescent="0.25">
      <c r="A21133"/>
      <c r="B21133"/>
      <c r="C21133"/>
      <c r="D21133"/>
    </row>
    <row r="21134" spans="1:4" x14ac:dyDescent="0.25">
      <c r="A21134"/>
      <c r="B21134"/>
      <c r="C21134"/>
      <c r="D21134"/>
    </row>
    <row r="21135" spans="1:4" x14ac:dyDescent="0.25">
      <c r="A21135"/>
      <c r="B21135"/>
      <c r="C21135"/>
      <c r="D21135"/>
    </row>
    <row r="21136" spans="1:4" x14ac:dyDescent="0.25">
      <c r="A21136"/>
      <c r="B21136"/>
      <c r="C21136"/>
      <c r="D21136"/>
    </row>
    <row r="21137" spans="1:4" x14ac:dyDescent="0.25">
      <c r="A21137"/>
      <c r="B21137"/>
      <c r="C21137"/>
      <c r="D21137"/>
    </row>
    <row r="21138" spans="1:4" x14ac:dyDescent="0.25">
      <c r="A21138"/>
      <c r="B21138"/>
      <c r="C21138"/>
      <c r="D21138"/>
    </row>
    <row r="21139" spans="1:4" x14ac:dyDescent="0.25">
      <c r="A21139"/>
      <c r="B21139"/>
      <c r="C21139"/>
      <c r="D21139"/>
    </row>
    <row r="21140" spans="1:4" x14ac:dyDescent="0.25">
      <c r="A21140"/>
      <c r="B21140"/>
      <c r="C21140"/>
      <c r="D21140"/>
    </row>
    <row r="21141" spans="1:4" x14ac:dyDescent="0.25">
      <c r="A21141"/>
      <c r="B21141"/>
      <c r="C21141"/>
      <c r="D21141"/>
    </row>
    <row r="21142" spans="1:4" x14ac:dyDescent="0.25">
      <c r="A21142"/>
      <c r="B21142"/>
      <c r="C21142"/>
      <c r="D21142"/>
    </row>
    <row r="21143" spans="1:4" x14ac:dyDescent="0.25">
      <c r="A21143"/>
      <c r="B21143"/>
      <c r="C21143"/>
      <c r="D21143"/>
    </row>
    <row r="21144" spans="1:4" x14ac:dyDescent="0.25">
      <c r="A21144"/>
      <c r="B21144"/>
      <c r="C21144"/>
      <c r="D21144"/>
    </row>
    <row r="21145" spans="1:4" x14ac:dyDescent="0.25">
      <c r="A21145"/>
      <c r="B21145"/>
      <c r="C21145"/>
      <c r="D21145"/>
    </row>
    <row r="21146" spans="1:4" x14ac:dyDescent="0.25">
      <c r="A21146"/>
      <c r="B21146"/>
      <c r="C21146"/>
      <c r="D21146"/>
    </row>
    <row r="21147" spans="1:4" x14ac:dyDescent="0.25">
      <c r="A21147"/>
      <c r="B21147"/>
      <c r="C21147"/>
      <c r="D21147"/>
    </row>
    <row r="21148" spans="1:4" x14ac:dyDescent="0.25">
      <c r="A21148"/>
      <c r="B21148"/>
      <c r="C21148"/>
      <c r="D21148"/>
    </row>
    <row r="21149" spans="1:4" x14ac:dyDescent="0.25">
      <c r="A21149"/>
      <c r="B21149"/>
      <c r="C21149"/>
      <c r="D21149"/>
    </row>
    <row r="21150" spans="1:4" x14ac:dyDescent="0.25">
      <c r="A21150"/>
      <c r="B21150"/>
      <c r="C21150"/>
      <c r="D21150"/>
    </row>
    <row r="21151" spans="1:4" x14ac:dyDescent="0.25">
      <c r="A21151"/>
      <c r="B21151"/>
      <c r="C21151"/>
      <c r="D21151"/>
    </row>
    <row r="21152" spans="1:4" x14ac:dyDescent="0.25">
      <c r="A21152"/>
      <c r="B21152"/>
      <c r="C21152"/>
      <c r="D21152"/>
    </row>
    <row r="21153" spans="1:4" x14ac:dyDescent="0.25">
      <c r="A21153"/>
      <c r="B21153"/>
      <c r="C21153"/>
      <c r="D21153"/>
    </row>
    <row r="21154" spans="1:4" x14ac:dyDescent="0.25">
      <c r="A21154"/>
      <c r="B21154"/>
      <c r="C21154"/>
      <c r="D21154"/>
    </row>
    <row r="21155" spans="1:4" x14ac:dyDescent="0.25">
      <c r="A21155"/>
      <c r="B21155"/>
      <c r="C21155"/>
      <c r="D21155"/>
    </row>
    <row r="21156" spans="1:4" x14ac:dyDescent="0.25">
      <c r="A21156"/>
      <c r="B21156"/>
      <c r="C21156"/>
      <c r="D21156"/>
    </row>
    <row r="21157" spans="1:4" x14ac:dyDescent="0.25">
      <c r="A21157"/>
      <c r="B21157"/>
      <c r="C21157"/>
      <c r="D21157"/>
    </row>
    <row r="21158" spans="1:4" x14ac:dyDescent="0.25">
      <c r="A21158"/>
      <c r="B21158"/>
      <c r="C21158"/>
      <c r="D21158"/>
    </row>
    <row r="21159" spans="1:4" x14ac:dyDescent="0.25">
      <c r="A21159"/>
      <c r="B21159"/>
      <c r="C21159"/>
      <c r="D21159"/>
    </row>
    <row r="21160" spans="1:4" x14ac:dyDescent="0.25">
      <c r="A21160"/>
      <c r="B21160"/>
      <c r="C21160"/>
      <c r="D21160"/>
    </row>
    <row r="21161" spans="1:4" x14ac:dyDescent="0.25">
      <c r="A21161"/>
      <c r="B21161"/>
      <c r="C21161"/>
      <c r="D21161"/>
    </row>
    <row r="21162" spans="1:4" x14ac:dyDescent="0.25">
      <c r="A21162"/>
      <c r="B21162"/>
      <c r="C21162"/>
      <c r="D21162"/>
    </row>
    <row r="21163" spans="1:4" x14ac:dyDescent="0.25">
      <c r="A21163"/>
      <c r="B21163"/>
      <c r="C21163"/>
      <c r="D21163"/>
    </row>
    <row r="21164" spans="1:4" x14ac:dyDescent="0.25">
      <c r="A21164"/>
      <c r="B21164"/>
      <c r="C21164"/>
      <c r="D21164"/>
    </row>
    <row r="21165" spans="1:4" x14ac:dyDescent="0.25">
      <c r="A21165"/>
      <c r="B21165"/>
      <c r="C21165"/>
      <c r="D21165"/>
    </row>
    <row r="21166" spans="1:4" x14ac:dyDescent="0.25">
      <c r="A21166"/>
      <c r="B21166"/>
      <c r="C21166"/>
      <c r="D21166"/>
    </row>
    <row r="21167" spans="1:4" x14ac:dyDescent="0.25">
      <c r="A21167"/>
      <c r="B21167"/>
      <c r="C21167"/>
      <c r="D21167"/>
    </row>
    <row r="21168" spans="1:4" x14ac:dyDescent="0.25">
      <c r="A21168"/>
      <c r="B21168"/>
      <c r="C21168"/>
      <c r="D21168"/>
    </row>
    <row r="21169" spans="1:4" x14ac:dyDescent="0.25">
      <c r="A21169"/>
      <c r="B21169"/>
      <c r="C21169"/>
      <c r="D21169"/>
    </row>
    <row r="21170" spans="1:4" x14ac:dyDescent="0.25">
      <c r="A21170"/>
      <c r="B21170"/>
      <c r="C21170"/>
      <c r="D21170"/>
    </row>
    <row r="21171" spans="1:4" x14ac:dyDescent="0.25">
      <c r="A21171"/>
      <c r="B21171"/>
      <c r="C21171"/>
      <c r="D21171"/>
    </row>
    <row r="21172" spans="1:4" x14ac:dyDescent="0.25">
      <c r="A21172"/>
      <c r="B21172"/>
      <c r="C21172"/>
      <c r="D21172"/>
    </row>
    <row r="21173" spans="1:4" x14ac:dyDescent="0.25">
      <c r="A21173"/>
      <c r="B21173"/>
      <c r="C21173"/>
      <c r="D21173"/>
    </row>
    <row r="21174" spans="1:4" x14ac:dyDescent="0.25">
      <c r="A21174"/>
      <c r="B21174"/>
      <c r="C21174"/>
      <c r="D21174"/>
    </row>
    <row r="21175" spans="1:4" x14ac:dyDescent="0.25">
      <c r="A21175"/>
      <c r="B21175"/>
      <c r="C21175"/>
      <c r="D21175"/>
    </row>
    <row r="21176" spans="1:4" x14ac:dyDescent="0.25">
      <c r="A21176"/>
      <c r="B21176"/>
      <c r="C21176"/>
      <c r="D21176"/>
    </row>
    <row r="21177" spans="1:4" x14ac:dyDescent="0.25">
      <c r="A21177"/>
      <c r="B21177"/>
      <c r="C21177"/>
      <c r="D21177"/>
    </row>
    <row r="21178" spans="1:4" x14ac:dyDescent="0.25">
      <c r="A21178"/>
      <c r="B21178"/>
      <c r="C21178"/>
      <c r="D21178"/>
    </row>
    <row r="21179" spans="1:4" x14ac:dyDescent="0.25">
      <c r="A21179"/>
      <c r="B21179"/>
      <c r="C21179"/>
      <c r="D21179"/>
    </row>
    <row r="21180" spans="1:4" x14ac:dyDescent="0.25">
      <c r="A21180"/>
      <c r="B21180"/>
      <c r="C21180"/>
      <c r="D21180"/>
    </row>
    <row r="21181" spans="1:4" x14ac:dyDescent="0.25">
      <c r="A21181"/>
      <c r="B21181"/>
      <c r="C21181"/>
      <c r="D21181"/>
    </row>
    <row r="21182" spans="1:4" x14ac:dyDescent="0.25">
      <c r="A21182"/>
      <c r="B21182"/>
      <c r="C21182"/>
      <c r="D21182"/>
    </row>
    <row r="21183" spans="1:4" x14ac:dyDescent="0.25">
      <c r="A21183"/>
      <c r="B21183"/>
      <c r="C21183"/>
      <c r="D21183"/>
    </row>
    <row r="21184" spans="1:4" x14ac:dyDescent="0.25">
      <c r="A21184"/>
      <c r="B21184"/>
      <c r="C21184"/>
      <c r="D21184"/>
    </row>
    <row r="21185" spans="1:4" x14ac:dyDescent="0.25">
      <c r="A21185"/>
      <c r="B21185"/>
      <c r="C21185"/>
      <c r="D21185"/>
    </row>
    <row r="21186" spans="1:4" x14ac:dyDescent="0.25">
      <c r="A21186"/>
      <c r="B21186"/>
      <c r="C21186"/>
      <c r="D21186"/>
    </row>
    <row r="21187" spans="1:4" x14ac:dyDescent="0.25">
      <c r="A21187"/>
      <c r="B21187"/>
      <c r="C21187"/>
      <c r="D21187"/>
    </row>
    <row r="21188" spans="1:4" x14ac:dyDescent="0.25">
      <c r="A21188"/>
      <c r="B21188"/>
      <c r="C21188"/>
      <c r="D21188"/>
    </row>
    <row r="21189" spans="1:4" x14ac:dyDescent="0.25">
      <c r="A21189"/>
      <c r="B21189"/>
      <c r="C21189"/>
      <c r="D21189"/>
    </row>
    <row r="21190" spans="1:4" x14ac:dyDescent="0.25">
      <c r="A21190"/>
      <c r="B21190"/>
      <c r="C21190"/>
      <c r="D21190"/>
    </row>
    <row r="21191" spans="1:4" x14ac:dyDescent="0.25">
      <c r="A21191"/>
      <c r="B21191"/>
      <c r="C21191"/>
      <c r="D21191"/>
    </row>
    <row r="21192" spans="1:4" x14ac:dyDescent="0.25">
      <c r="A21192"/>
      <c r="B21192"/>
      <c r="C21192"/>
      <c r="D21192"/>
    </row>
    <row r="21193" spans="1:4" x14ac:dyDescent="0.25">
      <c r="A21193"/>
      <c r="B21193"/>
      <c r="C21193"/>
      <c r="D21193"/>
    </row>
    <row r="21194" spans="1:4" x14ac:dyDescent="0.25">
      <c r="A21194"/>
      <c r="B21194"/>
      <c r="C21194"/>
      <c r="D21194"/>
    </row>
    <row r="21195" spans="1:4" x14ac:dyDescent="0.25">
      <c r="A21195"/>
      <c r="B21195"/>
      <c r="C21195"/>
      <c r="D21195"/>
    </row>
    <row r="21196" spans="1:4" x14ac:dyDescent="0.25">
      <c r="A21196"/>
      <c r="B21196"/>
      <c r="C21196"/>
      <c r="D21196"/>
    </row>
    <row r="21197" spans="1:4" x14ac:dyDescent="0.25">
      <c r="A21197"/>
      <c r="B21197"/>
      <c r="C21197"/>
      <c r="D21197"/>
    </row>
    <row r="21198" spans="1:4" x14ac:dyDescent="0.25">
      <c r="A21198"/>
      <c r="B21198"/>
      <c r="C21198"/>
      <c r="D21198"/>
    </row>
    <row r="21199" spans="1:4" x14ac:dyDescent="0.25">
      <c r="A21199"/>
      <c r="B21199"/>
      <c r="C21199"/>
      <c r="D21199"/>
    </row>
    <row r="21200" spans="1:4" x14ac:dyDescent="0.25">
      <c r="A21200"/>
      <c r="B21200"/>
      <c r="C21200"/>
      <c r="D21200"/>
    </row>
    <row r="21201" spans="1:4" x14ac:dyDescent="0.25">
      <c r="A21201"/>
      <c r="B21201"/>
      <c r="C21201"/>
      <c r="D21201"/>
    </row>
    <row r="21202" spans="1:4" x14ac:dyDescent="0.25">
      <c r="A21202"/>
      <c r="B21202"/>
      <c r="C21202"/>
      <c r="D21202"/>
    </row>
    <row r="21203" spans="1:4" x14ac:dyDescent="0.25">
      <c r="A21203"/>
      <c r="B21203"/>
      <c r="C21203"/>
      <c r="D21203"/>
    </row>
    <row r="21204" spans="1:4" x14ac:dyDescent="0.25">
      <c r="A21204"/>
      <c r="B21204"/>
      <c r="C21204"/>
      <c r="D21204"/>
    </row>
    <row r="21205" spans="1:4" x14ac:dyDescent="0.25">
      <c r="A21205"/>
      <c r="B21205"/>
      <c r="C21205"/>
      <c r="D21205"/>
    </row>
    <row r="21206" spans="1:4" x14ac:dyDescent="0.25">
      <c r="A21206"/>
      <c r="B21206"/>
      <c r="C21206"/>
      <c r="D21206"/>
    </row>
    <row r="21207" spans="1:4" x14ac:dyDescent="0.25">
      <c r="A21207"/>
      <c r="B21207"/>
      <c r="C21207"/>
      <c r="D21207"/>
    </row>
    <row r="21208" spans="1:4" x14ac:dyDescent="0.25">
      <c r="A21208"/>
      <c r="B21208"/>
      <c r="C21208"/>
      <c r="D21208"/>
    </row>
    <row r="21209" spans="1:4" x14ac:dyDescent="0.25">
      <c r="A21209"/>
      <c r="B21209"/>
      <c r="C21209"/>
      <c r="D21209"/>
    </row>
    <row r="21210" spans="1:4" x14ac:dyDescent="0.25">
      <c r="A21210"/>
      <c r="B21210"/>
      <c r="C21210"/>
      <c r="D21210"/>
    </row>
    <row r="21211" spans="1:4" x14ac:dyDescent="0.25">
      <c r="A21211"/>
      <c r="B21211"/>
      <c r="C21211"/>
      <c r="D21211"/>
    </row>
    <row r="21212" spans="1:4" x14ac:dyDescent="0.25">
      <c r="A21212"/>
      <c r="B21212"/>
      <c r="C21212"/>
      <c r="D21212"/>
    </row>
    <row r="21213" spans="1:4" x14ac:dyDescent="0.25">
      <c r="A21213"/>
      <c r="B21213"/>
      <c r="C21213"/>
      <c r="D21213"/>
    </row>
    <row r="21214" spans="1:4" x14ac:dyDescent="0.25">
      <c r="A21214"/>
      <c r="B21214"/>
      <c r="C21214"/>
      <c r="D21214"/>
    </row>
    <row r="21215" spans="1:4" x14ac:dyDescent="0.25">
      <c r="A21215"/>
      <c r="B21215"/>
      <c r="C21215"/>
      <c r="D21215"/>
    </row>
    <row r="21216" spans="1:4" x14ac:dyDescent="0.25">
      <c r="A21216"/>
      <c r="B21216"/>
      <c r="C21216"/>
      <c r="D21216"/>
    </row>
    <row r="21217" spans="1:4" x14ac:dyDescent="0.25">
      <c r="A21217"/>
      <c r="B21217"/>
      <c r="C21217"/>
      <c r="D21217"/>
    </row>
    <row r="21218" spans="1:4" x14ac:dyDescent="0.25">
      <c r="A21218"/>
      <c r="B21218"/>
      <c r="C21218"/>
      <c r="D21218"/>
    </row>
    <row r="21219" spans="1:4" x14ac:dyDescent="0.25">
      <c r="A21219"/>
      <c r="B21219"/>
      <c r="C21219"/>
      <c r="D21219"/>
    </row>
    <row r="21220" spans="1:4" x14ac:dyDescent="0.25">
      <c r="A21220"/>
      <c r="B21220"/>
      <c r="C21220"/>
      <c r="D21220"/>
    </row>
    <row r="21221" spans="1:4" x14ac:dyDescent="0.25">
      <c r="A21221"/>
      <c r="B21221"/>
      <c r="C21221"/>
      <c r="D21221"/>
    </row>
    <row r="21222" spans="1:4" x14ac:dyDescent="0.25">
      <c r="A21222"/>
      <c r="B21222"/>
      <c r="C21222"/>
      <c r="D21222"/>
    </row>
    <row r="21223" spans="1:4" x14ac:dyDescent="0.25">
      <c r="A21223"/>
      <c r="B21223"/>
      <c r="C21223"/>
      <c r="D21223"/>
    </row>
    <row r="21224" spans="1:4" x14ac:dyDescent="0.25">
      <c r="A21224"/>
      <c r="B21224"/>
      <c r="C21224"/>
      <c r="D21224"/>
    </row>
    <row r="21225" spans="1:4" x14ac:dyDescent="0.25">
      <c r="A21225"/>
      <c r="B21225"/>
      <c r="C21225"/>
      <c r="D21225"/>
    </row>
    <row r="21226" spans="1:4" x14ac:dyDescent="0.25">
      <c r="A21226"/>
      <c r="B21226"/>
      <c r="C21226"/>
      <c r="D21226"/>
    </row>
    <row r="21227" spans="1:4" x14ac:dyDescent="0.25">
      <c r="A21227"/>
      <c r="B21227"/>
      <c r="C21227"/>
      <c r="D21227"/>
    </row>
    <row r="21228" spans="1:4" x14ac:dyDescent="0.25">
      <c r="A21228"/>
      <c r="B21228"/>
      <c r="C21228"/>
      <c r="D21228"/>
    </row>
    <row r="21229" spans="1:4" x14ac:dyDescent="0.25">
      <c r="A21229"/>
      <c r="B21229"/>
      <c r="C21229"/>
      <c r="D21229"/>
    </row>
    <row r="21230" spans="1:4" x14ac:dyDescent="0.25">
      <c r="A21230"/>
      <c r="B21230"/>
      <c r="C21230"/>
      <c r="D21230"/>
    </row>
    <row r="21231" spans="1:4" x14ac:dyDescent="0.25">
      <c r="A21231"/>
      <c r="B21231"/>
      <c r="C21231"/>
      <c r="D21231"/>
    </row>
    <row r="21232" spans="1:4" x14ac:dyDescent="0.25">
      <c r="A21232"/>
      <c r="B21232"/>
      <c r="C21232"/>
      <c r="D21232"/>
    </row>
    <row r="21233" spans="1:4" x14ac:dyDescent="0.25">
      <c r="A21233"/>
      <c r="B21233"/>
      <c r="C21233"/>
      <c r="D21233"/>
    </row>
    <row r="21234" spans="1:4" x14ac:dyDescent="0.25">
      <c r="A21234"/>
      <c r="B21234"/>
      <c r="C21234"/>
      <c r="D21234"/>
    </row>
    <row r="21235" spans="1:4" x14ac:dyDescent="0.25">
      <c r="A21235"/>
      <c r="B21235"/>
      <c r="C21235"/>
      <c r="D21235"/>
    </row>
    <row r="21236" spans="1:4" x14ac:dyDescent="0.25">
      <c r="A21236"/>
      <c r="B21236"/>
      <c r="C21236"/>
      <c r="D21236"/>
    </row>
    <row r="21237" spans="1:4" x14ac:dyDescent="0.25">
      <c r="A21237"/>
      <c r="B21237"/>
      <c r="C21237"/>
      <c r="D21237"/>
    </row>
    <row r="21238" spans="1:4" x14ac:dyDescent="0.25">
      <c r="A21238"/>
      <c r="B21238"/>
      <c r="C21238"/>
      <c r="D21238"/>
    </row>
    <row r="21239" spans="1:4" x14ac:dyDescent="0.25">
      <c r="A21239"/>
      <c r="B21239"/>
      <c r="C21239"/>
      <c r="D21239"/>
    </row>
    <row r="21240" spans="1:4" x14ac:dyDescent="0.25">
      <c r="A21240"/>
      <c r="B21240"/>
      <c r="C21240"/>
      <c r="D21240"/>
    </row>
    <row r="21241" spans="1:4" x14ac:dyDescent="0.25">
      <c r="A21241"/>
      <c r="B21241"/>
      <c r="C21241"/>
      <c r="D21241"/>
    </row>
    <row r="21242" spans="1:4" x14ac:dyDescent="0.25">
      <c r="A21242"/>
      <c r="B21242"/>
      <c r="C21242"/>
      <c r="D21242"/>
    </row>
    <row r="21243" spans="1:4" x14ac:dyDescent="0.25">
      <c r="A21243"/>
      <c r="B21243"/>
      <c r="C21243"/>
      <c r="D21243"/>
    </row>
    <row r="21244" spans="1:4" x14ac:dyDescent="0.25">
      <c r="A21244"/>
      <c r="B21244"/>
      <c r="C21244"/>
      <c r="D21244"/>
    </row>
    <row r="21245" spans="1:4" x14ac:dyDescent="0.25">
      <c r="A21245"/>
      <c r="B21245"/>
      <c r="C21245"/>
      <c r="D21245"/>
    </row>
    <row r="21246" spans="1:4" x14ac:dyDescent="0.25">
      <c r="A21246"/>
      <c r="B21246"/>
      <c r="C21246"/>
      <c r="D21246"/>
    </row>
    <row r="21247" spans="1:4" x14ac:dyDescent="0.25">
      <c r="A21247"/>
      <c r="B21247"/>
      <c r="C21247"/>
      <c r="D21247"/>
    </row>
    <row r="21248" spans="1:4" x14ac:dyDescent="0.25">
      <c r="A21248"/>
      <c r="B21248"/>
      <c r="C21248"/>
      <c r="D21248"/>
    </row>
    <row r="21249" spans="1:4" x14ac:dyDescent="0.25">
      <c r="A21249"/>
      <c r="B21249"/>
      <c r="C21249"/>
      <c r="D21249"/>
    </row>
    <row r="21250" spans="1:4" x14ac:dyDescent="0.25">
      <c r="A21250"/>
      <c r="B21250"/>
      <c r="C21250"/>
      <c r="D21250"/>
    </row>
    <row r="21251" spans="1:4" x14ac:dyDescent="0.25">
      <c r="A21251"/>
      <c r="B21251"/>
      <c r="C21251"/>
      <c r="D21251"/>
    </row>
    <row r="21252" spans="1:4" x14ac:dyDescent="0.25">
      <c r="A21252"/>
      <c r="B21252"/>
      <c r="C21252"/>
      <c r="D21252"/>
    </row>
    <row r="21253" spans="1:4" x14ac:dyDescent="0.25">
      <c r="A21253"/>
      <c r="B21253"/>
      <c r="C21253"/>
      <c r="D21253"/>
    </row>
    <row r="21254" spans="1:4" x14ac:dyDescent="0.25">
      <c r="A21254"/>
      <c r="B21254"/>
      <c r="C21254"/>
      <c r="D21254"/>
    </row>
    <row r="21255" spans="1:4" x14ac:dyDescent="0.25">
      <c r="A21255"/>
      <c r="B21255"/>
      <c r="C21255"/>
      <c r="D21255"/>
    </row>
    <row r="21256" spans="1:4" x14ac:dyDescent="0.25">
      <c r="A21256"/>
      <c r="B21256"/>
      <c r="C21256"/>
      <c r="D21256"/>
    </row>
    <row r="21257" spans="1:4" x14ac:dyDescent="0.25">
      <c r="A21257"/>
      <c r="B21257"/>
      <c r="C21257"/>
      <c r="D21257"/>
    </row>
    <row r="21258" spans="1:4" x14ac:dyDescent="0.25">
      <c r="A21258"/>
      <c r="B21258"/>
      <c r="C21258"/>
      <c r="D21258"/>
    </row>
    <row r="21259" spans="1:4" x14ac:dyDescent="0.25">
      <c r="A21259"/>
      <c r="B21259"/>
      <c r="C21259"/>
      <c r="D21259"/>
    </row>
    <row r="21260" spans="1:4" x14ac:dyDescent="0.25">
      <c r="A21260"/>
      <c r="B21260"/>
      <c r="C21260"/>
      <c r="D21260"/>
    </row>
    <row r="21261" spans="1:4" x14ac:dyDescent="0.25">
      <c r="A21261"/>
      <c r="B21261"/>
      <c r="C21261"/>
      <c r="D21261"/>
    </row>
    <row r="21262" spans="1:4" x14ac:dyDescent="0.25">
      <c r="A21262"/>
      <c r="B21262"/>
      <c r="C21262"/>
      <c r="D21262"/>
    </row>
    <row r="21263" spans="1:4" x14ac:dyDescent="0.25">
      <c r="A21263"/>
      <c r="B21263"/>
      <c r="C21263"/>
      <c r="D21263"/>
    </row>
    <row r="21264" spans="1:4" x14ac:dyDescent="0.25">
      <c r="A21264"/>
      <c r="B21264"/>
      <c r="C21264"/>
      <c r="D21264"/>
    </row>
    <row r="21265" spans="1:4" x14ac:dyDescent="0.25">
      <c r="A21265"/>
      <c r="B21265"/>
      <c r="C21265"/>
      <c r="D21265"/>
    </row>
    <row r="21266" spans="1:4" x14ac:dyDescent="0.25">
      <c r="A21266"/>
      <c r="B21266"/>
      <c r="C21266"/>
      <c r="D21266"/>
    </row>
    <row r="21267" spans="1:4" x14ac:dyDescent="0.25">
      <c r="A21267"/>
      <c r="B21267"/>
      <c r="C21267"/>
      <c r="D21267"/>
    </row>
    <row r="21268" spans="1:4" x14ac:dyDescent="0.25">
      <c r="A21268"/>
      <c r="B21268"/>
      <c r="C21268"/>
      <c r="D21268"/>
    </row>
    <row r="21269" spans="1:4" x14ac:dyDescent="0.25">
      <c r="A21269"/>
      <c r="B21269"/>
      <c r="C21269"/>
      <c r="D21269"/>
    </row>
    <row r="21270" spans="1:4" x14ac:dyDescent="0.25">
      <c r="A21270"/>
      <c r="B21270"/>
      <c r="C21270"/>
      <c r="D21270"/>
    </row>
    <row r="21271" spans="1:4" x14ac:dyDescent="0.25">
      <c r="A21271"/>
      <c r="B21271"/>
      <c r="C21271"/>
      <c r="D21271"/>
    </row>
    <row r="21272" spans="1:4" x14ac:dyDescent="0.25">
      <c r="A21272"/>
      <c r="B21272"/>
      <c r="C21272"/>
      <c r="D21272"/>
    </row>
    <row r="21273" spans="1:4" x14ac:dyDescent="0.25">
      <c r="A21273"/>
      <c r="B21273"/>
      <c r="C21273"/>
      <c r="D21273"/>
    </row>
    <row r="21274" spans="1:4" x14ac:dyDescent="0.25">
      <c r="A21274"/>
      <c r="B21274"/>
      <c r="C21274"/>
      <c r="D21274"/>
    </row>
    <row r="21275" spans="1:4" x14ac:dyDescent="0.25">
      <c r="A21275"/>
      <c r="B21275"/>
      <c r="C21275"/>
      <c r="D21275"/>
    </row>
    <row r="21276" spans="1:4" x14ac:dyDescent="0.25">
      <c r="A21276"/>
      <c r="B21276"/>
      <c r="C21276"/>
      <c r="D21276"/>
    </row>
    <row r="21277" spans="1:4" x14ac:dyDescent="0.25">
      <c r="A21277"/>
      <c r="B21277"/>
      <c r="C21277"/>
      <c r="D21277"/>
    </row>
    <row r="21278" spans="1:4" x14ac:dyDescent="0.25">
      <c r="A21278"/>
      <c r="B21278"/>
      <c r="C21278"/>
      <c r="D21278"/>
    </row>
    <row r="21279" spans="1:4" x14ac:dyDescent="0.25">
      <c r="A21279"/>
      <c r="B21279"/>
      <c r="C21279"/>
      <c r="D21279"/>
    </row>
    <row r="21280" spans="1:4" x14ac:dyDescent="0.25">
      <c r="A21280"/>
      <c r="B21280"/>
      <c r="C21280"/>
      <c r="D21280"/>
    </row>
    <row r="21281" spans="1:4" x14ac:dyDescent="0.25">
      <c r="A21281"/>
      <c r="B21281"/>
      <c r="C21281"/>
      <c r="D21281"/>
    </row>
    <row r="21282" spans="1:4" x14ac:dyDescent="0.25">
      <c r="A21282"/>
      <c r="B21282"/>
      <c r="C21282"/>
      <c r="D21282"/>
    </row>
    <row r="21283" spans="1:4" x14ac:dyDescent="0.25">
      <c r="A21283"/>
      <c r="B21283"/>
      <c r="C21283"/>
      <c r="D21283"/>
    </row>
    <row r="21284" spans="1:4" x14ac:dyDescent="0.25">
      <c r="A21284"/>
      <c r="B21284"/>
      <c r="C21284"/>
      <c r="D21284"/>
    </row>
    <row r="21285" spans="1:4" x14ac:dyDescent="0.25">
      <c r="A21285"/>
      <c r="B21285"/>
      <c r="C21285"/>
      <c r="D21285"/>
    </row>
    <row r="21286" spans="1:4" x14ac:dyDescent="0.25">
      <c r="A21286"/>
      <c r="B21286"/>
      <c r="C21286"/>
      <c r="D21286"/>
    </row>
    <row r="21287" spans="1:4" x14ac:dyDescent="0.25">
      <c r="A21287"/>
      <c r="B21287"/>
      <c r="C21287"/>
      <c r="D21287"/>
    </row>
    <row r="21288" spans="1:4" x14ac:dyDescent="0.25">
      <c r="A21288"/>
      <c r="B21288"/>
      <c r="C21288"/>
      <c r="D21288"/>
    </row>
    <row r="21289" spans="1:4" x14ac:dyDescent="0.25">
      <c r="A21289"/>
      <c r="B21289"/>
      <c r="C21289"/>
      <c r="D21289"/>
    </row>
    <row r="21290" spans="1:4" x14ac:dyDescent="0.25">
      <c r="A21290"/>
      <c r="B21290"/>
      <c r="C21290"/>
      <c r="D21290"/>
    </row>
    <row r="21291" spans="1:4" x14ac:dyDescent="0.25">
      <c r="A21291"/>
      <c r="B21291"/>
      <c r="C21291"/>
      <c r="D21291"/>
    </row>
    <row r="21292" spans="1:4" x14ac:dyDescent="0.25">
      <c r="A21292"/>
      <c r="B21292"/>
      <c r="C21292"/>
      <c r="D21292"/>
    </row>
    <row r="21293" spans="1:4" x14ac:dyDescent="0.25">
      <c r="A21293"/>
      <c r="B21293"/>
      <c r="C21293"/>
      <c r="D21293"/>
    </row>
    <row r="21294" spans="1:4" x14ac:dyDescent="0.25">
      <c r="A21294"/>
      <c r="B21294"/>
      <c r="C21294"/>
      <c r="D21294"/>
    </row>
    <row r="21295" spans="1:4" x14ac:dyDescent="0.25">
      <c r="A21295"/>
      <c r="B21295"/>
      <c r="C21295"/>
      <c r="D21295"/>
    </row>
    <row r="21296" spans="1:4" x14ac:dyDescent="0.25">
      <c r="A21296"/>
      <c r="B21296"/>
      <c r="C21296"/>
      <c r="D21296"/>
    </row>
    <row r="21297" spans="1:4" x14ac:dyDescent="0.25">
      <c r="A21297"/>
      <c r="B21297"/>
      <c r="C21297"/>
      <c r="D21297"/>
    </row>
    <row r="21298" spans="1:4" x14ac:dyDescent="0.25">
      <c r="A21298"/>
      <c r="B21298"/>
      <c r="C21298"/>
      <c r="D21298"/>
    </row>
    <row r="21299" spans="1:4" x14ac:dyDescent="0.25">
      <c r="A21299"/>
      <c r="B21299"/>
      <c r="C21299"/>
      <c r="D21299"/>
    </row>
    <row r="21300" spans="1:4" x14ac:dyDescent="0.25">
      <c r="A21300"/>
      <c r="B21300"/>
      <c r="C21300"/>
      <c r="D21300"/>
    </row>
    <row r="21301" spans="1:4" x14ac:dyDescent="0.25">
      <c r="A21301"/>
      <c r="B21301"/>
      <c r="C21301"/>
      <c r="D21301"/>
    </row>
    <row r="21302" spans="1:4" x14ac:dyDescent="0.25">
      <c r="A21302"/>
      <c r="B21302"/>
      <c r="C21302"/>
      <c r="D21302"/>
    </row>
    <row r="21303" spans="1:4" x14ac:dyDescent="0.25">
      <c r="A21303"/>
      <c r="B21303"/>
      <c r="C21303"/>
      <c r="D21303"/>
    </row>
    <row r="21304" spans="1:4" x14ac:dyDescent="0.25">
      <c r="A21304"/>
      <c r="B21304"/>
      <c r="C21304"/>
      <c r="D21304"/>
    </row>
    <row r="21305" spans="1:4" x14ac:dyDescent="0.25">
      <c r="A21305"/>
      <c r="B21305"/>
      <c r="C21305"/>
      <c r="D21305"/>
    </row>
    <row r="21306" spans="1:4" x14ac:dyDescent="0.25">
      <c r="A21306"/>
      <c r="B21306"/>
      <c r="C21306"/>
      <c r="D21306"/>
    </row>
    <row r="21307" spans="1:4" x14ac:dyDescent="0.25">
      <c r="A21307"/>
      <c r="B21307"/>
      <c r="C21307"/>
      <c r="D21307"/>
    </row>
    <row r="21308" spans="1:4" x14ac:dyDescent="0.25">
      <c r="A21308"/>
      <c r="B21308"/>
      <c r="C21308"/>
      <c r="D21308"/>
    </row>
    <row r="21309" spans="1:4" x14ac:dyDescent="0.25">
      <c r="A21309"/>
      <c r="B21309"/>
      <c r="C21309"/>
      <c r="D21309"/>
    </row>
    <row r="21310" spans="1:4" x14ac:dyDescent="0.25">
      <c r="A21310"/>
      <c r="B21310"/>
      <c r="C21310"/>
      <c r="D21310"/>
    </row>
    <row r="21311" spans="1:4" x14ac:dyDescent="0.25">
      <c r="A21311"/>
      <c r="B21311"/>
      <c r="C21311"/>
      <c r="D21311"/>
    </row>
    <row r="21312" spans="1:4" x14ac:dyDescent="0.25">
      <c r="A21312"/>
      <c r="B21312"/>
      <c r="C21312"/>
      <c r="D21312"/>
    </row>
    <row r="21313" spans="1:4" x14ac:dyDescent="0.25">
      <c r="A21313"/>
      <c r="B21313"/>
      <c r="C21313"/>
      <c r="D21313"/>
    </row>
    <row r="21314" spans="1:4" x14ac:dyDescent="0.25">
      <c r="A21314"/>
      <c r="B21314"/>
      <c r="C21314"/>
      <c r="D21314"/>
    </row>
    <row r="21315" spans="1:4" x14ac:dyDescent="0.25">
      <c r="A21315"/>
      <c r="B21315"/>
      <c r="C21315"/>
      <c r="D21315"/>
    </row>
    <row r="21316" spans="1:4" x14ac:dyDescent="0.25">
      <c r="A21316"/>
      <c r="B21316"/>
      <c r="C21316"/>
      <c r="D21316"/>
    </row>
    <row r="21317" spans="1:4" x14ac:dyDescent="0.25">
      <c r="A21317"/>
      <c r="B21317"/>
      <c r="C21317"/>
      <c r="D21317"/>
    </row>
    <row r="21318" spans="1:4" x14ac:dyDescent="0.25">
      <c r="A21318"/>
      <c r="B21318"/>
      <c r="C21318"/>
      <c r="D21318"/>
    </row>
    <row r="21319" spans="1:4" x14ac:dyDescent="0.25">
      <c r="A21319"/>
      <c r="B21319"/>
      <c r="C21319"/>
      <c r="D21319"/>
    </row>
    <row r="21320" spans="1:4" x14ac:dyDescent="0.25">
      <c r="A21320"/>
      <c r="B21320"/>
      <c r="C21320"/>
      <c r="D21320"/>
    </row>
    <row r="21321" spans="1:4" x14ac:dyDescent="0.25">
      <c r="A21321"/>
      <c r="B21321"/>
      <c r="C21321"/>
      <c r="D21321"/>
    </row>
    <row r="21322" spans="1:4" x14ac:dyDescent="0.25">
      <c r="A21322"/>
      <c r="B21322"/>
      <c r="C21322"/>
      <c r="D21322"/>
    </row>
    <row r="21323" spans="1:4" x14ac:dyDescent="0.25">
      <c r="A21323"/>
      <c r="B21323"/>
      <c r="C21323"/>
      <c r="D21323"/>
    </row>
    <row r="21324" spans="1:4" x14ac:dyDescent="0.25">
      <c r="A21324"/>
      <c r="B21324"/>
      <c r="C21324"/>
      <c r="D21324"/>
    </row>
    <row r="21325" spans="1:4" x14ac:dyDescent="0.25">
      <c r="A21325"/>
      <c r="B21325"/>
      <c r="C21325"/>
      <c r="D21325"/>
    </row>
    <row r="21326" spans="1:4" x14ac:dyDescent="0.25">
      <c r="A21326"/>
      <c r="B21326"/>
      <c r="C21326"/>
      <c r="D21326"/>
    </row>
    <row r="21327" spans="1:4" x14ac:dyDescent="0.25">
      <c r="A21327"/>
      <c r="B21327"/>
      <c r="C21327"/>
      <c r="D21327"/>
    </row>
    <row r="21328" spans="1:4" x14ac:dyDescent="0.25">
      <c r="A21328"/>
      <c r="B21328"/>
      <c r="C21328"/>
      <c r="D21328"/>
    </row>
    <row r="21329" spans="1:4" x14ac:dyDescent="0.25">
      <c r="A21329"/>
      <c r="B21329"/>
      <c r="C21329"/>
      <c r="D21329"/>
    </row>
    <row r="21330" spans="1:4" x14ac:dyDescent="0.25">
      <c r="A21330"/>
      <c r="B21330"/>
      <c r="C21330"/>
      <c r="D21330"/>
    </row>
    <row r="21331" spans="1:4" x14ac:dyDescent="0.25">
      <c r="A21331"/>
      <c r="B21331"/>
      <c r="C21331"/>
      <c r="D21331"/>
    </row>
    <row r="21332" spans="1:4" x14ac:dyDescent="0.25">
      <c r="A21332"/>
      <c r="B21332"/>
      <c r="C21332"/>
      <c r="D21332"/>
    </row>
    <row r="21333" spans="1:4" x14ac:dyDescent="0.25">
      <c r="A21333"/>
      <c r="B21333"/>
      <c r="C21333"/>
      <c r="D21333"/>
    </row>
    <row r="21334" spans="1:4" x14ac:dyDescent="0.25">
      <c r="A21334"/>
      <c r="B21334"/>
      <c r="C21334"/>
      <c r="D21334"/>
    </row>
    <row r="21335" spans="1:4" x14ac:dyDescent="0.25">
      <c r="A21335"/>
      <c r="B21335"/>
      <c r="C21335"/>
      <c r="D21335"/>
    </row>
    <row r="21336" spans="1:4" x14ac:dyDescent="0.25">
      <c r="A21336"/>
      <c r="B21336"/>
      <c r="C21336"/>
      <c r="D21336"/>
    </row>
    <row r="21337" spans="1:4" x14ac:dyDescent="0.25">
      <c r="A21337"/>
      <c r="B21337"/>
      <c r="C21337"/>
      <c r="D21337"/>
    </row>
    <row r="21338" spans="1:4" x14ac:dyDescent="0.25">
      <c r="A21338"/>
      <c r="B21338"/>
      <c r="C21338"/>
      <c r="D21338"/>
    </row>
    <row r="21339" spans="1:4" x14ac:dyDescent="0.25">
      <c r="A21339"/>
      <c r="B21339"/>
      <c r="C21339"/>
      <c r="D21339"/>
    </row>
    <row r="21340" spans="1:4" x14ac:dyDescent="0.25">
      <c r="A21340"/>
      <c r="B21340"/>
      <c r="C21340"/>
      <c r="D21340"/>
    </row>
    <row r="21341" spans="1:4" x14ac:dyDescent="0.25">
      <c r="A21341"/>
      <c r="B21341"/>
      <c r="C21341"/>
      <c r="D21341"/>
    </row>
    <row r="21342" spans="1:4" x14ac:dyDescent="0.25">
      <c r="A21342"/>
      <c r="B21342"/>
      <c r="C21342"/>
      <c r="D21342"/>
    </row>
    <row r="21343" spans="1:4" x14ac:dyDescent="0.25">
      <c r="A21343"/>
      <c r="B21343"/>
      <c r="C21343"/>
      <c r="D21343"/>
    </row>
    <row r="21344" spans="1:4" x14ac:dyDescent="0.25">
      <c r="A21344"/>
      <c r="B21344"/>
      <c r="C21344"/>
      <c r="D21344"/>
    </row>
    <row r="21345" spans="1:4" x14ac:dyDescent="0.25">
      <c r="A21345"/>
      <c r="B21345"/>
      <c r="C21345"/>
      <c r="D21345"/>
    </row>
    <row r="21346" spans="1:4" x14ac:dyDescent="0.25">
      <c r="A21346"/>
      <c r="B21346"/>
      <c r="C21346"/>
      <c r="D21346"/>
    </row>
    <row r="21347" spans="1:4" x14ac:dyDescent="0.25">
      <c r="A21347"/>
      <c r="B21347"/>
      <c r="C21347"/>
      <c r="D21347"/>
    </row>
    <row r="21348" spans="1:4" x14ac:dyDescent="0.25">
      <c r="A21348"/>
      <c r="B21348"/>
      <c r="C21348"/>
      <c r="D21348"/>
    </row>
    <row r="21349" spans="1:4" x14ac:dyDescent="0.25">
      <c r="A21349"/>
      <c r="B21349"/>
      <c r="C21349"/>
      <c r="D21349"/>
    </row>
    <row r="21350" spans="1:4" x14ac:dyDescent="0.25">
      <c r="A21350"/>
      <c r="B21350"/>
      <c r="C21350"/>
      <c r="D21350"/>
    </row>
    <row r="21351" spans="1:4" x14ac:dyDescent="0.25">
      <c r="A21351"/>
      <c r="B21351"/>
      <c r="C21351"/>
      <c r="D21351"/>
    </row>
    <row r="21352" spans="1:4" x14ac:dyDescent="0.25">
      <c r="A21352"/>
      <c r="B21352"/>
      <c r="C21352"/>
      <c r="D21352"/>
    </row>
    <row r="21353" spans="1:4" x14ac:dyDescent="0.25">
      <c r="A21353"/>
      <c r="B21353"/>
      <c r="C21353"/>
      <c r="D21353"/>
    </row>
    <row r="21354" spans="1:4" x14ac:dyDescent="0.25">
      <c r="A21354"/>
      <c r="B21354"/>
      <c r="C21354"/>
      <c r="D21354"/>
    </row>
    <row r="21355" spans="1:4" x14ac:dyDescent="0.25">
      <c r="A21355"/>
      <c r="B21355"/>
      <c r="C21355"/>
      <c r="D21355"/>
    </row>
    <row r="21356" spans="1:4" x14ac:dyDescent="0.25">
      <c r="A21356"/>
      <c r="B21356"/>
      <c r="C21356"/>
      <c r="D21356"/>
    </row>
    <row r="21357" spans="1:4" x14ac:dyDescent="0.25">
      <c r="A21357"/>
      <c r="B21357"/>
      <c r="C21357"/>
      <c r="D21357"/>
    </row>
    <row r="21358" spans="1:4" x14ac:dyDescent="0.25">
      <c r="A21358"/>
      <c r="B21358"/>
      <c r="C21358"/>
      <c r="D21358"/>
    </row>
    <row r="21359" spans="1:4" x14ac:dyDescent="0.25">
      <c r="A21359"/>
      <c r="B21359"/>
      <c r="C21359"/>
      <c r="D21359"/>
    </row>
    <row r="21360" spans="1:4" x14ac:dyDescent="0.25">
      <c r="A21360"/>
      <c r="B21360"/>
      <c r="C21360"/>
      <c r="D21360"/>
    </row>
    <row r="21361" spans="1:4" x14ac:dyDescent="0.25">
      <c r="A21361"/>
      <c r="B21361"/>
      <c r="C21361"/>
      <c r="D21361"/>
    </row>
    <row r="21362" spans="1:4" x14ac:dyDescent="0.25">
      <c r="A21362"/>
      <c r="B21362"/>
      <c r="C21362"/>
      <c r="D21362"/>
    </row>
    <row r="21363" spans="1:4" x14ac:dyDescent="0.25">
      <c r="A21363"/>
      <c r="B21363"/>
      <c r="C21363"/>
      <c r="D21363"/>
    </row>
    <row r="21364" spans="1:4" x14ac:dyDescent="0.25">
      <c r="A21364"/>
      <c r="B21364"/>
      <c r="C21364"/>
      <c r="D21364"/>
    </row>
    <row r="21365" spans="1:4" x14ac:dyDescent="0.25">
      <c r="A21365"/>
      <c r="B21365"/>
      <c r="C21365"/>
      <c r="D21365"/>
    </row>
    <row r="21366" spans="1:4" x14ac:dyDescent="0.25">
      <c r="A21366"/>
      <c r="B21366"/>
      <c r="C21366"/>
      <c r="D21366"/>
    </row>
    <row r="21367" spans="1:4" x14ac:dyDescent="0.25">
      <c r="A21367"/>
      <c r="B21367"/>
      <c r="C21367"/>
      <c r="D21367"/>
    </row>
    <row r="21368" spans="1:4" x14ac:dyDescent="0.25">
      <c r="A21368"/>
      <c r="B21368"/>
      <c r="C21368"/>
      <c r="D21368"/>
    </row>
    <row r="21369" spans="1:4" x14ac:dyDescent="0.25">
      <c r="A21369"/>
      <c r="B21369"/>
      <c r="C21369"/>
      <c r="D21369"/>
    </row>
    <row r="21370" spans="1:4" x14ac:dyDescent="0.25">
      <c r="A21370"/>
      <c r="B21370"/>
      <c r="C21370"/>
      <c r="D21370"/>
    </row>
    <row r="21371" spans="1:4" x14ac:dyDescent="0.25">
      <c r="A21371"/>
      <c r="B21371"/>
      <c r="C21371"/>
      <c r="D21371"/>
    </row>
    <row r="21372" spans="1:4" x14ac:dyDescent="0.25">
      <c r="A21372"/>
      <c r="B21372"/>
      <c r="C21372"/>
      <c r="D21372"/>
    </row>
    <row r="21373" spans="1:4" x14ac:dyDescent="0.25">
      <c r="A21373"/>
      <c r="B21373"/>
      <c r="C21373"/>
      <c r="D21373"/>
    </row>
    <row r="21374" spans="1:4" x14ac:dyDescent="0.25">
      <c r="A21374"/>
      <c r="B21374"/>
      <c r="C21374"/>
      <c r="D21374"/>
    </row>
    <row r="21375" spans="1:4" x14ac:dyDescent="0.25">
      <c r="A21375"/>
      <c r="B21375"/>
      <c r="C21375"/>
      <c r="D21375"/>
    </row>
    <row r="21376" spans="1:4" x14ac:dyDescent="0.25">
      <c r="A21376"/>
      <c r="B21376"/>
      <c r="C21376"/>
      <c r="D21376"/>
    </row>
    <row r="21377" spans="1:4" x14ac:dyDescent="0.25">
      <c r="A21377"/>
      <c r="B21377"/>
      <c r="C21377"/>
      <c r="D21377"/>
    </row>
    <row r="21378" spans="1:4" x14ac:dyDescent="0.25">
      <c r="A21378"/>
      <c r="B21378"/>
      <c r="C21378"/>
      <c r="D21378"/>
    </row>
    <row r="21379" spans="1:4" x14ac:dyDescent="0.25">
      <c r="A21379"/>
      <c r="B21379"/>
      <c r="C21379"/>
      <c r="D21379"/>
    </row>
    <row r="21380" spans="1:4" x14ac:dyDescent="0.25">
      <c r="A21380"/>
      <c r="B21380"/>
      <c r="C21380"/>
      <c r="D21380"/>
    </row>
    <row r="21381" spans="1:4" x14ac:dyDescent="0.25">
      <c r="A21381"/>
      <c r="B21381"/>
      <c r="C21381"/>
      <c r="D21381"/>
    </row>
    <row r="21382" spans="1:4" x14ac:dyDescent="0.25">
      <c r="A21382"/>
      <c r="B21382"/>
      <c r="C21382"/>
      <c r="D21382"/>
    </row>
    <row r="21383" spans="1:4" x14ac:dyDescent="0.25">
      <c r="A21383"/>
      <c r="B21383"/>
      <c r="C21383"/>
      <c r="D21383"/>
    </row>
    <row r="21384" spans="1:4" x14ac:dyDescent="0.25">
      <c r="A21384"/>
      <c r="B21384"/>
      <c r="C21384"/>
      <c r="D21384"/>
    </row>
    <row r="21385" spans="1:4" x14ac:dyDescent="0.25">
      <c r="A21385"/>
      <c r="B21385"/>
      <c r="C21385"/>
      <c r="D21385"/>
    </row>
    <row r="21386" spans="1:4" x14ac:dyDescent="0.25">
      <c r="A21386"/>
      <c r="B21386"/>
      <c r="C21386"/>
      <c r="D21386"/>
    </row>
    <row r="21387" spans="1:4" x14ac:dyDescent="0.25">
      <c r="A21387"/>
      <c r="B21387"/>
      <c r="C21387"/>
      <c r="D21387"/>
    </row>
    <row r="21388" spans="1:4" x14ac:dyDescent="0.25">
      <c r="A21388"/>
      <c r="B21388"/>
      <c r="C21388"/>
      <c r="D21388"/>
    </row>
    <row r="21389" spans="1:4" x14ac:dyDescent="0.25">
      <c r="A21389"/>
      <c r="B21389"/>
      <c r="C21389"/>
      <c r="D21389"/>
    </row>
    <row r="21390" spans="1:4" x14ac:dyDescent="0.25">
      <c r="A21390"/>
      <c r="B21390"/>
      <c r="C21390"/>
      <c r="D21390"/>
    </row>
    <row r="21391" spans="1:4" x14ac:dyDescent="0.25">
      <c r="A21391"/>
      <c r="B21391"/>
      <c r="C21391"/>
      <c r="D21391"/>
    </row>
    <row r="21392" spans="1:4" x14ac:dyDescent="0.25">
      <c r="A21392"/>
      <c r="B21392"/>
      <c r="C21392"/>
      <c r="D21392"/>
    </row>
    <row r="21393" spans="1:4" x14ac:dyDescent="0.25">
      <c r="A21393"/>
      <c r="B21393"/>
      <c r="C21393"/>
      <c r="D21393"/>
    </row>
    <row r="21394" spans="1:4" x14ac:dyDescent="0.25">
      <c r="A21394"/>
      <c r="B21394"/>
      <c r="C21394"/>
      <c r="D21394"/>
    </row>
    <row r="21395" spans="1:4" x14ac:dyDescent="0.25">
      <c r="A21395"/>
      <c r="B21395"/>
      <c r="C21395"/>
      <c r="D21395"/>
    </row>
    <row r="21396" spans="1:4" x14ac:dyDescent="0.25">
      <c r="A21396"/>
      <c r="B21396"/>
      <c r="C21396"/>
      <c r="D21396"/>
    </row>
    <row r="21397" spans="1:4" x14ac:dyDescent="0.25">
      <c r="A21397"/>
      <c r="B21397"/>
      <c r="C21397"/>
      <c r="D21397"/>
    </row>
    <row r="21398" spans="1:4" x14ac:dyDescent="0.25">
      <c r="A21398"/>
      <c r="B21398"/>
      <c r="C21398"/>
      <c r="D21398"/>
    </row>
    <row r="21399" spans="1:4" x14ac:dyDescent="0.25">
      <c r="A21399"/>
      <c r="B21399"/>
      <c r="C21399"/>
      <c r="D21399"/>
    </row>
    <row r="21400" spans="1:4" x14ac:dyDescent="0.25">
      <c r="A21400"/>
      <c r="B21400"/>
      <c r="C21400"/>
      <c r="D21400"/>
    </row>
    <row r="21401" spans="1:4" x14ac:dyDescent="0.25">
      <c r="A21401"/>
      <c r="B21401"/>
      <c r="C21401"/>
      <c r="D21401"/>
    </row>
    <row r="21402" spans="1:4" x14ac:dyDescent="0.25">
      <c r="A21402"/>
      <c r="B21402"/>
      <c r="C21402"/>
      <c r="D21402"/>
    </row>
    <row r="21403" spans="1:4" x14ac:dyDescent="0.25">
      <c r="A21403"/>
      <c r="B21403"/>
      <c r="C21403"/>
      <c r="D21403"/>
    </row>
    <row r="21404" spans="1:4" x14ac:dyDescent="0.25">
      <c r="A21404"/>
      <c r="B21404"/>
      <c r="C21404"/>
      <c r="D21404"/>
    </row>
    <row r="21405" spans="1:4" x14ac:dyDescent="0.25">
      <c r="A21405"/>
      <c r="B21405"/>
      <c r="C21405"/>
      <c r="D21405"/>
    </row>
    <row r="21406" spans="1:4" x14ac:dyDescent="0.25">
      <c r="A21406"/>
      <c r="B21406"/>
      <c r="C21406"/>
      <c r="D21406"/>
    </row>
    <row r="21407" spans="1:4" x14ac:dyDescent="0.25">
      <c r="A21407"/>
      <c r="B21407"/>
      <c r="C21407"/>
      <c r="D21407"/>
    </row>
    <row r="21408" spans="1:4" x14ac:dyDescent="0.25">
      <c r="A21408"/>
      <c r="B21408"/>
      <c r="C21408"/>
      <c r="D21408"/>
    </row>
    <row r="21409" spans="1:4" x14ac:dyDescent="0.25">
      <c r="A21409"/>
      <c r="B21409"/>
      <c r="C21409"/>
      <c r="D21409"/>
    </row>
    <row r="21410" spans="1:4" x14ac:dyDescent="0.25">
      <c r="A21410"/>
      <c r="B21410"/>
      <c r="C21410"/>
      <c r="D21410"/>
    </row>
    <row r="21411" spans="1:4" x14ac:dyDescent="0.25">
      <c r="A21411"/>
      <c r="B21411"/>
      <c r="C21411"/>
      <c r="D21411"/>
    </row>
    <row r="21412" spans="1:4" x14ac:dyDescent="0.25">
      <c r="A21412"/>
      <c r="B21412"/>
      <c r="C21412"/>
      <c r="D21412"/>
    </row>
    <row r="21413" spans="1:4" x14ac:dyDescent="0.25">
      <c r="A21413"/>
      <c r="B21413"/>
      <c r="C21413"/>
      <c r="D21413"/>
    </row>
    <row r="21414" spans="1:4" x14ac:dyDescent="0.25">
      <c r="A21414"/>
      <c r="B21414"/>
      <c r="C21414"/>
      <c r="D21414"/>
    </row>
    <row r="21415" spans="1:4" x14ac:dyDescent="0.25">
      <c r="A21415"/>
      <c r="B21415"/>
      <c r="C21415"/>
      <c r="D21415"/>
    </row>
    <row r="21416" spans="1:4" x14ac:dyDescent="0.25">
      <c r="A21416"/>
      <c r="B21416"/>
      <c r="C21416"/>
      <c r="D21416"/>
    </row>
    <row r="21417" spans="1:4" x14ac:dyDescent="0.25">
      <c r="A21417"/>
      <c r="B21417"/>
      <c r="C21417"/>
      <c r="D21417"/>
    </row>
    <row r="21418" spans="1:4" x14ac:dyDescent="0.25">
      <c r="A21418"/>
      <c r="B21418"/>
      <c r="C21418"/>
      <c r="D21418"/>
    </row>
    <row r="21419" spans="1:4" x14ac:dyDescent="0.25">
      <c r="A21419"/>
      <c r="B21419"/>
      <c r="C21419"/>
      <c r="D21419"/>
    </row>
    <row r="21420" spans="1:4" x14ac:dyDescent="0.25">
      <c r="A21420"/>
      <c r="B21420"/>
      <c r="C21420"/>
      <c r="D21420"/>
    </row>
    <row r="21421" spans="1:4" x14ac:dyDescent="0.25">
      <c r="A21421"/>
      <c r="B21421"/>
      <c r="C21421"/>
      <c r="D21421"/>
    </row>
    <row r="21422" spans="1:4" x14ac:dyDescent="0.25">
      <c r="A21422"/>
      <c r="B21422"/>
      <c r="C21422"/>
      <c r="D21422"/>
    </row>
    <row r="21423" spans="1:4" x14ac:dyDescent="0.25">
      <c r="A21423"/>
      <c r="B21423"/>
      <c r="C21423"/>
      <c r="D21423"/>
    </row>
    <row r="21424" spans="1:4" x14ac:dyDescent="0.25">
      <c r="A21424"/>
      <c r="B21424"/>
      <c r="C21424"/>
      <c r="D21424"/>
    </row>
    <row r="21425" spans="1:4" x14ac:dyDescent="0.25">
      <c r="A21425"/>
      <c r="B21425"/>
      <c r="C21425"/>
      <c r="D21425"/>
    </row>
    <row r="21426" spans="1:4" x14ac:dyDescent="0.25">
      <c r="A21426"/>
      <c r="B21426"/>
      <c r="C21426"/>
      <c r="D21426"/>
    </row>
    <row r="21427" spans="1:4" x14ac:dyDescent="0.25">
      <c r="A21427"/>
      <c r="B21427"/>
      <c r="C21427"/>
      <c r="D21427"/>
    </row>
    <row r="21428" spans="1:4" x14ac:dyDescent="0.25">
      <c r="A21428"/>
      <c r="B21428"/>
      <c r="C21428"/>
      <c r="D21428"/>
    </row>
    <row r="21429" spans="1:4" x14ac:dyDescent="0.25">
      <c r="A21429"/>
      <c r="B21429"/>
      <c r="C21429"/>
      <c r="D21429"/>
    </row>
    <row r="21430" spans="1:4" x14ac:dyDescent="0.25">
      <c r="A21430"/>
      <c r="B21430"/>
      <c r="C21430"/>
      <c r="D21430"/>
    </row>
    <row r="21431" spans="1:4" x14ac:dyDescent="0.25">
      <c r="A21431"/>
      <c r="B21431"/>
      <c r="C21431"/>
      <c r="D21431"/>
    </row>
    <row r="21432" spans="1:4" x14ac:dyDescent="0.25">
      <c r="A21432"/>
      <c r="B21432"/>
      <c r="C21432"/>
      <c r="D21432"/>
    </row>
    <row r="21433" spans="1:4" x14ac:dyDescent="0.25">
      <c r="A21433"/>
      <c r="B21433"/>
      <c r="C21433"/>
      <c r="D21433"/>
    </row>
    <row r="21434" spans="1:4" x14ac:dyDescent="0.25">
      <c r="A21434"/>
      <c r="B21434"/>
      <c r="C21434"/>
      <c r="D21434"/>
    </row>
    <row r="21435" spans="1:4" x14ac:dyDescent="0.25">
      <c r="A21435"/>
      <c r="B21435"/>
      <c r="C21435"/>
      <c r="D21435"/>
    </row>
    <row r="21436" spans="1:4" x14ac:dyDescent="0.25">
      <c r="A21436"/>
      <c r="B21436"/>
      <c r="C21436"/>
      <c r="D21436"/>
    </row>
    <row r="21437" spans="1:4" x14ac:dyDescent="0.25">
      <c r="A21437"/>
      <c r="B21437"/>
      <c r="C21437"/>
      <c r="D21437"/>
    </row>
    <row r="21438" spans="1:4" x14ac:dyDescent="0.25">
      <c r="A21438"/>
      <c r="B21438"/>
      <c r="C21438"/>
      <c r="D21438"/>
    </row>
    <row r="21439" spans="1:4" x14ac:dyDescent="0.25">
      <c r="A21439"/>
      <c r="B21439"/>
      <c r="C21439"/>
      <c r="D21439"/>
    </row>
    <row r="21440" spans="1:4" x14ac:dyDescent="0.25">
      <c r="A21440"/>
      <c r="B21440"/>
      <c r="C21440"/>
      <c r="D21440"/>
    </row>
    <row r="21441" spans="1:4" x14ac:dyDescent="0.25">
      <c r="A21441"/>
      <c r="B21441"/>
      <c r="C21441"/>
      <c r="D21441"/>
    </row>
    <row r="21442" spans="1:4" x14ac:dyDescent="0.25">
      <c r="A21442"/>
      <c r="B21442"/>
      <c r="C21442"/>
      <c r="D21442"/>
    </row>
    <row r="21443" spans="1:4" x14ac:dyDescent="0.25">
      <c r="A21443"/>
      <c r="B21443"/>
      <c r="C21443"/>
      <c r="D21443"/>
    </row>
    <row r="21444" spans="1:4" x14ac:dyDescent="0.25">
      <c r="A21444"/>
      <c r="B21444"/>
      <c r="C21444"/>
      <c r="D21444"/>
    </row>
    <row r="21445" spans="1:4" x14ac:dyDescent="0.25">
      <c r="A21445"/>
      <c r="B21445"/>
      <c r="C21445"/>
      <c r="D21445"/>
    </row>
    <row r="21446" spans="1:4" x14ac:dyDescent="0.25">
      <c r="A21446"/>
      <c r="B21446"/>
      <c r="C21446"/>
      <c r="D21446"/>
    </row>
    <row r="21447" spans="1:4" x14ac:dyDescent="0.25">
      <c r="A21447"/>
      <c r="B21447"/>
      <c r="C21447"/>
      <c r="D21447"/>
    </row>
    <row r="21448" spans="1:4" x14ac:dyDescent="0.25">
      <c r="A21448"/>
      <c r="B21448"/>
      <c r="C21448"/>
      <c r="D21448"/>
    </row>
    <row r="21449" spans="1:4" x14ac:dyDescent="0.25">
      <c r="A21449"/>
      <c r="B21449"/>
      <c r="C21449"/>
      <c r="D21449"/>
    </row>
    <row r="21450" spans="1:4" x14ac:dyDescent="0.25">
      <c r="A21450"/>
      <c r="B21450"/>
      <c r="C21450"/>
      <c r="D21450"/>
    </row>
    <row r="21451" spans="1:4" x14ac:dyDescent="0.25">
      <c r="A21451"/>
      <c r="B21451"/>
      <c r="C21451"/>
      <c r="D21451"/>
    </row>
    <row r="21452" spans="1:4" x14ac:dyDescent="0.25">
      <c r="A21452"/>
      <c r="B21452"/>
      <c r="C21452"/>
      <c r="D21452"/>
    </row>
    <row r="21453" spans="1:4" x14ac:dyDescent="0.25">
      <c r="A21453"/>
      <c r="B21453"/>
      <c r="C21453"/>
      <c r="D21453"/>
    </row>
    <row r="21454" spans="1:4" x14ac:dyDescent="0.25">
      <c r="A21454"/>
      <c r="B21454"/>
      <c r="C21454"/>
      <c r="D21454"/>
    </row>
    <row r="21455" spans="1:4" x14ac:dyDescent="0.25">
      <c r="A21455"/>
      <c r="B21455"/>
      <c r="C21455"/>
      <c r="D21455"/>
    </row>
    <row r="21456" spans="1:4" x14ac:dyDescent="0.25">
      <c r="A21456"/>
      <c r="B21456"/>
      <c r="C21456"/>
      <c r="D21456"/>
    </row>
    <row r="21457" spans="1:4" x14ac:dyDescent="0.25">
      <c r="A21457"/>
      <c r="B21457"/>
      <c r="C21457"/>
      <c r="D21457"/>
    </row>
    <row r="21458" spans="1:4" x14ac:dyDescent="0.25">
      <c r="A21458"/>
      <c r="B21458"/>
      <c r="C21458"/>
      <c r="D21458"/>
    </row>
    <row r="21459" spans="1:4" x14ac:dyDescent="0.25">
      <c r="A21459"/>
      <c r="B21459"/>
      <c r="C21459"/>
      <c r="D21459"/>
    </row>
    <row r="21460" spans="1:4" x14ac:dyDescent="0.25">
      <c r="A21460"/>
      <c r="B21460"/>
      <c r="C21460"/>
      <c r="D21460"/>
    </row>
    <row r="21461" spans="1:4" x14ac:dyDescent="0.25">
      <c r="A21461"/>
      <c r="B21461"/>
      <c r="C21461"/>
      <c r="D21461"/>
    </row>
    <row r="21462" spans="1:4" x14ac:dyDescent="0.25">
      <c r="A21462"/>
      <c r="B21462"/>
      <c r="C21462"/>
      <c r="D21462"/>
    </row>
    <row r="21463" spans="1:4" x14ac:dyDescent="0.25">
      <c r="A21463"/>
      <c r="B21463"/>
      <c r="C21463"/>
      <c r="D21463"/>
    </row>
    <row r="21464" spans="1:4" x14ac:dyDescent="0.25">
      <c r="A21464"/>
      <c r="B21464"/>
      <c r="C21464"/>
      <c r="D21464"/>
    </row>
    <row r="21465" spans="1:4" x14ac:dyDescent="0.25">
      <c r="A21465"/>
      <c r="B21465"/>
      <c r="C21465"/>
      <c r="D21465"/>
    </row>
    <row r="21466" spans="1:4" x14ac:dyDescent="0.25">
      <c r="A21466"/>
      <c r="B21466"/>
      <c r="C21466"/>
      <c r="D21466"/>
    </row>
    <row r="21467" spans="1:4" x14ac:dyDescent="0.25">
      <c r="A21467"/>
      <c r="B21467"/>
      <c r="C21467"/>
      <c r="D21467"/>
    </row>
    <row r="21468" spans="1:4" x14ac:dyDescent="0.25">
      <c r="A21468"/>
      <c r="B21468"/>
      <c r="C21468"/>
      <c r="D21468"/>
    </row>
    <row r="21469" spans="1:4" x14ac:dyDescent="0.25">
      <c r="A21469"/>
      <c r="B21469"/>
      <c r="C21469"/>
      <c r="D21469"/>
    </row>
    <row r="21470" spans="1:4" x14ac:dyDescent="0.25">
      <c r="A21470"/>
      <c r="B21470"/>
      <c r="C21470"/>
      <c r="D21470"/>
    </row>
    <row r="21471" spans="1:4" x14ac:dyDescent="0.25">
      <c r="A21471"/>
      <c r="B21471"/>
      <c r="C21471"/>
      <c r="D21471"/>
    </row>
    <row r="21472" spans="1:4" x14ac:dyDescent="0.25">
      <c r="A21472"/>
      <c r="B21472"/>
      <c r="C21472"/>
      <c r="D21472"/>
    </row>
    <row r="21473" spans="1:4" x14ac:dyDescent="0.25">
      <c r="A21473"/>
      <c r="B21473"/>
      <c r="C21473"/>
      <c r="D21473"/>
    </row>
    <row r="21474" spans="1:4" x14ac:dyDescent="0.25">
      <c r="A21474"/>
      <c r="B21474"/>
      <c r="C21474"/>
      <c r="D21474"/>
    </row>
    <row r="21475" spans="1:4" x14ac:dyDescent="0.25">
      <c r="A21475"/>
      <c r="B21475"/>
      <c r="C21475"/>
      <c r="D21475"/>
    </row>
    <row r="21476" spans="1:4" x14ac:dyDescent="0.25">
      <c r="A21476"/>
      <c r="B21476"/>
      <c r="C21476"/>
      <c r="D21476"/>
    </row>
    <row r="21477" spans="1:4" x14ac:dyDescent="0.25">
      <c r="A21477"/>
      <c r="B21477"/>
      <c r="C21477"/>
      <c r="D21477"/>
    </row>
    <row r="21478" spans="1:4" x14ac:dyDescent="0.25">
      <c r="A21478"/>
      <c r="B21478"/>
      <c r="C21478"/>
      <c r="D21478"/>
    </row>
    <row r="21479" spans="1:4" x14ac:dyDescent="0.25">
      <c r="A21479"/>
      <c r="B21479"/>
      <c r="C21479"/>
      <c r="D21479"/>
    </row>
    <row r="21480" spans="1:4" x14ac:dyDescent="0.25">
      <c r="A21480"/>
      <c r="B21480"/>
      <c r="C21480"/>
      <c r="D21480"/>
    </row>
    <row r="21481" spans="1:4" x14ac:dyDescent="0.25">
      <c r="A21481"/>
      <c r="B21481"/>
      <c r="C21481"/>
      <c r="D21481"/>
    </row>
    <row r="21482" spans="1:4" x14ac:dyDescent="0.25">
      <c r="A21482"/>
      <c r="B21482"/>
      <c r="C21482"/>
      <c r="D21482"/>
    </row>
    <row r="21483" spans="1:4" x14ac:dyDescent="0.25">
      <c r="A21483"/>
      <c r="B21483"/>
      <c r="C21483"/>
      <c r="D21483"/>
    </row>
    <row r="21484" spans="1:4" x14ac:dyDescent="0.25">
      <c r="A21484"/>
      <c r="B21484"/>
      <c r="C21484"/>
      <c r="D21484"/>
    </row>
    <row r="21485" spans="1:4" x14ac:dyDescent="0.25">
      <c r="A21485"/>
      <c r="B21485"/>
      <c r="C21485"/>
      <c r="D21485"/>
    </row>
    <row r="21486" spans="1:4" x14ac:dyDescent="0.25">
      <c r="A21486"/>
      <c r="B21486"/>
      <c r="C21486"/>
      <c r="D21486"/>
    </row>
    <row r="21487" spans="1:4" x14ac:dyDescent="0.25">
      <c r="A21487"/>
      <c r="B21487"/>
      <c r="C21487"/>
      <c r="D21487"/>
    </row>
    <row r="21488" spans="1:4" x14ac:dyDescent="0.25">
      <c r="A21488"/>
      <c r="B21488"/>
      <c r="C21488"/>
      <c r="D21488"/>
    </row>
    <row r="21489" spans="1:4" x14ac:dyDescent="0.25">
      <c r="A21489"/>
      <c r="B21489"/>
      <c r="C21489"/>
      <c r="D21489"/>
    </row>
    <row r="21490" spans="1:4" x14ac:dyDescent="0.25">
      <c r="A21490"/>
      <c r="B21490"/>
      <c r="C21490"/>
      <c r="D21490"/>
    </row>
    <row r="21491" spans="1:4" x14ac:dyDescent="0.25">
      <c r="A21491"/>
      <c r="B21491"/>
      <c r="C21491"/>
      <c r="D21491"/>
    </row>
    <row r="21492" spans="1:4" x14ac:dyDescent="0.25">
      <c r="A21492"/>
      <c r="B21492"/>
      <c r="C21492"/>
      <c r="D21492"/>
    </row>
    <row r="21493" spans="1:4" x14ac:dyDescent="0.25">
      <c r="A21493"/>
      <c r="B21493"/>
      <c r="C21493"/>
      <c r="D21493"/>
    </row>
    <row r="21494" spans="1:4" x14ac:dyDescent="0.25">
      <c r="A21494"/>
      <c r="B21494"/>
      <c r="C21494"/>
      <c r="D21494"/>
    </row>
    <row r="21495" spans="1:4" x14ac:dyDescent="0.25">
      <c r="A21495"/>
      <c r="B21495"/>
      <c r="C21495"/>
      <c r="D21495"/>
    </row>
    <row r="21496" spans="1:4" x14ac:dyDescent="0.25">
      <c r="A21496"/>
      <c r="B21496"/>
      <c r="C21496"/>
      <c r="D21496"/>
    </row>
    <row r="21497" spans="1:4" x14ac:dyDescent="0.25">
      <c r="A21497"/>
      <c r="B21497"/>
      <c r="C21497"/>
      <c r="D21497"/>
    </row>
    <row r="21498" spans="1:4" x14ac:dyDescent="0.25">
      <c r="A21498"/>
      <c r="B21498"/>
      <c r="C21498"/>
      <c r="D21498"/>
    </row>
    <row r="21499" spans="1:4" x14ac:dyDescent="0.25">
      <c r="A21499"/>
      <c r="B21499"/>
      <c r="C21499"/>
      <c r="D21499"/>
    </row>
    <row r="21500" spans="1:4" x14ac:dyDescent="0.25">
      <c r="A21500"/>
      <c r="B21500"/>
      <c r="C21500"/>
      <c r="D21500"/>
    </row>
    <row r="21501" spans="1:4" x14ac:dyDescent="0.25">
      <c r="A21501"/>
      <c r="B21501"/>
      <c r="C21501"/>
      <c r="D21501"/>
    </row>
    <row r="21502" spans="1:4" x14ac:dyDescent="0.25">
      <c r="A21502"/>
      <c r="B21502"/>
      <c r="C21502"/>
      <c r="D21502"/>
    </row>
    <row r="21503" spans="1:4" x14ac:dyDescent="0.25">
      <c r="A21503"/>
      <c r="B21503"/>
      <c r="C21503"/>
      <c r="D21503"/>
    </row>
    <row r="21504" spans="1:4" x14ac:dyDescent="0.25">
      <c r="A21504"/>
      <c r="B21504"/>
      <c r="C21504"/>
      <c r="D21504"/>
    </row>
    <row r="21505" spans="1:4" x14ac:dyDescent="0.25">
      <c r="A21505"/>
      <c r="B21505"/>
      <c r="C21505"/>
      <c r="D21505"/>
    </row>
    <row r="21506" spans="1:4" x14ac:dyDescent="0.25">
      <c r="A21506"/>
      <c r="B21506"/>
      <c r="C21506"/>
      <c r="D21506"/>
    </row>
    <row r="21507" spans="1:4" x14ac:dyDescent="0.25">
      <c r="A21507"/>
      <c r="B21507"/>
      <c r="C21507"/>
      <c r="D21507"/>
    </row>
    <row r="21508" spans="1:4" x14ac:dyDescent="0.25">
      <c r="A21508"/>
      <c r="B21508"/>
      <c r="C21508"/>
      <c r="D21508"/>
    </row>
    <row r="21509" spans="1:4" x14ac:dyDescent="0.25">
      <c r="A21509"/>
      <c r="B21509"/>
      <c r="C21509"/>
      <c r="D21509"/>
    </row>
    <row r="21510" spans="1:4" x14ac:dyDescent="0.25">
      <c r="A21510"/>
      <c r="B21510"/>
      <c r="C21510"/>
      <c r="D21510"/>
    </row>
    <row r="21511" spans="1:4" x14ac:dyDescent="0.25">
      <c r="A21511"/>
      <c r="B21511"/>
      <c r="C21511"/>
      <c r="D21511"/>
    </row>
    <row r="21512" spans="1:4" x14ac:dyDescent="0.25">
      <c r="A21512"/>
      <c r="B21512"/>
      <c r="C21512"/>
      <c r="D21512"/>
    </row>
    <row r="21513" spans="1:4" x14ac:dyDescent="0.25">
      <c r="A21513"/>
      <c r="B21513"/>
      <c r="C21513"/>
      <c r="D21513"/>
    </row>
    <row r="21514" spans="1:4" x14ac:dyDescent="0.25">
      <c r="A21514"/>
      <c r="B21514"/>
      <c r="C21514"/>
      <c r="D21514"/>
    </row>
    <row r="21515" spans="1:4" x14ac:dyDescent="0.25">
      <c r="A21515"/>
      <c r="B21515"/>
      <c r="C21515"/>
      <c r="D21515"/>
    </row>
    <row r="21516" spans="1:4" x14ac:dyDescent="0.25">
      <c r="A21516"/>
      <c r="B21516"/>
      <c r="C21516"/>
      <c r="D21516"/>
    </row>
    <row r="21517" spans="1:4" x14ac:dyDescent="0.25">
      <c r="A21517"/>
      <c r="B21517"/>
      <c r="C21517"/>
      <c r="D21517"/>
    </row>
    <row r="21518" spans="1:4" x14ac:dyDescent="0.25">
      <c r="A21518"/>
      <c r="B21518"/>
      <c r="C21518"/>
      <c r="D21518"/>
    </row>
    <row r="21519" spans="1:4" x14ac:dyDescent="0.25">
      <c r="A21519"/>
      <c r="B21519"/>
      <c r="C21519"/>
      <c r="D21519"/>
    </row>
    <row r="21520" spans="1:4" x14ac:dyDescent="0.25">
      <c r="A21520"/>
      <c r="B21520"/>
      <c r="C21520"/>
      <c r="D21520"/>
    </row>
    <row r="21521" spans="1:4" x14ac:dyDescent="0.25">
      <c r="A21521"/>
      <c r="B21521"/>
      <c r="C21521"/>
      <c r="D21521"/>
    </row>
    <row r="21522" spans="1:4" x14ac:dyDescent="0.25">
      <c r="A21522"/>
      <c r="B21522"/>
      <c r="C21522"/>
      <c r="D21522"/>
    </row>
    <row r="21523" spans="1:4" x14ac:dyDescent="0.25">
      <c r="A21523"/>
      <c r="B21523"/>
      <c r="C21523"/>
      <c r="D21523"/>
    </row>
    <row r="21524" spans="1:4" x14ac:dyDescent="0.25">
      <c r="A21524"/>
      <c r="B21524"/>
      <c r="C21524"/>
      <c r="D21524"/>
    </row>
    <row r="21525" spans="1:4" x14ac:dyDescent="0.25">
      <c r="A21525"/>
      <c r="B21525"/>
      <c r="C21525"/>
      <c r="D21525"/>
    </row>
    <row r="21526" spans="1:4" x14ac:dyDescent="0.25">
      <c r="A21526"/>
      <c r="B21526"/>
      <c r="C21526"/>
      <c r="D21526"/>
    </row>
    <row r="21527" spans="1:4" x14ac:dyDescent="0.25">
      <c r="A21527"/>
      <c r="B21527"/>
      <c r="C21527"/>
      <c r="D21527"/>
    </row>
    <row r="21528" spans="1:4" x14ac:dyDescent="0.25">
      <c r="A21528"/>
      <c r="B21528"/>
      <c r="C21528"/>
      <c r="D21528"/>
    </row>
    <row r="21529" spans="1:4" x14ac:dyDescent="0.25">
      <c r="A21529"/>
      <c r="B21529"/>
      <c r="C21529"/>
      <c r="D21529"/>
    </row>
    <row r="21530" spans="1:4" x14ac:dyDescent="0.25">
      <c r="A21530"/>
      <c r="B21530"/>
      <c r="C21530"/>
      <c r="D21530"/>
    </row>
    <row r="21531" spans="1:4" x14ac:dyDescent="0.25">
      <c r="A21531"/>
      <c r="B21531"/>
      <c r="C21531"/>
      <c r="D21531"/>
    </row>
    <row r="21532" spans="1:4" x14ac:dyDescent="0.25">
      <c r="A21532"/>
      <c r="B21532"/>
      <c r="C21532"/>
      <c r="D21532"/>
    </row>
    <row r="21533" spans="1:4" x14ac:dyDescent="0.25">
      <c r="A21533"/>
      <c r="B21533"/>
      <c r="C21533"/>
      <c r="D21533"/>
    </row>
    <row r="21534" spans="1:4" x14ac:dyDescent="0.25">
      <c r="A21534"/>
      <c r="B21534"/>
      <c r="C21534"/>
      <c r="D21534"/>
    </row>
    <row r="21535" spans="1:4" x14ac:dyDescent="0.25">
      <c r="A21535"/>
      <c r="B21535"/>
      <c r="C21535"/>
      <c r="D21535"/>
    </row>
    <row r="21536" spans="1:4" x14ac:dyDescent="0.25">
      <c r="A21536"/>
      <c r="B21536"/>
      <c r="C21536"/>
      <c r="D21536"/>
    </row>
    <row r="21537" spans="1:4" x14ac:dyDescent="0.25">
      <c r="A21537"/>
      <c r="B21537"/>
      <c r="C21537"/>
      <c r="D21537"/>
    </row>
    <row r="21538" spans="1:4" x14ac:dyDescent="0.25">
      <c r="A21538"/>
      <c r="B21538"/>
      <c r="C21538"/>
      <c r="D21538"/>
    </row>
    <row r="21539" spans="1:4" x14ac:dyDescent="0.25">
      <c r="A21539"/>
      <c r="B21539"/>
      <c r="C21539"/>
      <c r="D21539"/>
    </row>
    <row r="21540" spans="1:4" x14ac:dyDescent="0.25">
      <c r="A21540"/>
      <c r="B21540"/>
      <c r="C21540"/>
      <c r="D21540"/>
    </row>
    <row r="21541" spans="1:4" x14ac:dyDescent="0.25">
      <c r="A21541"/>
      <c r="B21541"/>
      <c r="C21541"/>
      <c r="D21541"/>
    </row>
    <row r="21542" spans="1:4" x14ac:dyDescent="0.25">
      <c r="A21542"/>
      <c r="B21542"/>
      <c r="C21542"/>
      <c r="D21542"/>
    </row>
    <row r="21543" spans="1:4" x14ac:dyDescent="0.25">
      <c r="A21543"/>
      <c r="B21543"/>
      <c r="C21543"/>
      <c r="D21543"/>
    </row>
    <row r="21544" spans="1:4" x14ac:dyDescent="0.25">
      <c r="A21544"/>
      <c r="B21544"/>
      <c r="C21544"/>
      <c r="D21544"/>
    </row>
    <row r="21545" spans="1:4" x14ac:dyDescent="0.25">
      <c r="A21545"/>
      <c r="B21545"/>
      <c r="C21545"/>
      <c r="D21545"/>
    </row>
    <row r="21546" spans="1:4" x14ac:dyDescent="0.25">
      <c r="A21546"/>
      <c r="B21546"/>
      <c r="C21546"/>
      <c r="D21546"/>
    </row>
    <row r="21547" spans="1:4" x14ac:dyDescent="0.25">
      <c r="A21547"/>
      <c r="B21547"/>
      <c r="C21547"/>
      <c r="D21547"/>
    </row>
    <row r="21548" spans="1:4" x14ac:dyDescent="0.25">
      <c r="A21548"/>
      <c r="B21548"/>
      <c r="C21548"/>
      <c r="D21548"/>
    </row>
    <row r="21549" spans="1:4" x14ac:dyDescent="0.25">
      <c r="A21549"/>
      <c r="B21549"/>
      <c r="C21549"/>
      <c r="D21549"/>
    </row>
    <row r="21550" spans="1:4" x14ac:dyDescent="0.25">
      <c r="A21550"/>
      <c r="B21550"/>
      <c r="C21550"/>
      <c r="D21550"/>
    </row>
    <row r="21551" spans="1:4" x14ac:dyDescent="0.25">
      <c r="A21551"/>
      <c r="B21551"/>
      <c r="C21551"/>
      <c r="D21551"/>
    </row>
    <row r="21552" spans="1:4" x14ac:dyDescent="0.25">
      <c r="A21552"/>
      <c r="B21552"/>
      <c r="C21552"/>
      <c r="D21552"/>
    </row>
    <row r="21553" spans="1:4" x14ac:dyDescent="0.25">
      <c r="A21553"/>
      <c r="B21553"/>
      <c r="C21553"/>
      <c r="D21553"/>
    </row>
    <row r="21554" spans="1:4" x14ac:dyDescent="0.25">
      <c r="A21554"/>
      <c r="B21554"/>
      <c r="C21554"/>
      <c r="D21554"/>
    </row>
    <row r="21555" spans="1:4" x14ac:dyDescent="0.25">
      <c r="A21555"/>
      <c r="B21555"/>
      <c r="C21555"/>
      <c r="D21555"/>
    </row>
    <row r="21556" spans="1:4" x14ac:dyDescent="0.25">
      <c r="A21556"/>
      <c r="B21556"/>
      <c r="C21556"/>
      <c r="D21556"/>
    </row>
    <row r="21557" spans="1:4" x14ac:dyDescent="0.25">
      <c r="A21557"/>
      <c r="B21557"/>
      <c r="C21557"/>
      <c r="D21557"/>
    </row>
    <row r="21558" spans="1:4" x14ac:dyDescent="0.25">
      <c r="A21558"/>
      <c r="B21558"/>
      <c r="C21558"/>
      <c r="D21558"/>
    </row>
    <row r="21559" spans="1:4" x14ac:dyDescent="0.25">
      <c r="A21559"/>
      <c r="B21559"/>
      <c r="C21559"/>
      <c r="D21559"/>
    </row>
    <row r="21560" spans="1:4" x14ac:dyDescent="0.25">
      <c r="A21560"/>
      <c r="B21560"/>
      <c r="C21560"/>
      <c r="D21560"/>
    </row>
    <row r="21561" spans="1:4" x14ac:dyDescent="0.25">
      <c r="A21561"/>
      <c r="B21561"/>
      <c r="C21561"/>
      <c r="D21561"/>
    </row>
    <row r="21562" spans="1:4" x14ac:dyDescent="0.25">
      <c r="A21562"/>
      <c r="B21562"/>
      <c r="C21562"/>
      <c r="D21562"/>
    </row>
    <row r="21563" spans="1:4" x14ac:dyDescent="0.25">
      <c r="A21563"/>
      <c r="B21563"/>
      <c r="C21563"/>
      <c r="D21563"/>
    </row>
    <row r="21564" spans="1:4" x14ac:dyDescent="0.25">
      <c r="A21564"/>
      <c r="B21564"/>
      <c r="C21564"/>
      <c r="D21564"/>
    </row>
    <row r="21565" spans="1:4" x14ac:dyDescent="0.25">
      <c r="A21565"/>
      <c r="B21565"/>
      <c r="C21565"/>
      <c r="D21565"/>
    </row>
    <row r="21566" spans="1:4" x14ac:dyDescent="0.25">
      <c r="A21566"/>
      <c r="B21566"/>
      <c r="C21566"/>
      <c r="D21566"/>
    </row>
    <row r="21567" spans="1:4" x14ac:dyDescent="0.25">
      <c r="A21567"/>
      <c r="B21567"/>
      <c r="C21567"/>
      <c r="D21567"/>
    </row>
    <row r="21568" spans="1:4" x14ac:dyDescent="0.25">
      <c r="A21568"/>
      <c r="B21568"/>
      <c r="C21568"/>
      <c r="D21568"/>
    </row>
    <row r="21569" spans="1:4" x14ac:dyDescent="0.25">
      <c r="A21569"/>
      <c r="B21569"/>
      <c r="C21569"/>
      <c r="D21569"/>
    </row>
    <row r="21570" spans="1:4" x14ac:dyDescent="0.25">
      <c r="A21570"/>
      <c r="B21570"/>
      <c r="C21570"/>
      <c r="D21570"/>
    </row>
    <row r="21571" spans="1:4" x14ac:dyDescent="0.25">
      <c r="A21571"/>
      <c r="B21571"/>
      <c r="C21571"/>
      <c r="D21571"/>
    </row>
    <row r="21572" spans="1:4" x14ac:dyDescent="0.25">
      <c r="A21572"/>
      <c r="B21572"/>
      <c r="C21572"/>
      <c r="D21572"/>
    </row>
    <row r="21573" spans="1:4" x14ac:dyDescent="0.25">
      <c r="A21573"/>
      <c r="B21573"/>
      <c r="C21573"/>
      <c r="D21573"/>
    </row>
    <row r="21574" spans="1:4" x14ac:dyDescent="0.25">
      <c r="A21574"/>
      <c r="B21574"/>
      <c r="C21574"/>
      <c r="D21574"/>
    </row>
    <row r="21575" spans="1:4" x14ac:dyDescent="0.25">
      <c r="A21575"/>
      <c r="B21575"/>
      <c r="C21575"/>
      <c r="D21575"/>
    </row>
    <row r="21576" spans="1:4" x14ac:dyDescent="0.25">
      <c r="A21576"/>
      <c r="B21576"/>
      <c r="C21576"/>
      <c r="D21576"/>
    </row>
    <row r="21577" spans="1:4" x14ac:dyDescent="0.25">
      <c r="A21577"/>
      <c r="B21577"/>
      <c r="C21577"/>
      <c r="D21577"/>
    </row>
    <row r="21578" spans="1:4" x14ac:dyDescent="0.25">
      <c r="A21578"/>
      <c r="B21578"/>
      <c r="C21578"/>
      <c r="D21578"/>
    </row>
    <row r="21579" spans="1:4" x14ac:dyDescent="0.25">
      <c r="A21579"/>
      <c r="B21579"/>
      <c r="C21579"/>
      <c r="D21579"/>
    </row>
    <row r="21580" spans="1:4" x14ac:dyDescent="0.25">
      <c r="A21580"/>
      <c r="B21580"/>
      <c r="C21580"/>
      <c r="D21580"/>
    </row>
    <row r="21581" spans="1:4" x14ac:dyDescent="0.25">
      <c r="A21581"/>
      <c r="B21581"/>
      <c r="C21581"/>
      <c r="D21581"/>
    </row>
    <row r="21582" spans="1:4" x14ac:dyDescent="0.25">
      <c r="A21582"/>
      <c r="B21582"/>
      <c r="C21582"/>
      <c r="D21582"/>
    </row>
    <row r="21583" spans="1:4" x14ac:dyDescent="0.25">
      <c r="A21583"/>
      <c r="B21583"/>
      <c r="C21583"/>
      <c r="D21583"/>
    </row>
    <row r="21584" spans="1:4" x14ac:dyDescent="0.25">
      <c r="A21584"/>
      <c r="B21584"/>
      <c r="C21584"/>
      <c r="D21584"/>
    </row>
    <row r="21585" spans="1:4" x14ac:dyDescent="0.25">
      <c r="A21585"/>
      <c r="B21585"/>
      <c r="C21585"/>
      <c r="D21585"/>
    </row>
    <row r="21586" spans="1:4" x14ac:dyDescent="0.25">
      <c r="A21586"/>
      <c r="B21586"/>
      <c r="C21586"/>
      <c r="D21586"/>
    </row>
    <row r="21587" spans="1:4" x14ac:dyDescent="0.25">
      <c r="A21587"/>
      <c r="B21587"/>
      <c r="C21587"/>
      <c r="D21587"/>
    </row>
    <row r="21588" spans="1:4" x14ac:dyDescent="0.25">
      <c r="A21588"/>
      <c r="B21588"/>
      <c r="C21588"/>
      <c r="D21588"/>
    </row>
    <row r="21589" spans="1:4" x14ac:dyDescent="0.25">
      <c r="A21589"/>
      <c r="B21589"/>
      <c r="C21589"/>
      <c r="D21589"/>
    </row>
    <row r="21590" spans="1:4" x14ac:dyDescent="0.25">
      <c r="A21590"/>
      <c r="B21590"/>
      <c r="C21590"/>
      <c r="D21590"/>
    </row>
    <row r="21591" spans="1:4" x14ac:dyDescent="0.25">
      <c r="A21591"/>
      <c r="B21591"/>
      <c r="C21591"/>
      <c r="D21591"/>
    </row>
    <row r="21592" spans="1:4" x14ac:dyDescent="0.25">
      <c r="A21592"/>
      <c r="B21592"/>
      <c r="C21592"/>
      <c r="D21592"/>
    </row>
    <row r="21593" spans="1:4" x14ac:dyDescent="0.25">
      <c r="A21593"/>
      <c r="B21593"/>
      <c r="C21593"/>
      <c r="D21593"/>
    </row>
    <row r="21594" spans="1:4" x14ac:dyDescent="0.25">
      <c r="A21594"/>
      <c r="B21594"/>
      <c r="C21594"/>
      <c r="D21594"/>
    </row>
    <row r="21595" spans="1:4" x14ac:dyDescent="0.25">
      <c r="A21595"/>
      <c r="B21595"/>
      <c r="C21595"/>
      <c r="D21595"/>
    </row>
    <row r="21596" spans="1:4" x14ac:dyDescent="0.25">
      <c r="A21596"/>
      <c r="B21596"/>
      <c r="C21596"/>
      <c r="D21596"/>
    </row>
    <row r="21597" spans="1:4" x14ac:dyDescent="0.25">
      <c r="A21597"/>
      <c r="B21597"/>
      <c r="C21597"/>
      <c r="D21597"/>
    </row>
    <row r="21598" spans="1:4" x14ac:dyDescent="0.25">
      <c r="A21598"/>
      <c r="B21598"/>
      <c r="C21598"/>
      <c r="D21598"/>
    </row>
    <row r="21599" spans="1:4" x14ac:dyDescent="0.25">
      <c r="A21599"/>
      <c r="B21599"/>
      <c r="C21599"/>
      <c r="D21599"/>
    </row>
    <row r="21600" spans="1:4" x14ac:dyDescent="0.25">
      <c r="A21600"/>
      <c r="B21600"/>
      <c r="C21600"/>
      <c r="D21600"/>
    </row>
    <row r="21601" spans="1:4" x14ac:dyDescent="0.25">
      <c r="A21601"/>
      <c r="B21601"/>
      <c r="C21601"/>
      <c r="D21601"/>
    </row>
    <row r="21602" spans="1:4" x14ac:dyDescent="0.25">
      <c r="A21602"/>
      <c r="B21602"/>
      <c r="C21602"/>
      <c r="D21602"/>
    </row>
    <row r="21603" spans="1:4" x14ac:dyDescent="0.25">
      <c r="A21603"/>
      <c r="B21603"/>
      <c r="C21603"/>
      <c r="D21603"/>
    </row>
    <row r="21604" spans="1:4" x14ac:dyDescent="0.25">
      <c r="A21604"/>
      <c r="B21604"/>
      <c r="C21604"/>
      <c r="D21604"/>
    </row>
    <row r="21605" spans="1:4" x14ac:dyDescent="0.25">
      <c r="A21605"/>
      <c r="B21605"/>
      <c r="C21605"/>
      <c r="D21605"/>
    </row>
    <row r="21606" spans="1:4" x14ac:dyDescent="0.25">
      <c r="A21606"/>
      <c r="B21606"/>
      <c r="C21606"/>
      <c r="D21606"/>
    </row>
    <row r="21607" spans="1:4" x14ac:dyDescent="0.25">
      <c r="A21607"/>
      <c r="B21607"/>
      <c r="C21607"/>
      <c r="D21607"/>
    </row>
    <row r="21608" spans="1:4" x14ac:dyDescent="0.25">
      <c r="A21608"/>
      <c r="B21608"/>
      <c r="C21608"/>
      <c r="D21608"/>
    </row>
    <row r="21609" spans="1:4" x14ac:dyDescent="0.25">
      <c r="A21609"/>
      <c r="B21609"/>
      <c r="C21609"/>
      <c r="D21609"/>
    </row>
    <row r="21610" spans="1:4" x14ac:dyDescent="0.25">
      <c r="A21610"/>
      <c r="B21610"/>
      <c r="C21610"/>
      <c r="D21610"/>
    </row>
    <row r="21611" spans="1:4" x14ac:dyDescent="0.25">
      <c r="A21611"/>
      <c r="B21611"/>
      <c r="C21611"/>
      <c r="D21611"/>
    </row>
    <row r="21612" spans="1:4" x14ac:dyDescent="0.25">
      <c r="A21612"/>
      <c r="B21612"/>
      <c r="C21612"/>
      <c r="D21612"/>
    </row>
    <row r="21613" spans="1:4" x14ac:dyDescent="0.25">
      <c r="A21613"/>
      <c r="B21613"/>
      <c r="C21613"/>
      <c r="D21613"/>
    </row>
    <row r="21614" spans="1:4" x14ac:dyDescent="0.25">
      <c r="A21614"/>
      <c r="B21614"/>
      <c r="C21614"/>
      <c r="D21614"/>
    </row>
    <row r="21615" spans="1:4" x14ac:dyDescent="0.25">
      <c r="A21615"/>
      <c r="B21615"/>
      <c r="C21615"/>
      <c r="D21615"/>
    </row>
    <row r="21616" spans="1:4" x14ac:dyDescent="0.25">
      <c r="A21616"/>
      <c r="B21616"/>
      <c r="C21616"/>
      <c r="D21616"/>
    </row>
    <row r="21617" spans="1:4" x14ac:dyDescent="0.25">
      <c r="A21617"/>
      <c r="B21617"/>
      <c r="C21617"/>
      <c r="D21617"/>
    </row>
    <row r="21618" spans="1:4" x14ac:dyDescent="0.25">
      <c r="A21618"/>
      <c r="B21618"/>
      <c r="C21618"/>
      <c r="D21618"/>
    </row>
    <row r="21619" spans="1:4" x14ac:dyDescent="0.25">
      <c r="A21619"/>
      <c r="B21619"/>
      <c r="C21619"/>
      <c r="D21619"/>
    </row>
    <row r="21620" spans="1:4" x14ac:dyDescent="0.25">
      <c r="A21620"/>
      <c r="B21620"/>
      <c r="C21620"/>
      <c r="D21620"/>
    </row>
    <row r="21621" spans="1:4" x14ac:dyDescent="0.25">
      <c r="A21621"/>
      <c r="B21621"/>
      <c r="C21621"/>
      <c r="D21621"/>
    </row>
    <row r="21622" spans="1:4" x14ac:dyDescent="0.25">
      <c r="A21622"/>
      <c r="B21622"/>
      <c r="C21622"/>
      <c r="D21622"/>
    </row>
    <row r="21623" spans="1:4" x14ac:dyDescent="0.25">
      <c r="A21623"/>
      <c r="B21623"/>
      <c r="C21623"/>
      <c r="D21623"/>
    </row>
    <row r="21624" spans="1:4" x14ac:dyDescent="0.25">
      <c r="A21624"/>
      <c r="B21624"/>
      <c r="C21624"/>
      <c r="D21624"/>
    </row>
    <row r="21625" spans="1:4" x14ac:dyDescent="0.25">
      <c r="A21625"/>
      <c r="B21625"/>
      <c r="C21625"/>
      <c r="D21625"/>
    </row>
    <row r="21626" spans="1:4" x14ac:dyDescent="0.25">
      <c r="A21626"/>
      <c r="B21626"/>
      <c r="C21626"/>
      <c r="D21626"/>
    </row>
    <row r="21627" spans="1:4" x14ac:dyDescent="0.25">
      <c r="A21627"/>
      <c r="B21627"/>
      <c r="C21627"/>
      <c r="D21627"/>
    </row>
    <row r="21628" spans="1:4" x14ac:dyDescent="0.25">
      <c r="A21628"/>
      <c r="B21628"/>
      <c r="C21628"/>
      <c r="D21628"/>
    </row>
    <row r="21629" spans="1:4" x14ac:dyDescent="0.25">
      <c r="A21629"/>
      <c r="B21629"/>
      <c r="C21629"/>
      <c r="D21629"/>
    </row>
    <row r="21630" spans="1:4" x14ac:dyDescent="0.25">
      <c r="A21630"/>
      <c r="B21630"/>
      <c r="C21630"/>
      <c r="D21630"/>
    </row>
    <row r="21631" spans="1:4" x14ac:dyDescent="0.25">
      <c r="A21631"/>
      <c r="B21631"/>
      <c r="C21631"/>
      <c r="D21631"/>
    </row>
    <row r="21632" spans="1:4" x14ac:dyDescent="0.25">
      <c r="A21632"/>
      <c r="B21632"/>
      <c r="C21632"/>
      <c r="D21632"/>
    </row>
    <row r="21633" spans="1:4" x14ac:dyDescent="0.25">
      <c r="A21633"/>
      <c r="B21633"/>
      <c r="C21633"/>
      <c r="D21633"/>
    </row>
    <row r="21634" spans="1:4" x14ac:dyDescent="0.25">
      <c r="A21634"/>
      <c r="B21634"/>
      <c r="C21634"/>
      <c r="D21634"/>
    </row>
    <row r="21635" spans="1:4" x14ac:dyDescent="0.25">
      <c r="A21635"/>
      <c r="B21635"/>
      <c r="C21635"/>
      <c r="D21635"/>
    </row>
    <row r="21636" spans="1:4" x14ac:dyDescent="0.25">
      <c r="A21636"/>
      <c r="B21636"/>
      <c r="C21636"/>
      <c r="D21636"/>
    </row>
    <row r="21637" spans="1:4" x14ac:dyDescent="0.25">
      <c r="A21637"/>
      <c r="B21637"/>
      <c r="C21637"/>
      <c r="D21637"/>
    </row>
    <row r="21638" spans="1:4" x14ac:dyDescent="0.25">
      <c r="A21638"/>
      <c r="B21638"/>
      <c r="C21638"/>
      <c r="D21638"/>
    </row>
    <row r="21639" spans="1:4" x14ac:dyDescent="0.25">
      <c r="A21639"/>
      <c r="B21639"/>
      <c r="C21639"/>
      <c r="D21639"/>
    </row>
    <row r="21640" spans="1:4" x14ac:dyDescent="0.25">
      <c r="A21640"/>
      <c r="B21640"/>
      <c r="C21640"/>
      <c r="D21640"/>
    </row>
    <row r="21641" spans="1:4" x14ac:dyDescent="0.25">
      <c r="A21641"/>
      <c r="B21641"/>
      <c r="C21641"/>
      <c r="D21641"/>
    </row>
    <row r="21642" spans="1:4" x14ac:dyDescent="0.25">
      <c r="A21642"/>
      <c r="B21642"/>
      <c r="C21642"/>
      <c r="D21642"/>
    </row>
    <row r="21643" spans="1:4" x14ac:dyDescent="0.25">
      <c r="A21643"/>
      <c r="B21643"/>
      <c r="C21643"/>
      <c r="D21643"/>
    </row>
    <row r="21644" spans="1:4" x14ac:dyDescent="0.25">
      <c r="A21644"/>
      <c r="B21644"/>
      <c r="C21644"/>
      <c r="D21644"/>
    </row>
    <row r="21645" spans="1:4" x14ac:dyDescent="0.25">
      <c r="A21645"/>
      <c r="B21645"/>
      <c r="C21645"/>
      <c r="D21645"/>
    </row>
    <row r="21646" spans="1:4" x14ac:dyDescent="0.25">
      <c r="A21646"/>
      <c r="B21646"/>
      <c r="C21646"/>
      <c r="D21646"/>
    </row>
    <row r="21647" spans="1:4" x14ac:dyDescent="0.25">
      <c r="A21647"/>
      <c r="B21647"/>
      <c r="C21647"/>
      <c r="D21647"/>
    </row>
    <row r="21648" spans="1:4" x14ac:dyDescent="0.25">
      <c r="A21648"/>
      <c r="B21648"/>
      <c r="C21648"/>
      <c r="D21648"/>
    </row>
    <row r="21649" spans="1:4" x14ac:dyDescent="0.25">
      <c r="A21649"/>
      <c r="B21649"/>
      <c r="C21649"/>
      <c r="D21649"/>
    </row>
    <row r="21650" spans="1:4" x14ac:dyDescent="0.25">
      <c r="A21650"/>
      <c r="B21650"/>
      <c r="C21650"/>
      <c r="D21650"/>
    </row>
    <row r="21651" spans="1:4" x14ac:dyDescent="0.25">
      <c r="A21651"/>
      <c r="B21651"/>
      <c r="C21651"/>
      <c r="D21651"/>
    </row>
    <row r="21652" spans="1:4" x14ac:dyDescent="0.25">
      <c r="A21652"/>
      <c r="B21652"/>
      <c r="C21652"/>
      <c r="D21652"/>
    </row>
    <row r="21653" spans="1:4" x14ac:dyDescent="0.25">
      <c r="A21653"/>
      <c r="B21653"/>
      <c r="C21653"/>
      <c r="D21653"/>
    </row>
    <row r="21654" spans="1:4" x14ac:dyDescent="0.25">
      <c r="A21654"/>
      <c r="B21654"/>
      <c r="C21654"/>
      <c r="D21654"/>
    </row>
    <row r="21655" spans="1:4" x14ac:dyDescent="0.25">
      <c r="A21655"/>
      <c r="B21655"/>
      <c r="C21655"/>
      <c r="D21655"/>
    </row>
    <row r="21656" spans="1:4" x14ac:dyDescent="0.25">
      <c r="A21656"/>
      <c r="B21656"/>
      <c r="C21656"/>
      <c r="D21656"/>
    </row>
    <row r="21657" spans="1:4" x14ac:dyDescent="0.25">
      <c r="A21657"/>
      <c r="B21657"/>
      <c r="C21657"/>
      <c r="D21657"/>
    </row>
    <row r="21658" spans="1:4" x14ac:dyDescent="0.25">
      <c r="A21658"/>
      <c r="B21658"/>
      <c r="C21658"/>
      <c r="D21658"/>
    </row>
    <row r="21659" spans="1:4" x14ac:dyDescent="0.25">
      <c r="A21659"/>
      <c r="B21659"/>
      <c r="C21659"/>
      <c r="D21659"/>
    </row>
    <row r="21660" spans="1:4" x14ac:dyDescent="0.25">
      <c r="A21660"/>
      <c r="B21660"/>
      <c r="C21660"/>
      <c r="D21660"/>
    </row>
    <row r="21661" spans="1:4" x14ac:dyDescent="0.25">
      <c r="A21661"/>
      <c r="B21661"/>
      <c r="C21661"/>
      <c r="D21661"/>
    </row>
    <row r="21662" spans="1:4" x14ac:dyDescent="0.25">
      <c r="A21662"/>
      <c r="B21662"/>
      <c r="C21662"/>
      <c r="D21662"/>
    </row>
    <row r="21663" spans="1:4" x14ac:dyDescent="0.25">
      <c r="A21663"/>
      <c r="B21663"/>
      <c r="C21663"/>
      <c r="D21663"/>
    </row>
    <row r="21664" spans="1:4" x14ac:dyDescent="0.25">
      <c r="A21664"/>
      <c r="B21664"/>
      <c r="C21664"/>
      <c r="D21664"/>
    </row>
    <row r="21665" spans="1:4" x14ac:dyDescent="0.25">
      <c r="A21665"/>
      <c r="B21665"/>
      <c r="C21665"/>
      <c r="D21665"/>
    </row>
    <row r="21666" spans="1:4" x14ac:dyDescent="0.25">
      <c r="A21666"/>
      <c r="B21666"/>
      <c r="C21666"/>
      <c r="D21666"/>
    </row>
    <row r="21667" spans="1:4" x14ac:dyDescent="0.25">
      <c r="A21667"/>
      <c r="B21667"/>
      <c r="C21667"/>
      <c r="D21667"/>
    </row>
    <row r="21668" spans="1:4" x14ac:dyDescent="0.25">
      <c r="A21668"/>
      <c r="B21668"/>
      <c r="C21668"/>
      <c r="D21668"/>
    </row>
    <row r="21669" spans="1:4" x14ac:dyDescent="0.25">
      <c r="A21669"/>
      <c r="B21669"/>
      <c r="C21669"/>
      <c r="D21669"/>
    </row>
    <row r="21670" spans="1:4" x14ac:dyDescent="0.25">
      <c r="A21670"/>
      <c r="B21670"/>
      <c r="C21670"/>
      <c r="D21670"/>
    </row>
    <row r="21671" spans="1:4" x14ac:dyDescent="0.25">
      <c r="A21671"/>
      <c r="B21671"/>
      <c r="C21671"/>
      <c r="D21671"/>
    </row>
    <row r="21672" spans="1:4" x14ac:dyDescent="0.25">
      <c r="A21672"/>
      <c r="B21672"/>
      <c r="C21672"/>
      <c r="D21672"/>
    </row>
    <row r="21673" spans="1:4" x14ac:dyDescent="0.25">
      <c r="A21673"/>
      <c r="B21673"/>
      <c r="C21673"/>
      <c r="D21673"/>
    </row>
    <row r="21674" spans="1:4" x14ac:dyDescent="0.25">
      <c r="A21674"/>
      <c r="B21674"/>
      <c r="C21674"/>
      <c r="D21674"/>
    </row>
    <row r="21675" spans="1:4" x14ac:dyDescent="0.25">
      <c r="A21675"/>
      <c r="B21675"/>
      <c r="C21675"/>
      <c r="D21675"/>
    </row>
    <row r="21676" spans="1:4" x14ac:dyDescent="0.25">
      <c r="A21676"/>
      <c r="B21676"/>
      <c r="C21676"/>
      <c r="D21676"/>
    </row>
    <row r="21677" spans="1:4" x14ac:dyDescent="0.25">
      <c r="A21677"/>
      <c r="B21677"/>
      <c r="C21677"/>
      <c r="D21677"/>
    </row>
    <row r="21678" spans="1:4" x14ac:dyDescent="0.25">
      <c r="A21678"/>
      <c r="B21678"/>
      <c r="C21678"/>
      <c r="D21678"/>
    </row>
    <row r="21679" spans="1:4" x14ac:dyDescent="0.25">
      <c r="A21679"/>
      <c r="B21679"/>
      <c r="C21679"/>
      <c r="D21679"/>
    </row>
    <row r="21680" spans="1:4" x14ac:dyDescent="0.25">
      <c r="A21680"/>
      <c r="B21680"/>
      <c r="C21680"/>
      <c r="D21680"/>
    </row>
    <row r="21681" spans="1:4" x14ac:dyDescent="0.25">
      <c r="A21681"/>
      <c r="B21681"/>
      <c r="C21681"/>
      <c r="D21681"/>
    </row>
    <row r="21682" spans="1:4" x14ac:dyDescent="0.25">
      <c r="A21682"/>
      <c r="B21682"/>
      <c r="C21682"/>
      <c r="D21682"/>
    </row>
    <row r="21683" spans="1:4" x14ac:dyDescent="0.25">
      <c r="A21683"/>
      <c r="B21683"/>
      <c r="C21683"/>
      <c r="D21683"/>
    </row>
    <row r="21684" spans="1:4" x14ac:dyDescent="0.25">
      <c r="A21684"/>
      <c r="B21684"/>
      <c r="C21684"/>
      <c r="D21684"/>
    </row>
    <row r="21685" spans="1:4" x14ac:dyDescent="0.25">
      <c r="A21685"/>
      <c r="B21685"/>
      <c r="C21685"/>
      <c r="D21685"/>
    </row>
    <row r="21686" spans="1:4" x14ac:dyDescent="0.25">
      <c r="A21686"/>
      <c r="B21686"/>
      <c r="C21686"/>
      <c r="D21686"/>
    </row>
    <row r="21687" spans="1:4" x14ac:dyDescent="0.25">
      <c r="A21687"/>
      <c r="B21687"/>
      <c r="C21687"/>
      <c r="D21687"/>
    </row>
    <row r="21688" spans="1:4" x14ac:dyDescent="0.25">
      <c r="A21688"/>
      <c r="B21688"/>
      <c r="C21688"/>
      <c r="D21688"/>
    </row>
    <row r="21689" spans="1:4" x14ac:dyDescent="0.25">
      <c r="A21689"/>
      <c r="B21689"/>
      <c r="C21689"/>
      <c r="D21689"/>
    </row>
    <row r="21690" spans="1:4" x14ac:dyDescent="0.25">
      <c r="A21690"/>
      <c r="B21690"/>
      <c r="C21690"/>
      <c r="D21690"/>
    </row>
    <row r="21691" spans="1:4" x14ac:dyDescent="0.25">
      <c r="A21691"/>
      <c r="B21691"/>
      <c r="C21691"/>
      <c r="D21691"/>
    </row>
    <row r="21692" spans="1:4" x14ac:dyDescent="0.25">
      <c r="A21692"/>
      <c r="B21692"/>
      <c r="C21692"/>
      <c r="D21692"/>
    </row>
    <row r="21693" spans="1:4" x14ac:dyDescent="0.25">
      <c r="A21693"/>
      <c r="B21693"/>
      <c r="C21693"/>
      <c r="D21693"/>
    </row>
    <row r="21694" spans="1:4" x14ac:dyDescent="0.25">
      <c r="A21694"/>
      <c r="B21694"/>
      <c r="C21694"/>
      <c r="D21694"/>
    </row>
    <row r="21695" spans="1:4" x14ac:dyDescent="0.25">
      <c r="A21695"/>
      <c r="B21695"/>
      <c r="C21695"/>
      <c r="D21695"/>
    </row>
    <row r="21696" spans="1:4" x14ac:dyDescent="0.25">
      <c r="A21696"/>
      <c r="B21696"/>
      <c r="C21696"/>
      <c r="D21696"/>
    </row>
    <row r="21697" spans="1:4" x14ac:dyDescent="0.25">
      <c r="A21697"/>
      <c r="B21697"/>
      <c r="C21697"/>
      <c r="D21697"/>
    </row>
    <row r="21698" spans="1:4" x14ac:dyDescent="0.25">
      <c r="A21698"/>
      <c r="B21698"/>
      <c r="C21698"/>
      <c r="D21698"/>
    </row>
    <row r="21699" spans="1:4" x14ac:dyDescent="0.25">
      <c r="A21699"/>
      <c r="B21699"/>
      <c r="C21699"/>
      <c r="D21699"/>
    </row>
    <row r="21700" spans="1:4" x14ac:dyDescent="0.25">
      <c r="A21700"/>
      <c r="B21700"/>
      <c r="C21700"/>
      <c r="D21700"/>
    </row>
    <row r="21701" spans="1:4" x14ac:dyDescent="0.25">
      <c r="A21701"/>
      <c r="B21701"/>
      <c r="C21701"/>
      <c r="D21701"/>
    </row>
    <row r="21702" spans="1:4" x14ac:dyDescent="0.25">
      <c r="A21702"/>
      <c r="B21702"/>
      <c r="C21702"/>
      <c r="D21702"/>
    </row>
    <row r="21703" spans="1:4" x14ac:dyDescent="0.25">
      <c r="A21703"/>
      <c r="B21703"/>
      <c r="C21703"/>
      <c r="D21703"/>
    </row>
    <row r="21704" spans="1:4" x14ac:dyDescent="0.25">
      <c r="A21704"/>
      <c r="B21704"/>
      <c r="C21704"/>
      <c r="D21704"/>
    </row>
    <row r="21705" spans="1:4" x14ac:dyDescent="0.25">
      <c r="A21705"/>
      <c r="B21705"/>
      <c r="C21705"/>
      <c r="D21705"/>
    </row>
    <row r="21706" spans="1:4" x14ac:dyDescent="0.25">
      <c r="A21706"/>
      <c r="B21706"/>
      <c r="C21706"/>
      <c r="D21706"/>
    </row>
    <row r="21707" spans="1:4" x14ac:dyDescent="0.25">
      <c r="A21707"/>
      <c r="B21707"/>
      <c r="C21707"/>
      <c r="D21707"/>
    </row>
    <row r="21708" spans="1:4" x14ac:dyDescent="0.25">
      <c r="A21708"/>
      <c r="B21708"/>
      <c r="C21708"/>
      <c r="D21708"/>
    </row>
    <row r="21709" spans="1:4" x14ac:dyDescent="0.25">
      <c r="A21709"/>
      <c r="B21709"/>
      <c r="C21709"/>
      <c r="D21709"/>
    </row>
    <row r="21710" spans="1:4" x14ac:dyDescent="0.25">
      <c r="A21710"/>
      <c r="B21710"/>
      <c r="C21710"/>
      <c r="D21710"/>
    </row>
    <row r="21711" spans="1:4" x14ac:dyDescent="0.25">
      <c r="A21711"/>
      <c r="B21711"/>
      <c r="C21711"/>
      <c r="D21711"/>
    </row>
    <row r="21712" spans="1:4" x14ac:dyDescent="0.25">
      <c r="A21712"/>
      <c r="B21712"/>
      <c r="C21712"/>
      <c r="D21712"/>
    </row>
    <row r="21713" spans="1:4" x14ac:dyDescent="0.25">
      <c r="A21713"/>
      <c r="B21713"/>
      <c r="C21713"/>
      <c r="D21713"/>
    </row>
    <row r="21714" spans="1:4" x14ac:dyDescent="0.25">
      <c r="A21714"/>
      <c r="B21714"/>
      <c r="C21714"/>
      <c r="D21714"/>
    </row>
    <row r="21715" spans="1:4" x14ac:dyDescent="0.25">
      <c r="A21715"/>
      <c r="B21715"/>
      <c r="C21715"/>
      <c r="D21715"/>
    </row>
    <row r="21716" spans="1:4" x14ac:dyDescent="0.25">
      <c r="A21716"/>
      <c r="B21716"/>
      <c r="C21716"/>
      <c r="D21716"/>
    </row>
    <row r="21717" spans="1:4" x14ac:dyDescent="0.25">
      <c r="A21717"/>
      <c r="B21717"/>
      <c r="C21717"/>
      <c r="D21717"/>
    </row>
    <row r="21718" spans="1:4" x14ac:dyDescent="0.25">
      <c r="A21718"/>
      <c r="B21718"/>
      <c r="C21718"/>
      <c r="D21718"/>
    </row>
    <row r="21719" spans="1:4" x14ac:dyDescent="0.25">
      <c r="A21719"/>
      <c r="B21719"/>
      <c r="C21719"/>
      <c r="D21719"/>
    </row>
    <row r="21720" spans="1:4" x14ac:dyDescent="0.25">
      <c r="A21720"/>
      <c r="B21720"/>
      <c r="C21720"/>
      <c r="D21720"/>
    </row>
    <row r="21721" spans="1:4" x14ac:dyDescent="0.25">
      <c r="A21721"/>
      <c r="B21721"/>
      <c r="C21721"/>
      <c r="D21721"/>
    </row>
    <row r="21722" spans="1:4" x14ac:dyDescent="0.25">
      <c r="A21722"/>
      <c r="B21722"/>
      <c r="C21722"/>
      <c r="D21722"/>
    </row>
    <row r="21723" spans="1:4" x14ac:dyDescent="0.25">
      <c r="A21723"/>
      <c r="B21723"/>
      <c r="C21723"/>
      <c r="D21723"/>
    </row>
    <row r="21724" spans="1:4" x14ac:dyDescent="0.25">
      <c r="A21724"/>
      <c r="B21724"/>
      <c r="C21724"/>
      <c r="D21724"/>
    </row>
    <row r="21725" spans="1:4" x14ac:dyDescent="0.25">
      <c r="A21725"/>
      <c r="B21725"/>
      <c r="C21725"/>
      <c r="D21725"/>
    </row>
    <row r="21726" spans="1:4" x14ac:dyDescent="0.25">
      <c r="A21726"/>
      <c r="B21726"/>
      <c r="C21726"/>
      <c r="D21726"/>
    </row>
    <row r="21727" spans="1:4" x14ac:dyDescent="0.25">
      <c r="A21727"/>
      <c r="B21727"/>
      <c r="C21727"/>
      <c r="D21727"/>
    </row>
    <row r="21728" spans="1:4" x14ac:dyDescent="0.25">
      <c r="A21728"/>
      <c r="B21728"/>
      <c r="C21728"/>
      <c r="D21728"/>
    </row>
    <row r="21729" spans="1:4" x14ac:dyDescent="0.25">
      <c r="A21729"/>
      <c r="B21729"/>
      <c r="C21729"/>
      <c r="D21729"/>
    </row>
    <row r="21730" spans="1:4" x14ac:dyDescent="0.25">
      <c r="A21730"/>
      <c r="B21730"/>
      <c r="C21730"/>
      <c r="D21730"/>
    </row>
    <row r="21731" spans="1:4" x14ac:dyDescent="0.25">
      <c r="A21731"/>
      <c r="B21731"/>
      <c r="C21731"/>
      <c r="D21731"/>
    </row>
    <row r="21732" spans="1:4" x14ac:dyDescent="0.25">
      <c r="A21732"/>
      <c r="B21732"/>
      <c r="C21732"/>
      <c r="D21732"/>
    </row>
    <row r="21733" spans="1:4" x14ac:dyDescent="0.25">
      <c r="A21733"/>
      <c r="B21733"/>
      <c r="C21733"/>
      <c r="D21733"/>
    </row>
    <row r="21734" spans="1:4" x14ac:dyDescent="0.25">
      <c r="A21734"/>
      <c r="B21734"/>
      <c r="C21734"/>
      <c r="D21734"/>
    </row>
    <row r="21735" spans="1:4" x14ac:dyDescent="0.25">
      <c r="A21735"/>
      <c r="B21735"/>
      <c r="C21735"/>
      <c r="D21735"/>
    </row>
    <row r="21736" spans="1:4" x14ac:dyDescent="0.25">
      <c r="A21736"/>
      <c r="B21736"/>
      <c r="C21736"/>
      <c r="D21736"/>
    </row>
    <row r="21737" spans="1:4" x14ac:dyDescent="0.25">
      <c r="A21737"/>
      <c r="B21737"/>
      <c r="C21737"/>
      <c r="D21737"/>
    </row>
    <row r="21738" spans="1:4" x14ac:dyDescent="0.25">
      <c r="A21738"/>
      <c r="B21738"/>
      <c r="C21738"/>
      <c r="D21738"/>
    </row>
    <row r="21739" spans="1:4" x14ac:dyDescent="0.25">
      <c r="A21739"/>
      <c r="B21739"/>
      <c r="C21739"/>
      <c r="D21739"/>
    </row>
    <row r="21740" spans="1:4" x14ac:dyDescent="0.25">
      <c r="A21740"/>
      <c r="B21740"/>
      <c r="C21740"/>
      <c r="D21740"/>
    </row>
    <row r="21741" spans="1:4" x14ac:dyDescent="0.25">
      <c r="A21741"/>
      <c r="B21741"/>
      <c r="C21741"/>
      <c r="D21741"/>
    </row>
    <row r="21742" spans="1:4" x14ac:dyDescent="0.25">
      <c r="A21742"/>
      <c r="B21742"/>
      <c r="C21742"/>
      <c r="D21742"/>
    </row>
    <row r="21743" spans="1:4" x14ac:dyDescent="0.25">
      <c r="A21743"/>
      <c r="B21743"/>
      <c r="C21743"/>
      <c r="D21743"/>
    </row>
    <row r="21744" spans="1:4" x14ac:dyDescent="0.25">
      <c r="A21744"/>
      <c r="B21744"/>
      <c r="C21744"/>
      <c r="D21744"/>
    </row>
    <row r="21745" spans="1:4" x14ac:dyDescent="0.25">
      <c r="A21745"/>
      <c r="B21745"/>
      <c r="C21745"/>
      <c r="D21745"/>
    </row>
    <row r="21746" spans="1:4" x14ac:dyDescent="0.25">
      <c r="A21746"/>
      <c r="B21746"/>
      <c r="C21746"/>
      <c r="D21746"/>
    </row>
    <row r="21747" spans="1:4" x14ac:dyDescent="0.25">
      <c r="A21747"/>
      <c r="B21747"/>
      <c r="C21747"/>
      <c r="D21747"/>
    </row>
    <row r="21748" spans="1:4" x14ac:dyDescent="0.25">
      <c r="A21748"/>
      <c r="B21748"/>
      <c r="C21748"/>
      <c r="D21748"/>
    </row>
    <row r="21749" spans="1:4" x14ac:dyDescent="0.25">
      <c r="A21749"/>
      <c r="B21749"/>
      <c r="C21749"/>
      <c r="D21749"/>
    </row>
    <row r="21750" spans="1:4" x14ac:dyDescent="0.25">
      <c r="A21750"/>
      <c r="B21750"/>
      <c r="C21750"/>
      <c r="D21750"/>
    </row>
    <row r="21751" spans="1:4" x14ac:dyDescent="0.25">
      <c r="A21751"/>
      <c r="B21751"/>
      <c r="C21751"/>
      <c r="D21751"/>
    </row>
    <row r="21752" spans="1:4" x14ac:dyDescent="0.25">
      <c r="A21752"/>
      <c r="B21752"/>
      <c r="C21752"/>
      <c r="D21752"/>
    </row>
    <row r="21753" spans="1:4" x14ac:dyDescent="0.25">
      <c r="A21753"/>
      <c r="B21753"/>
      <c r="C21753"/>
      <c r="D21753"/>
    </row>
    <row r="21754" spans="1:4" x14ac:dyDescent="0.25">
      <c r="A21754"/>
      <c r="B21754"/>
      <c r="C21754"/>
      <c r="D21754"/>
    </row>
    <row r="21755" spans="1:4" x14ac:dyDescent="0.25">
      <c r="A21755"/>
      <c r="B21755"/>
      <c r="C21755"/>
      <c r="D21755"/>
    </row>
    <row r="21756" spans="1:4" x14ac:dyDescent="0.25">
      <c r="A21756"/>
      <c r="B21756"/>
      <c r="C21756"/>
      <c r="D21756"/>
    </row>
    <row r="21757" spans="1:4" x14ac:dyDescent="0.25">
      <c r="A21757"/>
      <c r="B21757"/>
      <c r="C21757"/>
      <c r="D21757"/>
    </row>
    <row r="21758" spans="1:4" x14ac:dyDescent="0.25">
      <c r="A21758"/>
      <c r="B21758"/>
      <c r="C21758"/>
      <c r="D21758"/>
    </row>
    <row r="21759" spans="1:4" x14ac:dyDescent="0.25">
      <c r="A21759"/>
      <c r="B21759"/>
      <c r="C21759"/>
      <c r="D21759"/>
    </row>
    <row r="21760" spans="1:4" x14ac:dyDescent="0.25">
      <c r="A21760"/>
      <c r="B21760"/>
      <c r="C21760"/>
      <c r="D21760"/>
    </row>
    <row r="21761" spans="1:4" x14ac:dyDescent="0.25">
      <c r="A21761"/>
      <c r="B21761"/>
      <c r="C21761"/>
      <c r="D21761"/>
    </row>
    <row r="21762" spans="1:4" x14ac:dyDescent="0.25">
      <c r="A21762"/>
      <c r="B21762"/>
      <c r="C21762"/>
      <c r="D21762"/>
    </row>
    <row r="21763" spans="1:4" x14ac:dyDescent="0.25">
      <c r="A21763"/>
      <c r="B21763"/>
      <c r="C21763"/>
      <c r="D21763"/>
    </row>
    <row r="21764" spans="1:4" x14ac:dyDescent="0.25">
      <c r="A21764"/>
      <c r="B21764"/>
      <c r="C21764"/>
      <c r="D21764"/>
    </row>
    <row r="21765" spans="1:4" x14ac:dyDescent="0.25">
      <c r="A21765"/>
      <c r="B21765"/>
      <c r="C21765"/>
      <c r="D21765"/>
    </row>
    <row r="21766" spans="1:4" x14ac:dyDescent="0.25">
      <c r="A21766"/>
      <c r="B21766"/>
      <c r="C21766"/>
      <c r="D21766"/>
    </row>
    <row r="21767" spans="1:4" x14ac:dyDescent="0.25">
      <c r="A21767"/>
      <c r="B21767"/>
      <c r="C21767"/>
      <c r="D21767"/>
    </row>
    <row r="21768" spans="1:4" x14ac:dyDescent="0.25">
      <c r="A21768"/>
      <c r="B21768"/>
      <c r="C21768"/>
      <c r="D21768"/>
    </row>
    <row r="21769" spans="1:4" x14ac:dyDescent="0.25">
      <c r="A21769"/>
      <c r="B21769"/>
      <c r="C21769"/>
      <c r="D21769"/>
    </row>
    <row r="21770" spans="1:4" x14ac:dyDescent="0.25">
      <c r="A21770"/>
      <c r="B21770"/>
      <c r="C21770"/>
      <c r="D21770"/>
    </row>
    <row r="21771" spans="1:4" x14ac:dyDescent="0.25">
      <c r="A21771"/>
      <c r="B21771"/>
      <c r="C21771"/>
      <c r="D21771"/>
    </row>
    <row r="21772" spans="1:4" x14ac:dyDescent="0.25">
      <c r="A21772"/>
      <c r="B21772"/>
      <c r="C21772"/>
      <c r="D21772"/>
    </row>
    <row r="21773" spans="1:4" x14ac:dyDescent="0.25">
      <c r="A21773"/>
      <c r="B21773"/>
      <c r="C21773"/>
      <c r="D21773"/>
    </row>
    <row r="21774" spans="1:4" x14ac:dyDescent="0.25">
      <c r="A21774"/>
      <c r="B21774"/>
      <c r="C21774"/>
      <c r="D21774"/>
    </row>
    <row r="21775" spans="1:4" x14ac:dyDescent="0.25">
      <c r="A21775"/>
      <c r="B21775"/>
      <c r="C21775"/>
      <c r="D21775"/>
    </row>
    <row r="21776" spans="1:4" x14ac:dyDescent="0.25">
      <c r="A21776"/>
      <c r="B21776"/>
      <c r="C21776"/>
      <c r="D21776"/>
    </row>
    <row r="21777" spans="1:4" x14ac:dyDescent="0.25">
      <c r="A21777"/>
      <c r="B21777"/>
      <c r="C21777"/>
      <c r="D21777"/>
    </row>
    <row r="21778" spans="1:4" x14ac:dyDescent="0.25">
      <c r="A21778"/>
      <c r="B21778"/>
      <c r="C21778"/>
      <c r="D21778"/>
    </row>
    <row r="21779" spans="1:4" x14ac:dyDescent="0.25">
      <c r="A21779"/>
      <c r="B21779"/>
      <c r="C21779"/>
      <c r="D21779"/>
    </row>
    <row r="21780" spans="1:4" x14ac:dyDescent="0.25">
      <c r="A21780"/>
      <c r="B21780"/>
      <c r="C21780"/>
      <c r="D21780"/>
    </row>
    <row r="21781" spans="1:4" x14ac:dyDescent="0.25">
      <c r="A21781"/>
      <c r="B21781"/>
      <c r="C21781"/>
      <c r="D21781"/>
    </row>
    <row r="21782" spans="1:4" x14ac:dyDescent="0.25">
      <c r="A21782"/>
      <c r="B21782"/>
      <c r="C21782"/>
      <c r="D21782"/>
    </row>
    <row r="21783" spans="1:4" x14ac:dyDescent="0.25">
      <c r="A21783"/>
      <c r="B21783"/>
      <c r="C21783"/>
      <c r="D21783"/>
    </row>
    <row r="21784" spans="1:4" x14ac:dyDescent="0.25">
      <c r="A21784"/>
      <c r="B21784"/>
      <c r="C21784"/>
      <c r="D21784"/>
    </row>
    <row r="21785" spans="1:4" x14ac:dyDescent="0.25">
      <c r="A21785"/>
      <c r="B21785"/>
      <c r="C21785"/>
      <c r="D21785"/>
    </row>
    <row r="21786" spans="1:4" x14ac:dyDescent="0.25">
      <c r="A21786"/>
      <c r="B21786"/>
      <c r="C21786"/>
      <c r="D21786"/>
    </row>
    <row r="21787" spans="1:4" x14ac:dyDescent="0.25">
      <c r="A21787"/>
      <c r="B21787"/>
      <c r="C21787"/>
      <c r="D21787"/>
    </row>
    <row r="21788" spans="1:4" x14ac:dyDescent="0.25">
      <c r="A21788"/>
      <c r="B21788"/>
      <c r="C21788"/>
      <c r="D21788"/>
    </row>
    <row r="21789" spans="1:4" x14ac:dyDescent="0.25">
      <c r="A21789"/>
      <c r="B21789"/>
      <c r="C21789"/>
      <c r="D21789"/>
    </row>
    <row r="21790" spans="1:4" x14ac:dyDescent="0.25">
      <c r="A21790"/>
      <c r="B21790"/>
      <c r="C21790"/>
      <c r="D21790"/>
    </row>
    <row r="21791" spans="1:4" x14ac:dyDescent="0.25">
      <c r="A21791"/>
      <c r="B21791"/>
      <c r="C21791"/>
      <c r="D21791"/>
    </row>
    <row r="21792" spans="1:4" x14ac:dyDescent="0.25">
      <c r="A21792"/>
      <c r="B21792"/>
      <c r="C21792"/>
      <c r="D21792"/>
    </row>
    <row r="21793" spans="1:4" x14ac:dyDescent="0.25">
      <c r="A21793"/>
      <c r="B21793"/>
      <c r="C21793"/>
      <c r="D21793"/>
    </row>
    <row r="21794" spans="1:4" x14ac:dyDescent="0.25">
      <c r="A21794"/>
      <c r="B21794"/>
      <c r="C21794"/>
      <c r="D21794"/>
    </row>
    <row r="21795" spans="1:4" x14ac:dyDescent="0.25">
      <c r="A21795"/>
      <c r="B21795"/>
      <c r="C21795"/>
      <c r="D21795"/>
    </row>
    <row r="21796" spans="1:4" x14ac:dyDescent="0.25">
      <c r="A21796"/>
      <c r="B21796"/>
      <c r="C21796"/>
      <c r="D21796"/>
    </row>
    <row r="21797" spans="1:4" x14ac:dyDescent="0.25">
      <c r="A21797"/>
      <c r="B21797"/>
      <c r="C21797"/>
      <c r="D21797"/>
    </row>
    <row r="21798" spans="1:4" x14ac:dyDescent="0.25">
      <c r="A21798"/>
      <c r="B21798"/>
      <c r="C21798"/>
      <c r="D21798"/>
    </row>
    <row r="21799" spans="1:4" x14ac:dyDescent="0.25">
      <c r="A21799"/>
      <c r="B21799"/>
      <c r="C21799"/>
      <c r="D21799"/>
    </row>
    <row r="21800" spans="1:4" x14ac:dyDescent="0.25">
      <c r="A21800"/>
      <c r="B21800"/>
      <c r="C21800"/>
      <c r="D21800"/>
    </row>
    <row r="21801" spans="1:4" x14ac:dyDescent="0.25">
      <c r="A21801"/>
      <c r="B21801"/>
      <c r="C21801"/>
      <c r="D21801"/>
    </row>
    <row r="21802" spans="1:4" x14ac:dyDescent="0.25">
      <c r="A21802"/>
      <c r="B21802"/>
      <c r="C21802"/>
      <c r="D21802"/>
    </row>
    <row r="21803" spans="1:4" x14ac:dyDescent="0.25">
      <c r="A21803"/>
      <c r="B21803"/>
      <c r="C21803"/>
      <c r="D21803"/>
    </row>
    <row r="21804" spans="1:4" x14ac:dyDescent="0.25">
      <c r="A21804"/>
      <c r="B21804"/>
      <c r="C21804"/>
      <c r="D21804"/>
    </row>
    <row r="21805" spans="1:4" x14ac:dyDescent="0.25">
      <c r="A21805"/>
      <c r="B21805"/>
      <c r="C21805"/>
      <c r="D21805"/>
    </row>
    <row r="21806" spans="1:4" x14ac:dyDescent="0.25">
      <c r="A21806"/>
      <c r="B21806"/>
      <c r="C21806"/>
      <c r="D21806"/>
    </row>
    <row r="21807" spans="1:4" x14ac:dyDescent="0.25">
      <c r="A21807"/>
      <c r="B21807"/>
      <c r="C21807"/>
      <c r="D21807"/>
    </row>
    <row r="21808" spans="1:4" x14ac:dyDescent="0.25">
      <c r="A21808"/>
      <c r="B21808"/>
      <c r="C21808"/>
      <c r="D21808"/>
    </row>
    <row r="21809" spans="1:4" x14ac:dyDescent="0.25">
      <c r="A21809"/>
      <c r="B21809"/>
      <c r="C21809"/>
      <c r="D21809"/>
    </row>
    <row r="21810" spans="1:4" x14ac:dyDescent="0.25">
      <c r="A21810"/>
      <c r="B21810"/>
      <c r="C21810"/>
      <c r="D21810"/>
    </row>
    <row r="21811" spans="1:4" x14ac:dyDescent="0.25">
      <c r="A21811"/>
      <c r="B21811"/>
      <c r="C21811"/>
      <c r="D21811"/>
    </row>
    <row r="21812" spans="1:4" x14ac:dyDescent="0.25">
      <c r="A21812"/>
      <c r="B21812"/>
      <c r="C21812"/>
      <c r="D21812"/>
    </row>
    <row r="21813" spans="1:4" x14ac:dyDescent="0.25">
      <c r="A21813"/>
      <c r="B21813"/>
      <c r="C21813"/>
      <c r="D21813"/>
    </row>
    <row r="21814" spans="1:4" x14ac:dyDescent="0.25">
      <c r="A21814"/>
      <c r="B21814"/>
      <c r="C21814"/>
      <c r="D21814"/>
    </row>
    <row r="21815" spans="1:4" x14ac:dyDescent="0.25">
      <c r="A21815"/>
      <c r="B21815"/>
      <c r="C21815"/>
      <c r="D21815"/>
    </row>
    <row r="21816" spans="1:4" x14ac:dyDescent="0.25">
      <c r="A21816"/>
      <c r="B21816"/>
      <c r="C21816"/>
      <c r="D21816"/>
    </row>
    <row r="21817" spans="1:4" x14ac:dyDescent="0.25">
      <c r="A21817"/>
      <c r="B21817"/>
      <c r="C21817"/>
      <c r="D21817"/>
    </row>
    <row r="21818" spans="1:4" x14ac:dyDescent="0.25">
      <c r="A21818"/>
      <c r="B21818"/>
      <c r="C21818"/>
      <c r="D21818"/>
    </row>
    <row r="21819" spans="1:4" x14ac:dyDescent="0.25">
      <c r="A21819"/>
      <c r="B21819"/>
      <c r="C21819"/>
      <c r="D21819"/>
    </row>
    <row r="21820" spans="1:4" x14ac:dyDescent="0.25">
      <c r="A21820"/>
      <c r="B21820"/>
      <c r="C21820"/>
      <c r="D21820"/>
    </row>
    <row r="21821" spans="1:4" x14ac:dyDescent="0.25">
      <c r="A21821"/>
      <c r="B21821"/>
      <c r="C21821"/>
      <c r="D21821"/>
    </row>
    <row r="21822" spans="1:4" x14ac:dyDescent="0.25">
      <c r="A21822"/>
      <c r="B21822"/>
      <c r="C21822"/>
      <c r="D21822"/>
    </row>
    <row r="21823" spans="1:4" x14ac:dyDescent="0.25">
      <c r="A21823"/>
      <c r="B21823"/>
      <c r="C21823"/>
      <c r="D21823"/>
    </row>
    <row r="21824" spans="1:4" x14ac:dyDescent="0.25">
      <c r="A21824"/>
      <c r="B21824"/>
      <c r="C21824"/>
      <c r="D21824"/>
    </row>
    <row r="21825" spans="1:4" x14ac:dyDescent="0.25">
      <c r="A21825"/>
      <c r="B21825"/>
      <c r="C21825"/>
      <c r="D21825"/>
    </row>
    <row r="21826" spans="1:4" x14ac:dyDescent="0.25">
      <c r="A21826"/>
      <c r="B21826"/>
      <c r="C21826"/>
      <c r="D21826"/>
    </row>
    <row r="21827" spans="1:4" x14ac:dyDescent="0.25">
      <c r="A21827"/>
      <c r="B21827"/>
      <c r="C21827"/>
      <c r="D21827"/>
    </row>
    <row r="21828" spans="1:4" x14ac:dyDescent="0.25">
      <c r="A21828"/>
      <c r="B21828"/>
      <c r="C21828"/>
      <c r="D21828"/>
    </row>
    <row r="21829" spans="1:4" x14ac:dyDescent="0.25">
      <c r="A21829"/>
      <c r="B21829"/>
      <c r="C21829"/>
      <c r="D21829"/>
    </row>
    <row r="21830" spans="1:4" x14ac:dyDescent="0.25">
      <c r="A21830"/>
      <c r="B21830"/>
      <c r="C21830"/>
      <c r="D21830"/>
    </row>
    <row r="21831" spans="1:4" x14ac:dyDescent="0.25">
      <c r="A21831"/>
      <c r="B21831"/>
      <c r="C21831"/>
      <c r="D21831"/>
    </row>
    <row r="21832" spans="1:4" x14ac:dyDescent="0.25">
      <c r="A21832"/>
      <c r="B21832"/>
      <c r="C21832"/>
      <c r="D21832"/>
    </row>
    <row r="21833" spans="1:4" x14ac:dyDescent="0.25">
      <c r="A21833"/>
      <c r="B21833"/>
      <c r="C21833"/>
      <c r="D21833"/>
    </row>
    <row r="21834" spans="1:4" x14ac:dyDescent="0.25">
      <c r="A21834"/>
      <c r="B21834"/>
      <c r="C21834"/>
      <c r="D21834"/>
    </row>
    <row r="21835" spans="1:4" x14ac:dyDescent="0.25">
      <c r="A21835"/>
      <c r="B21835"/>
      <c r="C21835"/>
      <c r="D21835"/>
    </row>
    <row r="21836" spans="1:4" x14ac:dyDescent="0.25">
      <c r="A21836"/>
      <c r="B21836"/>
      <c r="C21836"/>
      <c r="D21836"/>
    </row>
    <row r="21837" spans="1:4" x14ac:dyDescent="0.25">
      <c r="A21837"/>
      <c r="B21837"/>
      <c r="C21837"/>
      <c r="D21837"/>
    </row>
    <row r="21838" spans="1:4" x14ac:dyDescent="0.25">
      <c r="A21838"/>
      <c r="B21838"/>
      <c r="C21838"/>
      <c r="D21838"/>
    </row>
    <row r="21839" spans="1:4" x14ac:dyDescent="0.25">
      <c r="A21839"/>
      <c r="B21839"/>
      <c r="C21839"/>
      <c r="D21839"/>
    </row>
    <row r="21840" spans="1:4" x14ac:dyDescent="0.25">
      <c r="A21840"/>
      <c r="B21840"/>
      <c r="C21840"/>
      <c r="D21840"/>
    </row>
    <row r="21841" spans="1:4" x14ac:dyDescent="0.25">
      <c r="A21841"/>
      <c r="B21841"/>
      <c r="C21841"/>
      <c r="D21841"/>
    </row>
    <row r="21842" spans="1:4" x14ac:dyDescent="0.25">
      <c r="A21842"/>
      <c r="B21842"/>
      <c r="C21842"/>
      <c r="D21842"/>
    </row>
    <row r="21843" spans="1:4" x14ac:dyDescent="0.25">
      <c r="A21843"/>
      <c r="B21843"/>
      <c r="C21843"/>
      <c r="D21843"/>
    </row>
    <row r="21844" spans="1:4" x14ac:dyDescent="0.25">
      <c r="A21844"/>
      <c r="B21844"/>
      <c r="C21844"/>
      <c r="D21844"/>
    </row>
    <row r="21845" spans="1:4" x14ac:dyDescent="0.25">
      <c r="A21845"/>
      <c r="B21845"/>
      <c r="C21845"/>
      <c r="D21845"/>
    </row>
    <row r="21846" spans="1:4" x14ac:dyDescent="0.25">
      <c r="A21846"/>
      <c r="B21846"/>
      <c r="C21846"/>
      <c r="D21846"/>
    </row>
    <row r="21847" spans="1:4" x14ac:dyDescent="0.25">
      <c r="A21847"/>
      <c r="B21847"/>
      <c r="C21847"/>
      <c r="D21847"/>
    </row>
    <row r="21848" spans="1:4" x14ac:dyDescent="0.25">
      <c r="A21848"/>
      <c r="B21848"/>
      <c r="C21848"/>
      <c r="D21848"/>
    </row>
    <row r="21849" spans="1:4" x14ac:dyDescent="0.25">
      <c r="A21849"/>
      <c r="B21849"/>
      <c r="C21849"/>
      <c r="D21849"/>
    </row>
    <row r="21850" spans="1:4" x14ac:dyDescent="0.25">
      <c r="A21850"/>
      <c r="B21850"/>
      <c r="C21850"/>
      <c r="D21850"/>
    </row>
    <row r="21851" spans="1:4" x14ac:dyDescent="0.25">
      <c r="A21851"/>
      <c r="B21851"/>
      <c r="C21851"/>
      <c r="D21851"/>
    </row>
    <row r="21852" spans="1:4" x14ac:dyDescent="0.25">
      <c r="A21852"/>
      <c r="B21852"/>
      <c r="C21852"/>
      <c r="D21852"/>
    </row>
    <row r="21853" spans="1:4" x14ac:dyDescent="0.25">
      <c r="A21853"/>
      <c r="B21853"/>
      <c r="C21853"/>
      <c r="D21853"/>
    </row>
    <row r="21854" spans="1:4" x14ac:dyDescent="0.25">
      <c r="A21854"/>
      <c r="B21854"/>
      <c r="C21854"/>
      <c r="D21854"/>
    </row>
    <row r="21855" spans="1:4" x14ac:dyDescent="0.25">
      <c r="A21855"/>
      <c r="B21855"/>
      <c r="C21855"/>
      <c r="D21855"/>
    </row>
    <row r="21856" spans="1:4" x14ac:dyDescent="0.25">
      <c r="A21856"/>
      <c r="B21856"/>
      <c r="C21856"/>
      <c r="D21856"/>
    </row>
    <row r="21857" spans="1:4" x14ac:dyDescent="0.25">
      <c r="A21857"/>
      <c r="B21857"/>
      <c r="C21857"/>
      <c r="D21857"/>
    </row>
    <row r="21858" spans="1:4" x14ac:dyDescent="0.25">
      <c r="A21858"/>
      <c r="B21858"/>
      <c r="C21858"/>
      <c r="D21858"/>
    </row>
    <row r="21859" spans="1:4" x14ac:dyDescent="0.25">
      <c r="A21859"/>
      <c r="B21859"/>
      <c r="C21859"/>
      <c r="D21859"/>
    </row>
    <row r="21860" spans="1:4" x14ac:dyDescent="0.25">
      <c r="A21860"/>
      <c r="B21860"/>
      <c r="C21860"/>
      <c r="D21860"/>
    </row>
    <row r="21861" spans="1:4" x14ac:dyDescent="0.25">
      <c r="A21861"/>
      <c r="B21861"/>
      <c r="C21861"/>
      <c r="D21861"/>
    </row>
    <row r="21862" spans="1:4" x14ac:dyDescent="0.25">
      <c r="A21862"/>
      <c r="B21862"/>
      <c r="C21862"/>
      <c r="D21862"/>
    </row>
    <row r="21863" spans="1:4" x14ac:dyDescent="0.25">
      <c r="A21863"/>
      <c r="B21863"/>
      <c r="C21863"/>
      <c r="D21863"/>
    </row>
    <row r="21864" spans="1:4" x14ac:dyDescent="0.25">
      <c r="A21864"/>
      <c r="B21864"/>
      <c r="C21864"/>
      <c r="D21864"/>
    </row>
    <row r="21865" spans="1:4" x14ac:dyDescent="0.25">
      <c r="A21865"/>
      <c r="B21865"/>
      <c r="C21865"/>
      <c r="D21865"/>
    </row>
    <row r="21866" spans="1:4" x14ac:dyDescent="0.25">
      <c r="A21866"/>
      <c r="B21866"/>
      <c r="C21866"/>
      <c r="D21866"/>
    </row>
    <row r="21867" spans="1:4" x14ac:dyDescent="0.25">
      <c r="A21867"/>
      <c r="B21867"/>
      <c r="C21867"/>
      <c r="D21867"/>
    </row>
    <row r="21868" spans="1:4" x14ac:dyDescent="0.25">
      <c r="A21868"/>
      <c r="B21868"/>
      <c r="C21868"/>
      <c r="D21868"/>
    </row>
    <row r="21869" spans="1:4" x14ac:dyDescent="0.25">
      <c r="A21869"/>
      <c r="B21869"/>
      <c r="C21869"/>
      <c r="D21869"/>
    </row>
    <row r="21870" spans="1:4" x14ac:dyDescent="0.25">
      <c r="A21870"/>
      <c r="B21870"/>
      <c r="C21870"/>
      <c r="D21870"/>
    </row>
    <row r="21871" spans="1:4" x14ac:dyDescent="0.25">
      <c r="A21871"/>
      <c r="B21871"/>
      <c r="C21871"/>
      <c r="D21871"/>
    </row>
    <row r="21872" spans="1:4" x14ac:dyDescent="0.25">
      <c r="A21872"/>
      <c r="B21872"/>
      <c r="C21872"/>
      <c r="D21872"/>
    </row>
    <row r="21873" spans="1:4" x14ac:dyDescent="0.25">
      <c r="A21873"/>
      <c r="B21873"/>
      <c r="C21873"/>
      <c r="D21873"/>
    </row>
    <row r="21874" spans="1:4" x14ac:dyDescent="0.25">
      <c r="A21874"/>
      <c r="B21874"/>
      <c r="C21874"/>
      <c r="D21874"/>
    </row>
    <row r="21875" spans="1:4" x14ac:dyDescent="0.25">
      <c r="A21875"/>
      <c r="B21875"/>
      <c r="C21875"/>
      <c r="D21875"/>
    </row>
    <row r="21876" spans="1:4" x14ac:dyDescent="0.25">
      <c r="A21876"/>
      <c r="B21876"/>
      <c r="C21876"/>
      <c r="D21876"/>
    </row>
    <row r="21877" spans="1:4" x14ac:dyDescent="0.25">
      <c r="A21877"/>
      <c r="B21877"/>
      <c r="C21877"/>
      <c r="D21877"/>
    </row>
    <row r="21878" spans="1:4" x14ac:dyDescent="0.25">
      <c r="A21878"/>
      <c r="B21878"/>
      <c r="C21878"/>
      <c r="D21878"/>
    </row>
    <row r="21879" spans="1:4" x14ac:dyDescent="0.25">
      <c r="A21879"/>
      <c r="B21879"/>
      <c r="C21879"/>
      <c r="D21879"/>
    </row>
    <row r="21880" spans="1:4" x14ac:dyDescent="0.25">
      <c r="A21880"/>
      <c r="B21880"/>
      <c r="C21880"/>
      <c r="D21880"/>
    </row>
    <row r="21881" spans="1:4" x14ac:dyDescent="0.25">
      <c r="A21881"/>
      <c r="B21881"/>
      <c r="C21881"/>
      <c r="D21881"/>
    </row>
    <row r="21882" spans="1:4" x14ac:dyDescent="0.25">
      <c r="A21882"/>
      <c r="B21882"/>
      <c r="C21882"/>
      <c r="D21882"/>
    </row>
    <row r="21883" spans="1:4" x14ac:dyDescent="0.25">
      <c r="A21883"/>
      <c r="B21883"/>
      <c r="C21883"/>
      <c r="D21883"/>
    </row>
    <row r="21884" spans="1:4" x14ac:dyDescent="0.25">
      <c r="A21884"/>
      <c r="B21884"/>
      <c r="C21884"/>
      <c r="D21884"/>
    </row>
    <row r="21885" spans="1:4" x14ac:dyDescent="0.25">
      <c r="A21885"/>
      <c r="B21885"/>
      <c r="C21885"/>
      <c r="D21885"/>
    </row>
    <row r="21886" spans="1:4" x14ac:dyDescent="0.25">
      <c r="A21886"/>
      <c r="B21886"/>
      <c r="C21886"/>
      <c r="D21886"/>
    </row>
    <row r="21887" spans="1:4" x14ac:dyDescent="0.25">
      <c r="A21887"/>
      <c r="B21887"/>
      <c r="C21887"/>
      <c r="D21887"/>
    </row>
    <row r="21888" spans="1:4" x14ac:dyDescent="0.25">
      <c r="A21888"/>
      <c r="B21888"/>
      <c r="C21888"/>
      <c r="D21888"/>
    </row>
    <row r="21889" spans="1:4" x14ac:dyDescent="0.25">
      <c r="A21889"/>
      <c r="B21889"/>
      <c r="C21889"/>
      <c r="D21889"/>
    </row>
    <row r="21890" spans="1:4" x14ac:dyDescent="0.25">
      <c r="A21890"/>
      <c r="B21890"/>
      <c r="C21890"/>
      <c r="D21890"/>
    </row>
    <row r="21891" spans="1:4" x14ac:dyDescent="0.25">
      <c r="A21891"/>
      <c r="B21891"/>
      <c r="C21891"/>
      <c r="D21891"/>
    </row>
    <row r="21892" spans="1:4" x14ac:dyDescent="0.25">
      <c r="A21892"/>
      <c r="B21892"/>
      <c r="C21892"/>
      <c r="D21892"/>
    </row>
    <row r="21893" spans="1:4" x14ac:dyDescent="0.25">
      <c r="A21893"/>
      <c r="B21893"/>
      <c r="C21893"/>
      <c r="D21893"/>
    </row>
    <row r="21894" spans="1:4" x14ac:dyDescent="0.25">
      <c r="A21894"/>
      <c r="B21894"/>
      <c r="C21894"/>
      <c r="D21894"/>
    </row>
    <row r="21895" spans="1:4" x14ac:dyDescent="0.25">
      <c r="A21895"/>
      <c r="B21895"/>
      <c r="C21895"/>
      <c r="D21895"/>
    </row>
    <row r="21896" spans="1:4" x14ac:dyDescent="0.25">
      <c r="A21896"/>
      <c r="B21896"/>
      <c r="C21896"/>
      <c r="D21896"/>
    </row>
    <row r="21897" spans="1:4" x14ac:dyDescent="0.25">
      <c r="A21897"/>
      <c r="B21897"/>
      <c r="C21897"/>
      <c r="D21897"/>
    </row>
    <row r="21898" spans="1:4" x14ac:dyDescent="0.25">
      <c r="A21898"/>
      <c r="B21898"/>
      <c r="C21898"/>
      <c r="D21898"/>
    </row>
    <row r="21899" spans="1:4" x14ac:dyDescent="0.25">
      <c r="A21899"/>
      <c r="B21899"/>
      <c r="C21899"/>
      <c r="D21899"/>
    </row>
    <row r="21900" spans="1:4" x14ac:dyDescent="0.25">
      <c r="A21900"/>
      <c r="B21900"/>
      <c r="C21900"/>
      <c r="D21900"/>
    </row>
    <row r="21901" spans="1:4" x14ac:dyDescent="0.25">
      <c r="A21901"/>
      <c r="B21901"/>
      <c r="C21901"/>
      <c r="D21901"/>
    </row>
    <row r="21902" spans="1:4" x14ac:dyDescent="0.25">
      <c r="A21902"/>
      <c r="B21902"/>
      <c r="C21902"/>
      <c r="D21902"/>
    </row>
    <row r="21903" spans="1:4" x14ac:dyDescent="0.25">
      <c r="A21903"/>
      <c r="B21903"/>
      <c r="C21903"/>
      <c r="D21903"/>
    </row>
    <row r="21904" spans="1:4" x14ac:dyDescent="0.25">
      <c r="A21904"/>
      <c r="B21904"/>
      <c r="C21904"/>
      <c r="D21904"/>
    </row>
    <row r="21905" spans="1:4" x14ac:dyDescent="0.25">
      <c r="A21905"/>
      <c r="B21905"/>
      <c r="C21905"/>
      <c r="D21905"/>
    </row>
    <row r="21906" spans="1:4" x14ac:dyDescent="0.25">
      <c r="A21906"/>
      <c r="B21906"/>
      <c r="C21906"/>
      <c r="D21906"/>
    </row>
    <row r="21907" spans="1:4" x14ac:dyDescent="0.25">
      <c r="A21907"/>
      <c r="B21907"/>
      <c r="C21907"/>
      <c r="D21907"/>
    </row>
    <row r="21908" spans="1:4" x14ac:dyDescent="0.25">
      <c r="A21908"/>
      <c r="B21908"/>
      <c r="C21908"/>
      <c r="D21908"/>
    </row>
    <row r="21909" spans="1:4" x14ac:dyDescent="0.25">
      <c r="A21909"/>
      <c r="B21909"/>
      <c r="C21909"/>
      <c r="D21909"/>
    </row>
    <row r="21910" spans="1:4" x14ac:dyDescent="0.25">
      <c r="A21910"/>
      <c r="B21910"/>
      <c r="C21910"/>
      <c r="D21910"/>
    </row>
    <row r="21911" spans="1:4" x14ac:dyDescent="0.25">
      <c r="A21911"/>
      <c r="B21911"/>
      <c r="C21911"/>
      <c r="D21911"/>
    </row>
    <row r="21912" spans="1:4" x14ac:dyDescent="0.25">
      <c r="A21912"/>
      <c r="B21912"/>
      <c r="C21912"/>
      <c r="D21912"/>
    </row>
    <row r="21913" spans="1:4" x14ac:dyDescent="0.25">
      <c r="A21913"/>
      <c r="B21913"/>
      <c r="C21913"/>
      <c r="D21913"/>
    </row>
    <row r="21914" spans="1:4" x14ac:dyDescent="0.25">
      <c r="A21914"/>
      <c r="B21914"/>
      <c r="C21914"/>
      <c r="D21914"/>
    </row>
    <row r="21915" spans="1:4" x14ac:dyDescent="0.25">
      <c r="A21915"/>
      <c r="B21915"/>
      <c r="C21915"/>
      <c r="D21915"/>
    </row>
    <row r="21916" spans="1:4" x14ac:dyDescent="0.25">
      <c r="A21916"/>
      <c r="B21916"/>
      <c r="C21916"/>
      <c r="D21916"/>
    </row>
    <row r="21917" spans="1:4" x14ac:dyDescent="0.25">
      <c r="A21917"/>
      <c r="B21917"/>
      <c r="C21917"/>
      <c r="D21917"/>
    </row>
    <row r="21918" spans="1:4" x14ac:dyDescent="0.25">
      <c r="A21918"/>
      <c r="B21918"/>
      <c r="C21918"/>
      <c r="D21918"/>
    </row>
    <row r="21919" spans="1:4" x14ac:dyDescent="0.25">
      <c r="A21919"/>
      <c r="B21919"/>
      <c r="C21919"/>
      <c r="D21919"/>
    </row>
    <row r="21920" spans="1:4" x14ac:dyDescent="0.25">
      <c r="A21920"/>
      <c r="B21920"/>
      <c r="C21920"/>
      <c r="D21920"/>
    </row>
    <row r="21921" spans="1:4" x14ac:dyDescent="0.25">
      <c r="A21921"/>
      <c r="B21921"/>
      <c r="C21921"/>
      <c r="D21921"/>
    </row>
    <row r="21922" spans="1:4" x14ac:dyDescent="0.25">
      <c r="A21922"/>
      <c r="B21922"/>
      <c r="C21922"/>
      <c r="D21922"/>
    </row>
    <row r="21923" spans="1:4" x14ac:dyDescent="0.25">
      <c r="A21923"/>
      <c r="B21923"/>
      <c r="C21923"/>
      <c r="D21923"/>
    </row>
    <row r="21924" spans="1:4" x14ac:dyDescent="0.25">
      <c r="A21924"/>
      <c r="B21924"/>
      <c r="C21924"/>
      <c r="D21924"/>
    </row>
    <row r="21925" spans="1:4" x14ac:dyDescent="0.25">
      <c r="A21925"/>
      <c r="B21925"/>
      <c r="C21925"/>
      <c r="D21925"/>
    </row>
    <row r="21926" spans="1:4" x14ac:dyDescent="0.25">
      <c r="A21926"/>
      <c r="B21926"/>
      <c r="C21926"/>
      <c r="D21926"/>
    </row>
    <row r="21927" spans="1:4" x14ac:dyDescent="0.25">
      <c r="A21927"/>
      <c r="B21927"/>
      <c r="C21927"/>
      <c r="D21927"/>
    </row>
    <row r="21928" spans="1:4" x14ac:dyDescent="0.25">
      <c r="A21928"/>
      <c r="B21928"/>
      <c r="C21928"/>
      <c r="D21928"/>
    </row>
    <row r="21929" spans="1:4" x14ac:dyDescent="0.25">
      <c r="A21929"/>
      <c r="B21929"/>
      <c r="C21929"/>
      <c r="D21929"/>
    </row>
    <row r="21930" spans="1:4" x14ac:dyDescent="0.25">
      <c r="A21930"/>
      <c r="B21930"/>
      <c r="C21930"/>
      <c r="D21930"/>
    </row>
    <row r="21931" spans="1:4" x14ac:dyDescent="0.25">
      <c r="A21931"/>
      <c r="B21931"/>
      <c r="C21931"/>
      <c r="D21931"/>
    </row>
    <row r="21932" spans="1:4" x14ac:dyDescent="0.25">
      <c r="A21932"/>
      <c r="B21932"/>
      <c r="C21932"/>
      <c r="D21932"/>
    </row>
    <row r="21933" spans="1:4" x14ac:dyDescent="0.25">
      <c r="A21933"/>
      <c r="B21933"/>
      <c r="C21933"/>
      <c r="D21933"/>
    </row>
    <row r="21934" spans="1:4" x14ac:dyDescent="0.25">
      <c r="A21934"/>
      <c r="B21934"/>
      <c r="C21934"/>
      <c r="D21934"/>
    </row>
    <row r="21935" spans="1:4" x14ac:dyDescent="0.25">
      <c r="A21935"/>
      <c r="B21935"/>
      <c r="C21935"/>
      <c r="D21935"/>
    </row>
    <row r="21936" spans="1:4" x14ac:dyDescent="0.25">
      <c r="A21936"/>
      <c r="B21936"/>
      <c r="C21936"/>
      <c r="D21936"/>
    </row>
    <row r="21937" spans="1:4" x14ac:dyDescent="0.25">
      <c r="A21937"/>
      <c r="B21937"/>
      <c r="C21937"/>
      <c r="D21937"/>
    </row>
    <row r="21938" spans="1:4" x14ac:dyDescent="0.25">
      <c r="A21938"/>
      <c r="B21938"/>
      <c r="C21938"/>
      <c r="D21938"/>
    </row>
    <row r="21939" spans="1:4" x14ac:dyDescent="0.25">
      <c r="A21939"/>
      <c r="B21939"/>
      <c r="C21939"/>
      <c r="D21939"/>
    </row>
    <row r="21940" spans="1:4" x14ac:dyDescent="0.25">
      <c r="A21940"/>
      <c r="B21940"/>
      <c r="C21940"/>
      <c r="D21940"/>
    </row>
    <row r="21941" spans="1:4" x14ac:dyDescent="0.25">
      <c r="A21941"/>
      <c r="B21941"/>
      <c r="C21941"/>
      <c r="D21941"/>
    </row>
    <row r="21942" spans="1:4" x14ac:dyDescent="0.25">
      <c r="A21942"/>
      <c r="B21942"/>
      <c r="C21942"/>
      <c r="D21942"/>
    </row>
    <row r="21943" spans="1:4" x14ac:dyDescent="0.25">
      <c r="A21943"/>
      <c r="B21943"/>
      <c r="C21943"/>
      <c r="D21943"/>
    </row>
    <row r="21944" spans="1:4" x14ac:dyDescent="0.25">
      <c r="A21944"/>
      <c r="B21944"/>
      <c r="C21944"/>
      <c r="D21944"/>
    </row>
    <row r="21945" spans="1:4" x14ac:dyDescent="0.25">
      <c r="A21945"/>
      <c r="B21945"/>
      <c r="C21945"/>
      <c r="D21945"/>
    </row>
    <row r="21946" spans="1:4" x14ac:dyDescent="0.25">
      <c r="A21946"/>
      <c r="B21946"/>
      <c r="C21946"/>
      <c r="D21946"/>
    </row>
    <row r="21947" spans="1:4" x14ac:dyDescent="0.25">
      <c r="A21947"/>
      <c r="B21947"/>
      <c r="C21947"/>
      <c r="D21947"/>
    </row>
    <row r="21948" spans="1:4" x14ac:dyDescent="0.25">
      <c r="A21948"/>
      <c r="B21948"/>
      <c r="C21948"/>
      <c r="D21948"/>
    </row>
    <row r="21949" spans="1:4" x14ac:dyDescent="0.25">
      <c r="A21949"/>
      <c r="B21949"/>
      <c r="C21949"/>
      <c r="D21949"/>
    </row>
    <row r="21950" spans="1:4" x14ac:dyDescent="0.25">
      <c r="A21950"/>
      <c r="B21950"/>
      <c r="C21950"/>
      <c r="D21950"/>
    </row>
    <row r="21951" spans="1:4" x14ac:dyDescent="0.25">
      <c r="A21951"/>
      <c r="B21951"/>
      <c r="C21951"/>
      <c r="D21951"/>
    </row>
    <row r="21952" spans="1:4" x14ac:dyDescent="0.25">
      <c r="A21952"/>
      <c r="B21952"/>
      <c r="C21952"/>
      <c r="D21952"/>
    </row>
    <row r="21953" spans="1:4" x14ac:dyDescent="0.25">
      <c r="A21953"/>
      <c r="B21953"/>
      <c r="C21953"/>
      <c r="D21953"/>
    </row>
    <row r="21954" spans="1:4" x14ac:dyDescent="0.25">
      <c r="A21954"/>
      <c r="B21954"/>
      <c r="C21954"/>
      <c r="D21954"/>
    </row>
    <row r="21955" spans="1:4" x14ac:dyDescent="0.25">
      <c r="A21955"/>
      <c r="B21955"/>
      <c r="C21955"/>
      <c r="D21955"/>
    </row>
    <row r="21956" spans="1:4" x14ac:dyDescent="0.25">
      <c r="A21956"/>
      <c r="B21956"/>
      <c r="C21956"/>
      <c r="D21956"/>
    </row>
    <row r="21957" spans="1:4" x14ac:dyDescent="0.25">
      <c r="A21957"/>
      <c r="B21957"/>
      <c r="C21957"/>
      <c r="D21957"/>
    </row>
    <row r="21958" spans="1:4" x14ac:dyDescent="0.25">
      <c r="A21958"/>
      <c r="B21958"/>
      <c r="C21958"/>
      <c r="D21958"/>
    </row>
    <row r="21959" spans="1:4" x14ac:dyDescent="0.25">
      <c r="A21959"/>
      <c r="B21959"/>
      <c r="C21959"/>
      <c r="D21959"/>
    </row>
    <row r="21960" spans="1:4" x14ac:dyDescent="0.25">
      <c r="A21960"/>
      <c r="B21960"/>
      <c r="C21960"/>
      <c r="D21960"/>
    </row>
    <row r="21961" spans="1:4" x14ac:dyDescent="0.25">
      <c r="A21961"/>
      <c r="B21961"/>
      <c r="C21961"/>
      <c r="D21961"/>
    </row>
    <row r="21962" spans="1:4" x14ac:dyDescent="0.25">
      <c r="A21962"/>
      <c r="B21962"/>
      <c r="C21962"/>
      <c r="D21962"/>
    </row>
    <row r="21963" spans="1:4" x14ac:dyDescent="0.25">
      <c r="A21963"/>
      <c r="B21963"/>
      <c r="C21963"/>
      <c r="D21963"/>
    </row>
    <row r="21964" spans="1:4" x14ac:dyDescent="0.25">
      <c r="A21964"/>
      <c r="B21964"/>
      <c r="C21964"/>
      <c r="D21964"/>
    </row>
    <row r="21965" spans="1:4" x14ac:dyDescent="0.25">
      <c r="A21965"/>
      <c r="B21965"/>
      <c r="C21965"/>
      <c r="D21965"/>
    </row>
    <row r="21966" spans="1:4" x14ac:dyDescent="0.25">
      <c r="A21966"/>
      <c r="B21966"/>
      <c r="C21966"/>
      <c r="D21966"/>
    </row>
    <row r="21967" spans="1:4" x14ac:dyDescent="0.25">
      <c r="A21967"/>
      <c r="B21967"/>
      <c r="C21967"/>
      <c r="D21967"/>
    </row>
    <row r="21968" spans="1:4" x14ac:dyDescent="0.25">
      <c r="A21968"/>
      <c r="B21968"/>
      <c r="C21968"/>
      <c r="D21968"/>
    </row>
    <row r="21969" spans="1:4" x14ac:dyDescent="0.25">
      <c r="A21969"/>
      <c r="B21969"/>
      <c r="C21969"/>
      <c r="D21969"/>
    </row>
    <row r="21970" spans="1:4" x14ac:dyDescent="0.25">
      <c r="A21970"/>
      <c r="B21970"/>
      <c r="C21970"/>
      <c r="D21970"/>
    </row>
    <row r="21971" spans="1:4" x14ac:dyDescent="0.25">
      <c r="A21971"/>
      <c r="B21971"/>
      <c r="C21971"/>
      <c r="D21971"/>
    </row>
    <row r="21972" spans="1:4" x14ac:dyDescent="0.25">
      <c r="A21972"/>
      <c r="B21972"/>
      <c r="C21972"/>
      <c r="D21972"/>
    </row>
    <row r="21973" spans="1:4" x14ac:dyDescent="0.25">
      <c r="A21973"/>
      <c r="B21973"/>
      <c r="C21973"/>
      <c r="D21973"/>
    </row>
    <row r="21974" spans="1:4" x14ac:dyDescent="0.25">
      <c r="A21974"/>
      <c r="B21974"/>
      <c r="C21974"/>
      <c r="D21974"/>
    </row>
    <row r="21975" spans="1:4" x14ac:dyDescent="0.25">
      <c r="A21975"/>
      <c r="B21975"/>
      <c r="C21975"/>
      <c r="D21975"/>
    </row>
    <row r="21976" spans="1:4" x14ac:dyDescent="0.25">
      <c r="A21976"/>
      <c r="B21976"/>
      <c r="C21976"/>
      <c r="D21976"/>
    </row>
    <row r="21977" spans="1:4" x14ac:dyDescent="0.25">
      <c r="A21977"/>
      <c r="B21977"/>
      <c r="C21977"/>
      <c r="D21977"/>
    </row>
    <row r="21978" spans="1:4" x14ac:dyDescent="0.25">
      <c r="A21978"/>
      <c r="B21978"/>
      <c r="C21978"/>
      <c r="D21978"/>
    </row>
    <row r="21979" spans="1:4" x14ac:dyDescent="0.25">
      <c r="A21979"/>
      <c r="B21979"/>
      <c r="C21979"/>
      <c r="D21979"/>
    </row>
    <row r="21980" spans="1:4" x14ac:dyDescent="0.25">
      <c r="A21980"/>
      <c r="B21980"/>
      <c r="C21980"/>
      <c r="D21980"/>
    </row>
    <row r="21981" spans="1:4" x14ac:dyDescent="0.25">
      <c r="A21981"/>
      <c r="B21981"/>
      <c r="C21981"/>
      <c r="D21981"/>
    </row>
    <row r="21982" spans="1:4" x14ac:dyDescent="0.25">
      <c r="A21982"/>
      <c r="B21982"/>
      <c r="C21982"/>
      <c r="D21982"/>
    </row>
    <row r="21983" spans="1:4" x14ac:dyDescent="0.25">
      <c r="A21983"/>
      <c r="B21983"/>
      <c r="C21983"/>
      <c r="D21983"/>
    </row>
    <row r="21984" spans="1:4" x14ac:dyDescent="0.25">
      <c r="A21984"/>
      <c r="B21984"/>
      <c r="C21984"/>
      <c r="D21984"/>
    </row>
    <row r="21985" spans="1:4" x14ac:dyDescent="0.25">
      <c r="A21985"/>
      <c r="B21985"/>
      <c r="C21985"/>
      <c r="D21985"/>
    </row>
    <row r="21986" spans="1:4" x14ac:dyDescent="0.25">
      <c r="A21986"/>
      <c r="B21986"/>
      <c r="C21986"/>
      <c r="D21986"/>
    </row>
    <row r="21987" spans="1:4" x14ac:dyDescent="0.25">
      <c r="A21987"/>
      <c r="B21987"/>
      <c r="C21987"/>
      <c r="D21987"/>
    </row>
    <row r="21988" spans="1:4" x14ac:dyDescent="0.25">
      <c r="A21988"/>
      <c r="B21988"/>
      <c r="C21988"/>
      <c r="D21988"/>
    </row>
    <row r="21989" spans="1:4" x14ac:dyDescent="0.25">
      <c r="A21989"/>
      <c r="B21989"/>
      <c r="C21989"/>
      <c r="D21989"/>
    </row>
    <row r="21990" spans="1:4" x14ac:dyDescent="0.25">
      <c r="A21990"/>
      <c r="B21990"/>
      <c r="C21990"/>
      <c r="D21990"/>
    </row>
    <row r="21991" spans="1:4" x14ac:dyDescent="0.25">
      <c r="A21991"/>
      <c r="B21991"/>
      <c r="C21991"/>
      <c r="D21991"/>
    </row>
    <row r="21992" spans="1:4" x14ac:dyDescent="0.25">
      <c r="A21992"/>
      <c r="B21992"/>
      <c r="C21992"/>
      <c r="D21992"/>
    </row>
    <row r="21993" spans="1:4" x14ac:dyDescent="0.25">
      <c r="A21993"/>
      <c r="B21993"/>
      <c r="C21993"/>
      <c r="D21993"/>
    </row>
    <row r="21994" spans="1:4" x14ac:dyDescent="0.25">
      <c r="A21994"/>
      <c r="B21994"/>
      <c r="C21994"/>
      <c r="D21994"/>
    </row>
    <row r="21995" spans="1:4" x14ac:dyDescent="0.25">
      <c r="A21995"/>
      <c r="B21995"/>
      <c r="C21995"/>
      <c r="D21995"/>
    </row>
    <row r="21996" spans="1:4" x14ac:dyDescent="0.25">
      <c r="A21996"/>
      <c r="B21996"/>
      <c r="C21996"/>
      <c r="D21996"/>
    </row>
    <row r="21997" spans="1:4" x14ac:dyDescent="0.25">
      <c r="A21997"/>
      <c r="B21997"/>
      <c r="C21997"/>
      <c r="D21997"/>
    </row>
    <row r="21998" spans="1:4" x14ac:dyDescent="0.25">
      <c r="A21998"/>
      <c r="B21998"/>
      <c r="C21998"/>
      <c r="D21998"/>
    </row>
    <row r="21999" spans="1:4" x14ac:dyDescent="0.25">
      <c r="A21999"/>
      <c r="B21999"/>
      <c r="C21999"/>
      <c r="D21999"/>
    </row>
    <row r="22000" spans="1:4" x14ac:dyDescent="0.25">
      <c r="A22000"/>
      <c r="B22000"/>
      <c r="C22000"/>
      <c r="D22000"/>
    </row>
    <row r="22001" spans="1:4" x14ac:dyDescent="0.25">
      <c r="A22001"/>
      <c r="B22001"/>
      <c r="C22001"/>
      <c r="D22001"/>
    </row>
    <row r="22002" spans="1:4" x14ac:dyDescent="0.25">
      <c r="A22002"/>
      <c r="B22002"/>
      <c r="C22002"/>
      <c r="D22002"/>
    </row>
    <row r="22003" spans="1:4" x14ac:dyDescent="0.25">
      <c r="A22003"/>
      <c r="B22003"/>
      <c r="C22003"/>
      <c r="D22003"/>
    </row>
    <row r="22004" spans="1:4" x14ac:dyDescent="0.25">
      <c r="A22004"/>
      <c r="B22004"/>
      <c r="C22004"/>
      <c r="D22004"/>
    </row>
    <row r="22005" spans="1:4" x14ac:dyDescent="0.25">
      <c r="A22005"/>
      <c r="B22005"/>
      <c r="C22005"/>
      <c r="D22005"/>
    </row>
    <row r="22006" spans="1:4" x14ac:dyDescent="0.25">
      <c r="A22006"/>
      <c r="B22006"/>
      <c r="C22006"/>
      <c r="D22006"/>
    </row>
    <row r="22007" spans="1:4" x14ac:dyDescent="0.25">
      <c r="A22007"/>
      <c r="B22007"/>
      <c r="C22007"/>
      <c r="D22007"/>
    </row>
    <row r="22008" spans="1:4" x14ac:dyDescent="0.25">
      <c r="A22008"/>
      <c r="B22008"/>
      <c r="C22008"/>
      <c r="D22008"/>
    </row>
    <row r="22009" spans="1:4" x14ac:dyDescent="0.25">
      <c r="A22009"/>
      <c r="B22009"/>
      <c r="C22009"/>
      <c r="D22009"/>
    </row>
    <row r="22010" spans="1:4" x14ac:dyDescent="0.25">
      <c r="A22010"/>
      <c r="B22010"/>
      <c r="C22010"/>
      <c r="D22010"/>
    </row>
    <row r="22011" spans="1:4" x14ac:dyDescent="0.25">
      <c r="A22011"/>
      <c r="B22011"/>
      <c r="C22011"/>
      <c r="D22011"/>
    </row>
    <row r="22012" spans="1:4" x14ac:dyDescent="0.25">
      <c r="A22012"/>
      <c r="B22012"/>
      <c r="C22012"/>
      <c r="D22012"/>
    </row>
    <row r="22013" spans="1:4" x14ac:dyDescent="0.25">
      <c r="A22013"/>
      <c r="B22013"/>
      <c r="C22013"/>
      <c r="D22013"/>
    </row>
    <row r="22014" spans="1:4" x14ac:dyDescent="0.25">
      <c r="A22014"/>
      <c r="B22014"/>
      <c r="C22014"/>
      <c r="D22014"/>
    </row>
    <row r="22015" spans="1:4" x14ac:dyDescent="0.25">
      <c r="A22015"/>
      <c r="B22015"/>
      <c r="C22015"/>
      <c r="D22015"/>
    </row>
    <row r="22016" spans="1:4" x14ac:dyDescent="0.25">
      <c r="A22016"/>
      <c r="B22016"/>
      <c r="C22016"/>
      <c r="D22016"/>
    </row>
    <row r="22017" spans="1:4" x14ac:dyDescent="0.25">
      <c r="A22017"/>
      <c r="B22017"/>
      <c r="C22017"/>
      <c r="D22017"/>
    </row>
    <row r="22018" spans="1:4" x14ac:dyDescent="0.25">
      <c r="A22018"/>
      <c r="B22018"/>
      <c r="C22018"/>
      <c r="D22018"/>
    </row>
    <row r="22019" spans="1:4" x14ac:dyDescent="0.25">
      <c r="A22019"/>
      <c r="B22019"/>
      <c r="C22019"/>
      <c r="D22019"/>
    </row>
    <row r="22020" spans="1:4" x14ac:dyDescent="0.25">
      <c r="A22020"/>
      <c r="B22020"/>
      <c r="C22020"/>
      <c r="D22020"/>
    </row>
    <row r="22021" spans="1:4" x14ac:dyDescent="0.25">
      <c r="A22021"/>
      <c r="B22021"/>
      <c r="C22021"/>
      <c r="D22021"/>
    </row>
    <row r="22022" spans="1:4" x14ac:dyDescent="0.25">
      <c r="A22022"/>
      <c r="B22022"/>
      <c r="C22022"/>
      <c r="D22022"/>
    </row>
    <row r="22023" spans="1:4" x14ac:dyDescent="0.25">
      <c r="A22023"/>
      <c r="B22023"/>
      <c r="C22023"/>
      <c r="D22023"/>
    </row>
    <row r="22024" spans="1:4" x14ac:dyDescent="0.25">
      <c r="A22024"/>
      <c r="B22024"/>
      <c r="C22024"/>
      <c r="D22024"/>
    </row>
    <row r="22025" spans="1:4" x14ac:dyDescent="0.25">
      <c r="A22025"/>
      <c r="B22025"/>
      <c r="C22025"/>
      <c r="D22025"/>
    </row>
    <row r="22026" spans="1:4" x14ac:dyDescent="0.25">
      <c r="A22026"/>
      <c r="B22026"/>
      <c r="C22026"/>
      <c r="D22026"/>
    </row>
    <row r="22027" spans="1:4" x14ac:dyDescent="0.25">
      <c r="A22027"/>
      <c r="B22027"/>
      <c r="C22027"/>
      <c r="D22027"/>
    </row>
    <row r="22028" spans="1:4" x14ac:dyDescent="0.25">
      <c r="A22028"/>
      <c r="B22028"/>
      <c r="C22028"/>
      <c r="D22028"/>
    </row>
    <row r="22029" spans="1:4" x14ac:dyDescent="0.25">
      <c r="A22029"/>
      <c r="B22029"/>
      <c r="C22029"/>
      <c r="D22029"/>
    </row>
    <row r="22030" spans="1:4" x14ac:dyDescent="0.25">
      <c r="A22030"/>
      <c r="B22030"/>
      <c r="C22030"/>
      <c r="D22030"/>
    </row>
    <row r="22031" spans="1:4" x14ac:dyDescent="0.25">
      <c r="A22031"/>
      <c r="B22031"/>
      <c r="C22031"/>
      <c r="D22031"/>
    </row>
    <row r="22032" spans="1:4" x14ac:dyDescent="0.25">
      <c r="A22032"/>
      <c r="B22032"/>
      <c r="C22032"/>
      <c r="D22032"/>
    </row>
    <row r="22033" spans="1:4" x14ac:dyDescent="0.25">
      <c r="A22033"/>
      <c r="B22033"/>
      <c r="C22033"/>
      <c r="D22033"/>
    </row>
    <row r="22034" spans="1:4" x14ac:dyDescent="0.25">
      <c r="A22034"/>
      <c r="B22034"/>
      <c r="C22034"/>
      <c r="D22034"/>
    </row>
    <row r="22035" spans="1:4" x14ac:dyDescent="0.25">
      <c r="A22035"/>
      <c r="B22035"/>
      <c r="C22035"/>
      <c r="D22035"/>
    </row>
    <row r="22036" spans="1:4" x14ac:dyDescent="0.25">
      <c r="A22036"/>
      <c r="B22036"/>
      <c r="C22036"/>
      <c r="D22036"/>
    </row>
    <row r="22037" spans="1:4" x14ac:dyDescent="0.25">
      <c r="A22037"/>
      <c r="B22037"/>
      <c r="C22037"/>
      <c r="D22037"/>
    </row>
    <row r="22038" spans="1:4" x14ac:dyDescent="0.25">
      <c r="A22038"/>
      <c r="B22038"/>
      <c r="C22038"/>
      <c r="D22038"/>
    </row>
    <row r="22039" spans="1:4" x14ac:dyDescent="0.25">
      <c r="A22039"/>
      <c r="B22039"/>
      <c r="C22039"/>
      <c r="D22039"/>
    </row>
    <row r="22040" spans="1:4" x14ac:dyDescent="0.25">
      <c r="A22040"/>
      <c r="B22040"/>
      <c r="C22040"/>
      <c r="D22040"/>
    </row>
    <row r="22041" spans="1:4" x14ac:dyDescent="0.25">
      <c r="A22041"/>
      <c r="B22041"/>
      <c r="C22041"/>
      <c r="D22041"/>
    </row>
    <row r="22042" spans="1:4" x14ac:dyDescent="0.25">
      <c r="A22042"/>
      <c r="B22042"/>
      <c r="C22042"/>
      <c r="D22042"/>
    </row>
    <row r="22043" spans="1:4" x14ac:dyDescent="0.25">
      <c r="A22043"/>
      <c r="B22043"/>
      <c r="C22043"/>
      <c r="D22043"/>
    </row>
    <row r="22044" spans="1:4" x14ac:dyDescent="0.25">
      <c r="A22044"/>
      <c r="B22044"/>
      <c r="C22044"/>
      <c r="D22044"/>
    </row>
    <row r="22045" spans="1:4" x14ac:dyDescent="0.25">
      <c r="A22045"/>
      <c r="B22045"/>
      <c r="C22045"/>
      <c r="D22045"/>
    </row>
    <row r="22046" spans="1:4" x14ac:dyDescent="0.25">
      <c r="A22046"/>
      <c r="B22046"/>
      <c r="C22046"/>
      <c r="D22046"/>
    </row>
    <row r="22047" spans="1:4" x14ac:dyDescent="0.25">
      <c r="A22047"/>
      <c r="B22047"/>
      <c r="C22047"/>
      <c r="D22047"/>
    </row>
    <row r="22048" spans="1:4" x14ac:dyDescent="0.25">
      <c r="A22048"/>
      <c r="B22048"/>
      <c r="C22048"/>
      <c r="D22048"/>
    </row>
    <row r="22049" spans="1:4" x14ac:dyDescent="0.25">
      <c r="A22049"/>
      <c r="B22049"/>
      <c r="C22049"/>
      <c r="D22049"/>
    </row>
    <row r="22050" spans="1:4" x14ac:dyDescent="0.25">
      <c r="A22050"/>
      <c r="B22050"/>
      <c r="C22050"/>
      <c r="D22050"/>
    </row>
    <row r="22051" spans="1:4" x14ac:dyDescent="0.25">
      <c r="A22051"/>
      <c r="B22051"/>
      <c r="C22051"/>
      <c r="D22051"/>
    </row>
    <row r="22052" spans="1:4" x14ac:dyDescent="0.25">
      <c r="A22052"/>
      <c r="B22052"/>
      <c r="C22052"/>
      <c r="D22052"/>
    </row>
    <row r="22053" spans="1:4" x14ac:dyDescent="0.25">
      <c r="A22053"/>
      <c r="B22053"/>
      <c r="C22053"/>
      <c r="D22053"/>
    </row>
    <row r="22054" spans="1:4" x14ac:dyDescent="0.25">
      <c r="A22054"/>
      <c r="B22054"/>
      <c r="C22054"/>
      <c r="D22054"/>
    </row>
    <row r="22055" spans="1:4" x14ac:dyDescent="0.25">
      <c r="A22055"/>
      <c r="B22055"/>
      <c r="C22055"/>
      <c r="D22055"/>
    </row>
    <row r="22056" spans="1:4" x14ac:dyDescent="0.25">
      <c r="A22056"/>
      <c r="B22056"/>
      <c r="C22056"/>
      <c r="D22056"/>
    </row>
    <row r="22057" spans="1:4" x14ac:dyDescent="0.25">
      <c r="A22057"/>
      <c r="B22057"/>
      <c r="C22057"/>
      <c r="D22057"/>
    </row>
    <row r="22058" spans="1:4" x14ac:dyDescent="0.25">
      <c r="A22058"/>
      <c r="B22058"/>
      <c r="C22058"/>
      <c r="D22058"/>
    </row>
    <row r="22059" spans="1:4" x14ac:dyDescent="0.25">
      <c r="A22059"/>
      <c r="B22059"/>
      <c r="C22059"/>
      <c r="D22059"/>
    </row>
    <row r="22060" spans="1:4" x14ac:dyDescent="0.25">
      <c r="A22060"/>
      <c r="B22060"/>
      <c r="C22060"/>
      <c r="D22060"/>
    </row>
    <row r="22061" spans="1:4" x14ac:dyDescent="0.25">
      <c r="A22061"/>
      <c r="B22061"/>
      <c r="C22061"/>
      <c r="D22061"/>
    </row>
    <row r="22062" spans="1:4" x14ac:dyDescent="0.25">
      <c r="A22062"/>
      <c r="B22062"/>
      <c r="C22062"/>
      <c r="D22062"/>
    </row>
    <row r="22063" spans="1:4" x14ac:dyDescent="0.25">
      <c r="A22063"/>
      <c r="B22063"/>
      <c r="C22063"/>
      <c r="D22063"/>
    </row>
    <row r="22064" spans="1:4" x14ac:dyDescent="0.25">
      <c r="A22064"/>
      <c r="B22064"/>
      <c r="C22064"/>
      <c r="D22064"/>
    </row>
    <row r="22065" spans="1:4" x14ac:dyDescent="0.25">
      <c r="A22065"/>
      <c r="B22065"/>
      <c r="C22065"/>
      <c r="D22065"/>
    </row>
    <row r="22066" spans="1:4" x14ac:dyDescent="0.25">
      <c r="A22066"/>
      <c r="B22066"/>
      <c r="C22066"/>
      <c r="D22066"/>
    </row>
    <row r="22067" spans="1:4" x14ac:dyDescent="0.25">
      <c r="A22067"/>
      <c r="B22067"/>
      <c r="C22067"/>
      <c r="D22067"/>
    </row>
    <row r="22068" spans="1:4" x14ac:dyDescent="0.25">
      <c r="A22068"/>
      <c r="B22068"/>
      <c r="C22068"/>
      <c r="D22068"/>
    </row>
    <row r="22069" spans="1:4" x14ac:dyDescent="0.25">
      <c r="A22069"/>
      <c r="B22069"/>
      <c r="C22069"/>
      <c r="D22069"/>
    </row>
    <row r="22070" spans="1:4" x14ac:dyDescent="0.25">
      <c r="A22070"/>
      <c r="B22070"/>
      <c r="C22070"/>
      <c r="D22070"/>
    </row>
    <row r="22071" spans="1:4" x14ac:dyDescent="0.25">
      <c r="A22071"/>
      <c r="B22071"/>
      <c r="C22071"/>
      <c r="D22071"/>
    </row>
    <row r="22072" spans="1:4" x14ac:dyDescent="0.25">
      <c r="A22072"/>
      <c r="B22072"/>
      <c r="C22072"/>
      <c r="D22072"/>
    </row>
    <row r="22073" spans="1:4" x14ac:dyDescent="0.25">
      <c r="A22073"/>
      <c r="B22073"/>
      <c r="C22073"/>
      <c r="D22073"/>
    </row>
    <row r="22074" spans="1:4" x14ac:dyDescent="0.25">
      <c r="A22074"/>
      <c r="B22074"/>
      <c r="C22074"/>
      <c r="D22074"/>
    </row>
    <row r="22075" spans="1:4" x14ac:dyDescent="0.25">
      <c r="A22075"/>
      <c r="B22075"/>
      <c r="C22075"/>
      <c r="D22075"/>
    </row>
    <row r="22076" spans="1:4" x14ac:dyDescent="0.25">
      <c r="A22076"/>
      <c r="B22076"/>
      <c r="C22076"/>
      <c r="D22076"/>
    </row>
    <row r="22077" spans="1:4" x14ac:dyDescent="0.25">
      <c r="A22077"/>
      <c r="B22077"/>
      <c r="C22077"/>
      <c r="D22077"/>
    </row>
    <row r="22078" spans="1:4" x14ac:dyDescent="0.25">
      <c r="A22078"/>
      <c r="B22078"/>
      <c r="C22078"/>
      <c r="D22078"/>
    </row>
    <row r="22079" spans="1:4" x14ac:dyDescent="0.25">
      <c r="A22079"/>
      <c r="B22079"/>
      <c r="C22079"/>
      <c r="D22079"/>
    </row>
    <row r="22080" spans="1:4" x14ac:dyDescent="0.25">
      <c r="A22080"/>
      <c r="B22080"/>
      <c r="C22080"/>
      <c r="D22080"/>
    </row>
    <row r="22081" spans="1:4" x14ac:dyDescent="0.25">
      <c r="A22081"/>
      <c r="B22081"/>
      <c r="C22081"/>
      <c r="D22081"/>
    </row>
    <row r="22082" spans="1:4" x14ac:dyDescent="0.25">
      <c r="A22082"/>
      <c r="B22082"/>
      <c r="C22082"/>
      <c r="D22082"/>
    </row>
    <row r="22083" spans="1:4" x14ac:dyDescent="0.25">
      <c r="A22083"/>
      <c r="B22083"/>
      <c r="C22083"/>
      <c r="D22083"/>
    </row>
    <row r="22084" spans="1:4" x14ac:dyDescent="0.25">
      <c r="A22084"/>
      <c r="B22084"/>
      <c r="C22084"/>
      <c r="D22084"/>
    </row>
    <row r="22085" spans="1:4" x14ac:dyDescent="0.25">
      <c r="A22085"/>
      <c r="B22085"/>
      <c r="C22085"/>
      <c r="D22085"/>
    </row>
    <row r="22086" spans="1:4" x14ac:dyDescent="0.25">
      <c r="A22086"/>
      <c r="B22086"/>
      <c r="C22086"/>
      <c r="D22086"/>
    </row>
    <row r="22087" spans="1:4" x14ac:dyDescent="0.25">
      <c r="A22087"/>
      <c r="B22087"/>
      <c r="C22087"/>
      <c r="D22087"/>
    </row>
    <row r="22088" spans="1:4" x14ac:dyDescent="0.25">
      <c r="A22088"/>
      <c r="B22088"/>
      <c r="C22088"/>
      <c r="D22088"/>
    </row>
    <row r="22089" spans="1:4" x14ac:dyDescent="0.25">
      <c r="A22089"/>
      <c r="B22089"/>
      <c r="C22089"/>
      <c r="D22089"/>
    </row>
    <row r="22090" spans="1:4" x14ac:dyDescent="0.25">
      <c r="A22090"/>
      <c r="B22090"/>
      <c r="C22090"/>
      <c r="D22090"/>
    </row>
    <row r="22091" spans="1:4" x14ac:dyDescent="0.25">
      <c r="A22091"/>
      <c r="B22091"/>
      <c r="C22091"/>
      <c r="D22091"/>
    </row>
    <row r="22092" spans="1:4" x14ac:dyDescent="0.25">
      <c r="A22092"/>
      <c r="B22092"/>
      <c r="C22092"/>
      <c r="D22092"/>
    </row>
    <row r="22093" spans="1:4" x14ac:dyDescent="0.25">
      <c r="A22093"/>
      <c r="B22093"/>
      <c r="C22093"/>
      <c r="D22093"/>
    </row>
    <row r="22094" spans="1:4" x14ac:dyDescent="0.25">
      <c r="A22094"/>
      <c r="B22094"/>
      <c r="C22094"/>
      <c r="D22094"/>
    </row>
    <row r="22095" spans="1:4" x14ac:dyDescent="0.25">
      <c r="A22095"/>
      <c r="B22095"/>
      <c r="C22095"/>
      <c r="D22095"/>
    </row>
    <row r="22096" spans="1:4" x14ac:dyDescent="0.25">
      <c r="A22096"/>
      <c r="B22096"/>
      <c r="C22096"/>
      <c r="D22096"/>
    </row>
    <row r="22097" spans="1:4" x14ac:dyDescent="0.25">
      <c r="A22097"/>
      <c r="B22097"/>
      <c r="C22097"/>
      <c r="D22097"/>
    </row>
    <row r="22098" spans="1:4" x14ac:dyDescent="0.25">
      <c r="A22098"/>
      <c r="B22098"/>
      <c r="C22098"/>
      <c r="D22098"/>
    </row>
    <row r="22099" spans="1:4" x14ac:dyDescent="0.25">
      <c r="A22099"/>
      <c r="B22099"/>
      <c r="C22099"/>
      <c r="D22099"/>
    </row>
    <row r="22100" spans="1:4" x14ac:dyDescent="0.25">
      <c r="A22100"/>
      <c r="B22100"/>
      <c r="C22100"/>
      <c r="D22100"/>
    </row>
    <row r="22101" spans="1:4" x14ac:dyDescent="0.25">
      <c r="A22101"/>
      <c r="B22101"/>
      <c r="C22101"/>
      <c r="D22101"/>
    </row>
    <row r="22102" spans="1:4" x14ac:dyDescent="0.25">
      <c r="A22102"/>
      <c r="B22102"/>
      <c r="C22102"/>
      <c r="D22102"/>
    </row>
    <row r="22103" spans="1:4" x14ac:dyDescent="0.25">
      <c r="A22103"/>
      <c r="B22103"/>
      <c r="C22103"/>
      <c r="D22103"/>
    </row>
    <row r="22104" spans="1:4" x14ac:dyDescent="0.25">
      <c r="A22104"/>
      <c r="B22104"/>
      <c r="C22104"/>
      <c r="D22104"/>
    </row>
    <row r="22105" spans="1:4" x14ac:dyDescent="0.25">
      <c r="A22105"/>
      <c r="B22105"/>
      <c r="C22105"/>
      <c r="D22105"/>
    </row>
    <row r="22106" spans="1:4" x14ac:dyDescent="0.25">
      <c r="A22106"/>
      <c r="B22106"/>
      <c r="C22106"/>
      <c r="D22106"/>
    </row>
    <row r="22107" spans="1:4" x14ac:dyDescent="0.25">
      <c r="A22107"/>
      <c r="B22107"/>
      <c r="C22107"/>
      <c r="D22107"/>
    </row>
    <row r="22108" spans="1:4" x14ac:dyDescent="0.25">
      <c r="A22108"/>
      <c r="B22108"/>
      <c r="C22108"/>
      <c r="D22108"/>
    </row>
    <row r="22109" spans="1:4" x14ac:dyDescent="0.25">
      <c r="A22109"/>
      <c r="B22109"/>
      <c r="C22109"/>
      <c r="D22109"/>
    </row>
    <row r="22110" spans="1:4" x14ac:dyDescent="0.25">
      <c r="A22110"/>
      <c r="B22110"/>
      <c r="C22110"/>
      <c r="D22110"/>
    </row>
    <row r="22111" spans="1:4" x14ac:dyDescent="0.25">
      <c r="A22111"/>
      <c r="B22111"/>
      <c r="C22111"/>
      <c r="D22111"/>
    </row>
    <row r="22112" spans="1:4" x14ac:dyDescent="0.25">
      <c r="A22112"/>
      <c r="B22112"/>
      <c r="C22112"/>
      <c r="D22112"/>
    </row>
    <row r="22113" spans="1:4" x14ac:dyDescent="0.25">
      <c r="A22113"/>
      <c r="B22113"/>
      <c r="C22113"/>
      <c r="D22113"/>
    </row>
    <row r="22114" spans="1:4" x14ac:dyDescent="0.25">
      <c r="A22114"/>
      <c r="B22114"/>
      <c r="C22114"/>
      <c r="D22114"/>
    </row>
    <row r="22115" spans="1:4" x14ac:dyDescent="0.25">
      <c r="A22115"/>
      <c r="B22115"/>
      <c r="C22115"/>
      <c r="D22115"/>
    </row>
    <row r="22116" spans="1:4" x14ac:dyDescent="0.25">
      <c r="A22116"/>
      <c r="B22116"/>
      <c r="C22116"/>
      <c r="D22116"/>
    </row>
    <row r="22117" spans="1:4" x14ac:dyDescent="0.25">
      <c r="A22117"/>
      <c r="B22117"/>
      <c r="C22117"/>
      <c r="D22117"/>
    </row>
    <row r="22118" spans="1:4" x14ac:dyDescent="0.25">
      <c r="A22118"/>
      <c r="B22118"/>
      <c r="C22118"/>
      <c r="D22118"/>
    </row>
    <row r="22119" spans="1:4" x14ac:dyDescent="0.25">
      <c r="A22119"/>
      <c r="B22119"/>
      <c r="C22119"/>
      <c r="D22119"/>
    </row>
    <row r="22120" spans="1:4" x14ac:dyDescent="0.25">
      <c r="A22120"/>
      <c r="B22120"/>
      <c r="C22120"/>
      <c r="D22120"/>
    </row>
    <row r="22121" spans="1:4" x14ac:dyDescent="0.25">
      <c r="A22121"/>
      <c r="B22121"/>
      <c r="C22121"/>
      <c r="D22121"/>
    </row>
    <row r="22122" spans="1:4" x14ac:dyDescent="0.25">
      <c r="A22122"/>
      <c r="B22122"/>
      <c r="C22122"/>
      <c r="D22122"/>
    </row>
    <row r="22123" spans="1:4" x14ac:dyDescent="0.25">
      <c r="A22123"/>
      <c r="B22123"/>
      <c r="C22123"/>
      <c r="D22123"/>
    </row>
    <row r="22124" spans="1:4" x14ac:dyDescent="0.25">
      <c r="A22124"/>
      <c r="B22124"/>
      <c r="C22124"/>
      <c r="D22124"/>
    </row>
    <row r="22125" spans="1:4" x14ac:dyDescent="0.25">
      <c r="A22125"/>
      <c r="B22125"/>
      <c r="C22125"/>
      <c r="D22125"/>
    </row>
    <row r="22126" spans="1:4" x14ac:dyDescent="0.25">
      <c r="A22126"/>
      <c r="B22126"/>
      <c r="C22126"/>
      <c r="D22126"/>
    </row>
    <row r="22127" spans="1:4" x14ac:dyDescent="0.25">
      <c r="A22127"/>
      <c r="B22127"/>
      <c r="C22127"/>
      <c r="D22127"/>
    </row>
    <row r="22128" spans="1:4" x14ac:dyDescent="0.25">
      <c r="A22128"/>
      <c r="B22128"/>
      <c r="C22128"/>
      <c r="D22128"/>
    </row>
    <row r="22129" spans="1:4" x14ac:dyDescent="0.25">
      <c r="A22129"/>
      <c r="B22129"/>
      <c r="C22129"/>
      <c r="D22129"/>
    </row>
    <row r="22130" spans="1:4" x14ac:dyDescent="0.25">
      <c r="A22130"/>
      <c r="B22130"/>
      <c r="C22130"/>
      <c r="D22130"/>
    </row>
    <row r="22131" spans="1:4" x14ac:dyDescent="0.25">
      <c r="A22131"/>
      <c r="B22131"/>
      <c r="C22131"/>
      <c r="D22131"/>
    </row>
    <row r="22132" spans="1:4" x14ac:dyDescent="0.25">
      <c r="A22132"/>
      <c r="B22132"/>
      <c r="C22132"/>
      <c r="D22132"/>
    </row>
    <row r="22133" spans="1:4" x14ac:dyDescent="0.25">
      <c r="A22133"/>
      <c r="B22133"/>
      <c r="C22133"/>
      <c r="D22133"/>
    </row>
    <row r="22134" spans="1:4" x14ac:dyDescent="0.25">
      <c r="A22134"/>
      <c r="B22134"/>
      <c r="C22134"/>
      <c r="D22134"/>
    </row>
    <row r="22135" spans="1:4" x14ac:dyDescent="0.25">
      <c r="A22135"/>
      <c r="B22135"/>
      <c r="C22135"/>
      <c r="D22135"/>
    </row>
    <row r="22136" spans="1:4" x14ac:dyDescent="0.25">
      <c r="A22136"/>
      <c r="B22136"/>
      <c r="C22136"/>
      <c r="D22136"/>
    </row>
    <row r="22137" spans="1:4" x14ac:dyDescent="0.25">
      <c r="A22137"/>
      <c r="B22137"/>
      <c r="C22137"/>
      <c r="D22137"/>
    </row>
    <row r="22138" spans="1:4" x14ac:dyDescent="0.25">
      <c r="A22138"/>
      <c r="B22138"/>
      <c r="C22138"/>
      <c r="D22138"/>
    </row>
    <row r="22139" spans="1:4" x14ac:dyDescent="0.25">
      <c r="A22139"/>
      <c r="B22139"/>
      <c r="C22139"/>
      <c r="D22139"/>
    </row>
    <row r="22140" spans="1:4" x14ac:dyDescent="0.25">
      <c r="A22140"/>
      <c r="B22140"/>
      <c r="C22140"/>
      <c r="D22140"/>
    </row>
    <row r="22141" spans="1:4" x14ac:dyDescent="0.25">
      <c r="A22141"/>
      <c r="B22141"/>
      <c r="C22141"/>
      <c r="D22141"/>
    </row>
    <row r="22142" spans="1:4" x14ac:dyDescent="0.25">
      <c r="A22142"/>
      <c r="B22142"/>
      <c r="C22142"/>
      <c r="D22142"/>
    </row>
    <row r="22143" spans="1:4" x14ac:dyDescent="0.25">
      <c r="A22143"/>
      <c r="B22143"/>
      <c r="C22143"/>
      <c r="D22143"/>
    </row>
    <row r="22144" spans="1:4" x14ac:dyDescent="0.25">
      <c r="A22144"/>
      <c r="B22144"/>
      <c r="C22144"/>
      <c r="D22144"/>
    </row>
    <row r="22145" spans="1:4" x14ac:dyDescent="0.25">
      <c r="A22145"/>
      <c r="B22145"/>
      <c r="C22145"/>
      <c r="D22145"/>
    </row>
    <row r="22146" spans="1:4" x14ac:dyDescent="0.25">
      <c r="A22146"/>
      <c r="B22146"/>
      <c r="C22146"/>
      <c r="D22146"/>
    </row>
    <row r="22147" spans="1:4" x14ac:dyDescent="0.25">
      <c r="A22147"/>
      <c r="B22147"/>
      <c r="C22147"/>
      <c r="D22147"/>
    </row>
    <row r="22148" spans="1:4" x14ac:dyDescent="0.25">
      <c r="A22148"/>
      <c r="B22148"/>
      <c r="C22148"/>
      <c r="D22148"/>
    </row>
    <row r="22149" spans="1:4" x14ac:dyDescent="0.25">
      <c r="A22149"/>
      <c r="B22149"/>
      <c r="C22149"/>
      <c r="D22149"/>
    </row>
    <row r="22150" spans="1:4" x14ac:dyDescent="0.25">
      <c r="A22150"/>
      <c r="B22150"/>
      <c r="C22150"/>
      <c r="D22150"/>
    </row>
    <row r="22151" spans="1:4" x14ac:dyDescent="0.25">
      <c r="A22151"/>
      <c r="B22151"/>
      <c r="C22151"/>
      <c r="D22151"/>
    </row>
    <row r="22152" spans="1:4" x14ac:dyDescent="0.25">
      <c r="A22152"/>
      <c r="B22152"/>
      <c r="C22152"/>
      <c r="D22152"/>
    </row>
    <row r="22153" spans="1:4" x14ac:dyDescent="0.25">
      <c r="A22153"/>
      <c r="B22153"/>
      <c r="C22153"/>
      <c r="D22153"/>
    </row>
    <row r="22154" spans="1:4" x14ac:dyDescent="0.25">
      <c r="A22154"/>
      <c r="B22154"/>
      <c r="C22154"/>
      <c r="D22154"/>
    </row>
    <row r="22155" spans="1:4" x14ac:dyDescent="0.25">
      <c r="A22155"/>
      <c r="B22155"/>
      <c r="C22155"/>
      <c r="D22155"/>
    </row>
    <row r="22156" spans="1:4" x14ac:dyDescent="0.25">
      <c r="A22156"/>
      <c r="B22156"/>
      <c r="C22156"/>
      <c r="D22156"/>
    </row>
    <row r="22157" spans="1:4" x14ac:dyDescent="0.25">
      <c r="A22157"/>
      <c r="B22157"/>
      <c r="C22157"/>
      <c r="D22157"/>
    </row>
    <row r="22158" spans="1:4" x14ac:dyDescent="0.25">
      <c r="A22158"/>
      <c r="B22158"/>
      <c r="C22158"/>
      <c r="D22158"/>
    </row>
    <row r="22159" spans="1:4" x14ac:dyDescent="0.25">
      <c r="A22159"/>
      <c r="B22159"/>
      <c r="C22159"/>
      <c r="D22159"/>
    </row>
    <row r="22160" spans="1:4" x14ac:dyDescent="0.25">
      <c r="A22160"/>
      <c r="B22160"/>
      <c r="C22160"/>
      <c r="D22160"/>
    </row>
    <row r="22161" spans="1:4" x14ac:dyDescent="0.25">
      <c r="A22161"/>
      <c r="B22161"/>
      <c r="C22161"/>
      <c r="D22161"/>
    </row>
    <row r="22162" spans="1:4" x14ac:dyDescent="0.25">
      <c r="A22162"/>
      <c r="B22162"/>
      <c r="C22162"/>
      <c r="D22162"/>
    </row>
    <row r="22163" spans="1:4" x14ac:dyDescent="0.25">
      <c r="A22163"/>
      <c r="B22163"/>
      <c r="C22163"/>
      <c r="D22163"/>
    </row>
    <row r="22164" spans="1:4" x14ac:dyDescent="0.25">
      <c r="A22164"/>
      <c r="B22164"/>
      <c r="C22164"/>
      <c r="D22164"/>
    </row>
    <row r="22165" spans="1:4" x14ac:dyDescent="0.25">
      <c r="A22165"/>
      <c r="B22165"/>
      <c r="C22165"/>
      <c r="D22165"/>
    </row>
    <row r="22166" spans="1:4" x14ac:dyDescent="0.25">
      <c r="A22166"/>
      <c r="B22166"/>
      <c r="C22166"/>
      <c r="D22166"/>
    </row>
    <row r="22167" spans="1:4" x14ac:dyDescent="0.25">
      <c r="A22167"/>
      <c r="B22167"/>
      <c r="C22167"/>
      <c r="D22167"/>
    </row>
    <row r="22168" spans="1:4" x14ac:dyDescent="0.25">
      <c r="A22168"/>
      <c r="B22168"/>
      <c r="C22168"/>
      <c r="D22168"/>
    </row>
    <row r="22169" spans="1:4" x14ac:dyDescent="0.25">
      <c r="A22169"/>
      <c r="B22169"/>
      <c r="C22169"/>
      <c r="D22169"/>
    </row>
    <row r="22170" spans="1:4" x14ac:dyDescent="0.25">
      <c r="A22170"/>
      <c r="B22170"/>
      <c r="C22170"/>
      <c r="D22170"/>
    </row>
    <row r="22171" spans="1:4" x14ac:dyDescent="0.25">
      <c r="A22171"/>
      <c r="B22171"/>
      <c r="C22171"/>
      <c r="D22171"/>
    </row>
    <row r="22172" spans="1:4" x14ac:dyDescent="0.25">
      <c r="A22172"/>
      <c r="B22172"/>
      <c r="C22172"/>
      <c r="D22172"/>
    </row>
    <row r="22173" spans="1:4" x14ac:dyDescent="0.25">
      <c r="A22173"/>
      <c r="B22173"/>
      <c r="C22173"/>
      <c r="D22173"/>
    </row>
    <row r="22174" spans="1:4" x14ac:dyDescent="0.25">
      <c r="A22174"/>
      <c r="B22174"/>
      <c r="C22174"/>
      <c r="D22174"/>
    </row>
    <row r="22175" spans="1:4" x14ac:dyDescent="0.25">
      <c r="A22175"/>
      <c r="B22175"/>
      <c r="C22175"/>
      <c r="D22175"/>
    </row>
    <row r="22176" spans="1:4" x14ac:dyDescent="0.25">
      <c r="A22176"/>
      <c r="B22176"/>
      <c r="C22176"/>
      <c r="D22176"/>
    </row>
    <row r="22177" spans="1:4" x14ac:dyDescent="0.25">
      <c r="A22177"/>
      <c r="B22177"/>
      <c r="C22177"/>
      <c r="D22177"/>
    </row>
    <row r="22178" spans="1:4" x14ac:dyDescent="0.25">
      <c r="A22178"/>
      <c r="B22178"/>
      <c r="C22178"/>
      <c r="D22178"/>
    </row>
    <row r="22179" spans="1:4" x14ac:dyDescent="0.25">
      <c r="A22179"/>
      <c r="B22179"/>
      <c r="C22179"/>
      <c r="D22179"/>
    </row>
    <row r="22180" spans="1:4" x14ac:dyDescent="0.25">
      <c r="A22180"/>
      <c r="B22180"/>
      <c r="C22180"/>
      <c r="D22180"/>
    </row>
    <row r="22181" spans="1:4" x14ac:dyDescent="0.25">
      <c r="A22181"/>
      <c r="B22181"/>
      <c r="C22181"/>
      <c r="D22181"/>
    </row>
    <row r="22182" spans="1:4" x14ac:dyDescent="0.25">
      <c r="A22182"/>
      <c r="B22182"/>
      <c r="C22182"/>
      <c r="D22182"/>
    </row>
    <row r="22183" spans="1:4" x14ac:dyDescent="0.25">
      <c r="A22183"/>
      <c r="B22183"/>
      <c r="C22183"/>
      <c r="D22183"/>
    </row>
    <row r="22184" spans="1:4" x14ac:dyDescent="0.25">
      <c r="A22184"/>
      <c r="B22184"/>
      <c r="C22184"/>
      <c r="D22184"/>
    </row>
    <row r="22185" spans="1:4" x14ac:dyDescent="0.25">
      <c r="A22185"/>
      <c r="B22185"/>
      <c r="C22185"/>
      <c r="D22185"/>
    </row>
    <row r="22186" spans="1:4" x14ac:dyDescent="0.25">
      <c r="A22186"/>
      <c r="B22186"/>
      <c r="C22186"/>
      <c r="D22186"/>
    </row>
    <row r="22187" spans="1:4" x14ac:dyDescent="0.25">
      <c r="A22187"/>
      <c r="B22187"/>
      <c r="C22187"/>
      <c r="D22187"/>
    </row>
    <row r="22188" spans="1:4" x14ac:dyDescent="0.25">
      <c r="A22188"/>
      <c r="B22188"/>
      <c r="C22188"/>
      <c r="D22188"/>
    </row>
    <row r="22189" spans="1:4" x14ac:dyDescent="0.25">
      <c r="A22189"/>
      <c r="B22189"/>
      <c r="C22189"/>
      <c r="D22189"/>
    </row>
    <row r="22190" spans="1:4" x14ac:dyDescent="0.25">
      <c r="A22190"/>
      <c r="B22190"/>
      <c r="C22190"/>
      <c r="D22190"/>
    </row>
    <row r="22191" spans="1:4" x14ac:dyDescent="0.25">
      <c r="A22191"/>
      <c r="B22191"/>
      <c r="C22191"/>
      <c r="D22191"/>
    </row>
    <row r="22192" spans="1:4" x14ac:dyDescent="0.25">
      <c r="A22192"/>
      <c r="B22192"/>
      <c r="C22192"/>
      <c r="D22192"/>
    </row>
    <row r="22193" spans="1:4" x14ac:dyDescent="0.25">
      <c r="A22193"/>
      <c r="B22193"/>
      <c r="C22193"/>
      <c r="D22193"/>
    </row>
    <row r="22194" spans="1:4" x14ac:dyDescent="0.25">
      <c r="A22194"/>
      <c r="B22194"/>
      <c r="C22194"/>
      <c r="D22194"/>
    </row>
    <row r="22195" spans="1:4" x14ac:dyDescent="0.25">
      <c r="A22195"/>
      <c r="B22195"/>
      <c r="C22195"/>
      <c r="D22195"/>
    </row>
    <row r="22196" spans="1:4" x14ac:dyDescent="0.25">
      <c r="A22196"/>
      <c r="B22196"/>
      <c r="C22196"/>
      <c r="D22196"/>
    </row>
    <row r="22197" spans="1:4" x14ac:dyDescent="0.25">
      <c r="A22197"/>
      <c r="B22197"/>
      <c r="C22197"/>
      <c r="D22197"/>
    </row>
    <row r="22198" spans="1:4" x14ac:dyDescent="0.25">
      <c r="A22198"/>
      <c r="B22198"/>
      <c r="C22198"/>
      <c r="D22198"/>
    </row>
    <row r="22199" spans="1:4" x14ac:dyDescent="0.25">
      <c r="A22199"/>
      <c r="B22199"/>
      <c r="C22199"/>
      <c r="D22199"/>
    </row>
    <row r="22200" spans="1:4" x14ac:dyDescent="0.25">
      <c r="A22200"/>
      <c r="B22200"/>
      <c r="C22200"/>
      <c r="D22200"/>
    </row>
    <row r="22201" spans="1:4" x14ac:dyDescent="0.25">
      <c r="A22201"/>
      <c r="B22201"/>
      <c r="C22201"/>
      <c r="D22201"/>
    </row>
    <row r="22202" spans="1:4" x14ac:dyDescent="0.25">
      <c r="A22202"/>
      <c r="B22202"/>
      <c r="C22202"/>
      <c r="D22202"/>
    </row>
    <row r="22203" spans="1:4" x14ac:dyDescent="0.25">
      <c r="A22203"/>
      <c r="B22203"/>
      <c r="C22203"/>
      <c r="D22203"/>
    </row>
    <row r="22204" spans="1:4" x14ac:dyDescent="0.25">
      <c r="A22204"/>
      <c r="B22204"/>
      <c r="C22204"/>
      <c r="D22204"/>
    </row>
    <row r="22205" spans="1:4" x14ac:dyDescent="0.25">
      <c r="A22205"/>
      <c r="B22205"/>
      <c r="C22205"/>
      <c r="D22205"/>
    </row>
    <row r="22206" spans="1:4" x14ac:dyDescent="0.25">
      <c r="A22206"/>
      <c r="B22206"/>
      <c r="C22206"/>
      <c r="D22206"/>
    </row>
    <row r="22207" spans="1:4" x14ac:dyDescent="0.25">
      <c r="A22207"/>
      <c r="B22207"/>
      <c r="C22207"/>
      <c r="D22207"/>
    </row>
    <row r="22208" spans="1:4" x14ac:dyDescent="0.25">
      <c r="A22208"/>
      <c r="B22208"/>
      <c r="C22208"/>
      <c r="D22208"/>
    </row>
    <row r="22209" spans="1:4" x14ac:dyDescent="0.25">
      <c r="A22209"/>
      <c r="B22209"/>
      <c r="C22209"/>
      <c r="D22209"/>
    </row>
    <row r="22210" spans="1:4" x14ac:dyDescent="0.25">
      <c r="A22210"/>
      <c r="B22210"/>
      <c r="C22210"/>
      <c r="D22210"/>
    </row>
    <row r="22211" spans="1:4" x14ac:dyDescent="0.25">
      <c r="A22211"/>
      <c r="B22211"/>
      <c r="C22211"/>
      <c r="D22211"/>
    </row>
    <row r="22212" spans="1:4" x14ac:dyDescent="0.25">
      <c r="A22212"/>
      <c r="B22212"/>
      <c r="C22212"/>
      <c r="D22212"/>
    </row>
    <row r="22213" spans="1:4" x14ac:dyDescent="0.25">
      <c r="A22213"/>
      <c r="B22213"/>
      <c r="C22213"/>
      <c r="D22213"/>
    </row>
    <row r="22214" spans="1:4" x14ac:dyDescent="0.25">
      <c r="A22214"/>
      <c r="B22214"/>
      <c r="C22214"/>
      <c r="D22214"/>
    </row>
    <row r="22215" spans="1:4" x14ac:dyDescent="0.25">
      <c r="A22215"/>
      <c r="B22215"/>
      <c r="C22215"/>
      <c r="D22215"/>
    </row>
    <row r="22216" spans="1:4" x14ac:dyDescent="0.25">
      <c r="A22216"/>
      <c r="B22216"/>
      <c r="C22216"/>
      <c r="D22216"/>
    </row>
    <row r="22217" spans="1:4" x14ac:dyDescent="0.25">
      <c r="A22217"/>
      <c r="B22217"/>
      <c r="C22217"/>
      <c r="D22217"/>
    </row>
    <row r="22218" spans="1:4" x14ac:dyDescent="0.25">
      <c r="A22218"/>
      <c r="B22218"/>
      <c r="C22218"/>
      <c r="D22218"/>
    </row>
    <row r="22219" spans="1:4" x14ac:dyDescent="0.25">
      <c r="A22219"/>
      <c r="B22219"/>
      <c r="C22219"/>
      <c r="D22219"/>
    </row>
    <row r="22220" spans="1:4" x14ac:dyDescent="0.25">
      <c r="A22220"/>
      <c r="B22220"/>
      <c r="C22220"/>
      <c r="D22220"/>
    </row>
    <row r="22221" spans="1:4" x14ac:dyDescent="0.25">
      <c r="A22221"/>
      <c r="B22221"/>
      <c r="C22221"/>
      <c r="D22221"/>
    </row>
    <row r="22222" spans="1:4" x14ac:dyDescent="0.25">
      <c r="A22222"/>
      <c r="B22222"/>
      <c r="C22222"/>
      <c r="D22222"/>
    </row>
    <row r="22223" spans="1:4" x14ac:dyDescent="0.25">
      <c r="A22223"/>
      <c r="B22223"/>
      <c r="C22223"/>
      <c r="D22223"/>
    </row>
    <row r="22224" spans="1:4" x14ac:dyDescent="0.25">
      <c r="A22224"/>
      <c r="B22224"/>
      <c r="C22224"/>
      <c r="D22224"/>
    </row>
    <row r="22225" spans="1:4" x14ac:dyDescent="0.25">
      <c r="A22225"/>
      <c r="B22225"/>
      <c r="C22225"/>
      <c r="D22225"/>
    </row>
    <row r="22226" spans="1:4" x14ac:dyDescent="0.25">
      <c r="A22226"/>
      <c r="B22226"/>
      <c r="C22226"/>
      <c r="D22226"/>
    </row>
    <row r="22227" spans="1:4" x14ac:dyDescent="0.25">
      <c r="A22227"/>
      <c r="B22227"/>
      <c r="C22227"/>
      <c r="D22227"/>
    </row>
    <row r="22228" spans="1:4" x14ac:dyDescent="0.25">
      <c r="A22228"/>
      <c r="B22228"/>
      <c r="C22228"/>
      <c r="D22228"/>
    </row>
    <row r="22229" spans="1:4" x14ac:dyDescent="0.25">
      <c r="A22229"/>
      <c r="B22229"/>
      <c r="C22229"/>
      <c r="D22229"/>
    </row>
    <row r="22230" spans="1:4" x14ac:dyDescent="0.25">
      <c r="A22230"/>
      <c r="B22230"/>
      <c r="C22230"/>
      <c r="D22230"/>
    </row>
    <row r="22231" spans="1:4" x14ac:dyDescent="0.25">
      <c r="A22231"/>
      <c r="B22231"/>
      <c r="C22231"/>
      <c r="D22231"/>
    </row>
    <row r="22232" spans="1:4" x14ac:dyDescent="0.25">
      <c r="A22232"/>
      <c r="B22232"/>
      <c r="C22232"/>
      <c r="D22232"/>
    </row>
    <row r="22233" spans="1:4" x14ac:dyDescent="0.25">
      <c r="A22233"/>
      <c r="B22233"/>
      <c r="C22233"/>
      <c r="D22233"/>
    </row>
    <row r="22234" spans="1:4" x14ac:dyDescent="0.25">
      <c r="A22234"/>
      <c r="B22234"/>
      <c r="C22234"/>
      <c r="D22234"/>
    </row>
    <row r="22235" spans="1:4" x14ac:dyDescent="0.25">
      <c r="A22235"/>
      <c r="B22235"/>
      <c r="C22235"/>
      <c r="D22235"/>
    </row>
    <row r="22236" spans="1:4" x14ac:dyDescent="0.25">
      <c r="A22236"/>
      <c r="B22236"/>
      <c r="C22236"/>
      <c r="D22236"/>
    </row>
    <row r="22237" spans="1:4" x14ac:dyDescent="0.25">
      <c r="A22237"/>
      <c r="B22237"/>
      <c r="C22237"/>
      <c r="D22237"/>
    </row>
    <row r="22238" spans="1:4" x14ac:dyDescent="0.25">
      <c r="A22238"/>
      <c r="B22238"/>
      <c r="C22238"/>
      <c r="D22238"/>
    </row>
    <row r="22239" spans="1:4" x14ac:dyDescent="0.25">
      <c r="A22239"/>
      <c r="B22239"/>
      <c r="C22239"/>
      <c r="D22239"/>
    </row>
    <row r="22240" spans="1:4" x14ac:dyDescent="0.25">
      <c r="A22240"/>
      <c r="B22240"/>
      <c r="C22240"/>
      <c r="D22240"/>
    </row>
    <row r="22241" spans="1:4" x14ac:dyDescent="0.25">
      <c r="A22241"/>
      <c r="B22241"/>
      <c r="C22241"/>
      <c r="D22241"/>
    </row>
    <row r="22242" spans="1:4" x14ac:dyDescent="0.25">
      <c r="A22242"/>
      <c r="B22242"/>
      <c r="C22242"/>
      <c r="D22242"/>
    </row>
    <row r="22243" spans="1:4" x14ac:dyDescent="0.25">
      <c r="A22243"/>
      <c r="B22243"/>
      <c r="C22243"/>
      <c r="D22243"/>
    </row>
    <row r="22244" spans="1:4" x14ac:dyDescent="0.25">
      <c r="A22244"/>
      <c r="B22244"/>
      <c r="C22244"/>
      <c r="D22244"/>
    </row>
    <row r="22245" spans="1:4" x14ac:dyDescent="0.25">
      <c r="A22245"/>
      <c r="B22245"/>
      <c r="C22245"/>
      <c r="D22245"/>
    </row>
    <row r="22246" spans="1:4" x14ac:dyDescent="0.25">
      <c r="A22246"/>
      <c r="B22246"/>
      <c r="C22246"/>
      <c r="D22246"/>
    </row>
    <row r="22247" spans="1:4" x14ac:dyDescent="0.25">
      <c r="A22247"/>
      <c r="B22247"/>
      <c r="C22247"/>
      <c r="D22247"/>
    </row>
    <row r="22248" spans="1:4" x14ac:dyDescent="0.25">
      <c r="A22248"/>
      <c r="B22248"/>
      <c r="C22248"/>
      <c r="D22248"/>
    </row>
    <row r="22249" spans="1:4" x14ac:dyDescent="0.25">
      <c r="A22249"/>
      <c r="B22249"/>
      <c r="C22249"/>
      <c r="D22249"/>
    </row>
    <row r="22250" spans="1:4" x14ac:dyDescent="0.25">
      <c r="A22250"/>
      <c r="B22250"/>
      <c r="C22250"/>
      <c r="D22250"/>
    </row>
    <row r="22251" spans="1:4" x14ac:dyDescent="0.25">
      <c r="A22251"/>
      <c r="B22251"/>
      <c r="C22251"/>
      <c r="D22251"/>
    </row>
    <row r="22252" spans="1:4" x14ac:dyDescent="0.25">
      <c r="A22252"/>
      <c r="B22252"/>
      <c r="C22252"/>
      <c r="D22252"/>
    </row>
    <row r="22253" spans="1:4" x14ac:dyDescent="0.25">
      <c r="A22253"/>
      <c r="B22253"/>
      <c r="C22253"/>
      <c r="D22253"/>
    </row>
    <row r="22254" spans="1:4" x14ac:dyDescent="0.25">
      <c r="A22254"/>
      <c r="B22254"/>
      <c r="C22254"/>
      <c r="D22254"/>
    </row>
    <row r="22255" spans="1:4" x14ac:dyDescent="0.25">
      <c r="A22255"/>
      <c r="B22255"/>
      <c r="C22255"/>
      <c r="D22255"/>
    </row>
    <row r="22256" spans="1:4" x14ac:dyDescent="0.25">
      <c r="A22256"/>
      <c r="B22256"/>
      <c r="C22256"/>
      <c r="D22256"/>
    </row>
    <row r="22257" spans="1:4" x14ac:dyDescent="0.25">
      <c r="A22257"/>
      <c r="B22257"/>
      <c r="C22257"/>
      <c r="D22257"/>
    </row>
    <row r="22258" spans="1:4" x14ac:dyDescent="0.25">
      <c r="A22258"/>
      <c r="B22258"/>
      <c r="C22258"/>
      <c r="D22258"/>
    </row>
    <row r="22259" spans="1:4" x14ac:dyDescent="0.25">
      <c r="A22259"/>
      <c r="B22259"/>
      <c r="C22259"/>
      <c r="D22259"/>
    </row>
    <row r="22260" spans="1:4" x14ac:dyDescent="0.25">
      <c r="A22260"/>
      <c r="B22260"/>
      <c r="C22260"/>
      <c r="D22260"/>
    </row>
    <row r="22261" spans="1:4" x14ac:dyDescent="0.25">
      <c r="A22261"/>
      <c r="B22261"/>
      <c r="C22261"/>
      <c r="D22261"/>
    </row>
    <row r="22262" spans="1:4" x14ac:dyDescent="0.25">
      <c r="A22262"/>
      <c r="B22262"/>
      <c r="C22262"/>
      <c r="D22262"/>
    </row>
    <row r="22263" spans="1:4" x14ac:dyDescent="0.25">
      <c r="A22263"/>
      <c r="B22263"/>
      <c r="C22263"/>
      <c r="D22263"/>
    </row>
    <row r="22264" spans="1:4" x14ac:dyDescent="0.25">
      <c r="A22264"/>
      <c r="B22264"/>
      <c r="C22264"/>
      <c r="D22264"/>
    </row>
    <row r="22265" spans="1:4" x14ac:dyDescent="0.25">
      <c r="A22265"/>
      <c r="B22265"/>
      <c r="C22265"/>
      <c r="D22265"/>
    </row>
    <row r="22266" spans="1:4" x14ac:dyDescent="0.25">
      <c r="A22266"/>
      <c r="B22266"/>
      <c r="C22266"/>
      <c r="D22266"/>
    </row>
    <row r="22267" spans="1:4" x14ac:dyDescent="0.25">
      <c r="A22267"/>
      <c r="B22267"/>
      <c r="C22267"/>
      <c r="D22267"/>
    </row>
    <row r="22268" spans="1:4" x14ac:dyDescent="0.25">
      <c r="A22268"/>
      <c r="B22268"/>
      <c r="C22268"/>
      <c r="D22268"/>
    </row>
    <row r="22269" spans="1:4" x14ac:dyDescent="0.25">
      <c r="A22269"/>
      <c r="B22269"/>
      <c r="C22269"/>
      <c r="D22269"/>
    </row>
    <row r="22270" spans="1:4" x14ac:dyDescent="0.25">
      <c r="A22270"/>
      <c r="B22270"/>
      <c r="C22270"/>
      <c r="D22270"/>
    </row>
    <row r="22271" spans="1:4" x14ac:dyDescent="0.25">
      <c r="A22271"/>
      <c r="B22271"/>
      <c r="C22271"/>
      <c r="D22271"/>
    </row>
    <row r="22272" spans="1:4" x14ac:dyDescent="0.25">
      <c r="A22272"/>
      <c r="B22272"/>
      <c r="C22272"/>
      <c r="D22272"/>
    </row>
    <row r="22273" spans="1:4" x14ac:dyDescent="0.25">
      <c r="A22273"/>
      <c r="B22273"/>
      <c r="C22273"/>
      <c r="D22273"/>
    </row>
    <row r="22274" spans="1:4" x14ac:dyDescent="0.25">
      <c r="A22274"/>
      <c r="B22274"/>
      <c r="C22274"/>
      <c r="D22274"/>
    </row>
    <row r="22275" spans="1:4" x14ac:dyDescent="0.25">
      <c r="A22275"/>
      <c r="B22275"/>
      <c r="C22275"/>
      <c r="D22275"/>
    </row>
    <row r="22276" spans="1:4" x14ac:dyDescent="0.25">
      <c r="A22276"/>
      <c r="B22276"/>
      <c r="C22276"/>
      <c r="D22276"/>
    </row>
    <row r="22277" spans="1:4" x14ac:dyDescent="0.25">
      <c r="A22277"/>
      <c r="B22277"/>
      <c r="C22277"/>
      <c r="D22277"/>
    </row>
    <row r="22278" spans="1:4" x14ac:dyDescent="0.25">
      <c r="A22278"/>
      <c r="B22278"/>
      <c r="C22278"/>
      <c r="D22278"/>
    </row>
    <row r="22279" spans="1:4" x14ac:dyDescent="0.25">
      <c r="A22279"/>
      <c r="B22279"/>
      <c r="C22279"/>
      <c r="D22279"/>
    </row>
    <row r="22280" spans="1:4" x14ac:dyDescent="0.25">
      <c r="A22280"/>
      <c r="B22280"/>
      <c r="C22280"/>
      <c r="D22280"/>
    </row>
    <row r="22281" spans="1:4" x14ac:dyDescent="0.25">
      <c r="A22281"/>
      <c r="B22281"/>
      <c r="C22281"/>
      <c r="D22281"/>
    </row>
    <row r="22282" spans="1:4" x14ac:dyDescent="0.25">
      <c r="A22282"/>
      <c r="B22282"/>
      <c r="C22282"/>
      <c r="D22282"/>
    </row>
    <row r="22283" spans="1:4" x14ac:dyDescent="0.25">
      <c r="A22283"/>
      <c r="B22283"/>
      <c r="C22283"/>
      <c r="D22283"/>
    </row>
    <row r="22284" spans="1:4" x14ac:dyDescent="0.25">
      <c r="A22284"/>
      <c r="B22284"/>
      <c r="C22284"/>
      <c r="D22284"/>
    </row>
    <row r="22285" spans="1:4" x14ac:dyDescent="0.25">
      <c r="A22285"/>
      <c r="B22285"/>
      <c r="C22285"/>
      <c r="D22285"/>
    </row>
    <row r="22286" spans="1:4" x14ac:dyDescent="0.25">
      <c r="A22286"/>
      <c r="B22286"/>
      <c r="C22286"/>
      <c r="D22286"/>
    </row>
    <row r="22287" spans="1:4" x14ac:dyDescent="0.25">
      <c r="A22287"/>
      <c r="B22287"/>
      <c r="C22287"/>
      <c r="D22287"/>
    </row>
    <row r="22288" spans="1:4" x14ac:dyDescent="0.25">
      <c r="A22288"/>
      <c r="B22288"/>
      <c r="C22288"/>
      <c r="D22288"/>
    </row>
    <row r="22289" spans="1:4" x14ac:dyDescent="0.25">
      <c r="A22289"/>
      <c r="B22289"/>
      <c r="C22289"/>
      <c r="D22289"/>
    </row>
    <row r="22290" spans="1:4" x14ac:dyDescent="0.25">
      <c r="A22290"/>
      <c r="B22290"/>
      <c r="C22290"/>
      <c r="D22290"/>
    </row>
    <row r="22291" spans="1:4" x14ac:dyDescent="0.25">
      <c r="A22291"/>
      <c r="B22291"/>
      <c r="C22291"/>
      <c r="D22291"/>
    </row>
    <row r="22292" spans="1:4" x14ac:dyDescent="0.25">
      <c r="A22292"/>
      <c r="B22292"/>
      <c r="C22292"/>
      <c r="D22292"/>
    </row>
    <row r="22293" spans="1:4" x14ac:dyDescent="0.25">
      <c r="A22293"/>
      <c r="B22293"/>
      <c r="C22293"/>
      <c r="D22293"/>
    </row>
    <row r="22294" spans="1:4" x14ac:dyDescent="0.25">
      <c r="A22294"/>
      <c r="B22294"/>
      <c r="C22294"/>
      <c r="D22294"/>
    </row>
    <row r="22295" spans="1:4" x14ac:dyDescent="0.25">
      <c r="A22295"/>
      <c r="B22295"/>
      <c r="C22295"/>
      <c r="D22295"/>
    </row>
    <row r="22296" spans="1:4" x14ac:dyDescent="0.25">
      <c r="A22296"/>
      <c r="B22296"/>
      <c r="C22296"/>
      <c r="D22296"/>
    </row>
    <row r="22297" spans="1:4" x14ac:dyDescent="0.25">
      <c r="A22297"/>
      <c r="B22297"/>
      <c r="C22297"/>
      <c r="D22297"/>
    </row>
    <row r="22298" spans="1:4" x14ac:dyDescent="0.25">
      <c r="A22298"/>
      <c r="B22298"/>
      <c r="C22298"/>
      <c r="D22298"/>
    </row>
    <row r="22299" spans="1:4" x14ac:dyDescent="0.25">
      <c r="A22299"/>
      <c r="B22299"/>
      <c r="C22299"/>
      <c r="D22299"/>
    </row>
    <row r="22300" spans="1:4" x14ac:dyDescent="0.25">
      <c r="A22300"/>
      <c r="B22300"/>
      <c r="C22300"/>
      <c r="D22300"/>
    </row>
    <row r="22301" spans="1:4" x14ac:dyDescent="0.25">
      <c r="A22301"/>
      <c r="B22301"/>
      <c r="C22301"/>
      <c r="D22301"/>
    </row>
    <row r="22302" spans="1:4" x14ac:dyDescent="0.25">
      <c r="A22302"/>
      <c r="B22302"/>
      <c r="C22302"/>
      <c r="D22302"/>
    </row>
    <row r="22303" spans="1:4" x14ac:dyDescent="0.25">
      <c r="A22303"/>
      <c r="B22303"/>
      <c r="C22303"/>
      <c r="D22303"/>
    </row>
    <row r="22304" spans="1:4" x14ac:dyDescent="0.25">
      <c r="A22304"/>
      <c r="B22304"/>
      <c r="C22304"/>
      <c r="D22304"/>
    </row>
    <row r="22305" spans="1:4" x14ac:dyDescent="0.25">
      <c r="A22305"/>
      <c r="B22305"/>
      <c r="C22305"/>
      <c r="D22305"/>
    </row>
    <row r="22306" spans="1:4" x14ac:dyDescent="0.25">
      <c r="A22306"/>
      <c r="B22306"/>
      <c r="C22306"/>
      <c r="D22306"/>
    </row>
    <row r="22307" spans="1:4" x14ac:dyDescent="0.25">
      <c r="A22307"/>
      <c r="B22307"/>
      <c r="C22307"/>
      <c r="D22307"/>
    </row>
    <row r="22308" spans="1:4" x14ac:dyDescent="0.25">
      <c r="A22308"/>
      <c r="B22308"/>
      <c r="C22308"/>
      <c r="D22308"/>
    </row>
    <row r="22309" spans="1:4" x14ac:dyDescent="0.25">
      <c r="A22309"/>
      <c r="B22309"/>
      <c r="C22309"/>
      <c r="D22309"/>
    </row>
    <row r="22310" spans="1:4" x14ac:dyDescent="0.25">
      <c r="A22310"/>
      <c r="B22310"/>
      <c r="C22310"/>
      <c r="D22310"/>
    </row>
    <row r="22311" spans="1:4" x14ac:dyDescent="0.25">
      <c r="A22311"/>
      <c r="B22311"/>
      <c r="C22311"/>
      <c r="D22311"/>
    </row>
    <row r="22312" spans="1:4" x14ac:dyDescent="0.25">
      <c r="A22312"/>
      <c r="B22312"/>
      <c r="C22312"/>
      <c r="D22312"/>
    </row>
    <row r="22313" spans="1:4" x14ac:dyDescent="0.25">
      <c r="A22313"/>
      <c r="B22313"/>
      <c r="C22313"/>
      <c r="D22313"/>
    </row>
    <row r="22314" spans="1:4" x14ac:dyDescent="0.25">
      <c r="A22314"/>
      <c r="B22314"/>
      <c r="C22314"/>
      <c r="D22314"/>
    </row>
    <row r="22315" spans="1:4" x14ac:dyDescent="0.25">
      <c r="A22315"/>
      <c r="B22315"/>
      <c r="C22315"/>
      <c r="D22315"/>
    </row>
    <row r="22316" spans="1:4" x14ac:dyDescent="0.25">
      <c r="A22316"/>
      <c r="B22316"/>
      <c r="C22316"/>
      <c r="D22316"/>
    </row>
    <row r="22317" spans="1:4" x14ac:dyDescent="0.25">
      <c r="A22317"/>
      <c r="B22317"/>
      <c r="C22317"/>
      <c r="D22317"/>
    </row>
    <row r="22318" spans="1:4" x14ac:dyDescent="0.25">
      <c r="A22318"/>
      <c r="B22318"/>
      <c r="C22318"/>
      <c r="D22318"/>
    </row>
    <row r="22319" spans="1:4" x14ac:dyDescent="0.25">
      <c r="A22319"/>
      <c r="B22319"/>
      <c r="C22319"/>
      <c r="D22319"/>
    </row>
    <row r="22320" spans="1:4" x14ac:dyDescent="0.25">
      <c r="A22320"/>
      <c r="B22320"/>
      <c r="C22320"/>
      <c r="D22320"/>
    </row>
    <row r="22321" spans="1:4" x14ac:dyDescent="0.25">
      <c r="A22321"/>
      <c r="B22321"/>
      <c r="C22321"/>
      <c r="D22321"/>
    </row>
    <row r="22322" spans="1:4" x14ac:dyDescent="0.25">
      <c r="A22322"/>
      <c r="B22322"/>
      <c r="C22322"/>
      <c r="D22322"/>
    </row>
    <row r="22323" spans="1:4" x14ac:dyDescent="0.25">
      <c r="A22323"/>
      <c r="B22323"/>
      <c r="C22323"/>
      <c r="D22323"/>
    </row>
    <row r="22324" spans="1:4" x14ac:dyDescent="0.25">
      <c r="A22324"/>
      <c r="B22324"/>
      <c r="C22324"/>
      <c r="D22324"/>
    </row>
    <row r="22325" spans="1:4" x14ac:dyDescent="0.25">
      <c r="A22325"/>
      <c r="B22325"/>
      <c r="C22325"/>
      <c r="D22325"/>
    </row>
    <row r="22326" spans="1:4" x14ac:dyDescent="0.25">
      <c r="A22326"/>
      <c r="B22326"/>
      <c r="C22326"/>
      <c r="D22326"/>
    </row>
    <row r="22327" spans="1:4" x14ac:dyDescent="0.25">
      <c r="A22327"/>
      <c r="B22327"/>
      <c r="C22327"/>
      <c r="D22327"/>
    </row>
    <row r="22328" spans="1:4" x14ac:dyDescent="0.25">
      <c r="A22328"/>
      <c r="B22328"/>
      <c r="C22328"/>
      <c r="D22328"/>
    </row>
    <row r="22329" spans="1:4" x14ac:dyDescent="0.25">
      <c r="A22329"/>
      <c r="B22329"/>
      <c r="C22329"/>
      <c r="D22329"/>
    </row>
    <row r="22330" spans="1:4" x14ac:dyDescent="0.25">
      <c r="A22330"/>
      <c r="B22330"/>
      <c r="C22330"/>
      <c r="D22330"/>
    </row>
    <row r="22331" spans="1:4" x14ac:dyDescent="0.25">
      <c r="A22331"/>
      <c r="B22331"/>
      <c r="C22331"/>
      <c r="D22331"/>
    </row>
    <row r="22332" spans="1:4" x14ac:dyDescent="0.25">
      <c r="A22332"/>
      <c r="B22332"/>
      <c r="C22332"/>
      <c r="D22332"/>
    </row>
    <row r="22333" spans="1:4" x14ac:dyDescent="0.25">
      <c r="A22333"/>
      <c r="B22333"/>
      <c r="C22333"/>
      <c r="D22333"/>
    </row>
    <row r="22334" spans="1:4" x14ac:dyDescent="0.25">
      <c r="A22334"/>
      <c r="B22334"/>
      <c r="C22334"/>
      <c r="D22334"/>
    </row>
    <row r="22335" spans="1:4" x14ac:dyDescent="0.25">
      <c r="A22335"/>
      <c r="B22335"/>
      <c r="C22335"/>
      <c r="D22335"/>
    </row>
    <row r="22336" spans="1:4" x14ac:dyDescent="0.25">
      <c r="A22336"/>
      <c r="B22336"/>
      <c r="C22336"/>
      <c r="D22336"/>
    </row>
    <row r="22337" spans="1:4" x14ac:dyDescent="0.25">
      <c r="A22337"/>
      <c r="B22337"/>
      <c r="C22337"/>
      <c r="D22337"/>
    </row>
    <row r="22338" spans="1:4" x14ac:dyDescent="0.25">
      <c r="A22338"/>
      <c r="B22338"/>
      <c r="C22338"/>
      <c r="D22338"/>
    </row>
    <row r="22339" spans="1:4" x14ac:dyDescent="0.25">
      <c r="A22339"/>
      <c r="B22339"/>
      <c r="C22339"/>
      <c r="D22339"/>
    </row>
    <row r="22340" spans="1:4" x14ac:dyDescent="0.25">
      <c r="A22340"/>
      <c r="B22340"/>
      <c r="C22340"/>
      <c r="D22340"/>
    </row>
    <row r="22341" spans="1:4" x14ac:dyDescent="0.25">
      <c r="A22341"/>
      <c r="B22341"/>
      <c r="C22341"/>
      <c r="D22341"/>
    </row>
    <row r="22342" spans="1:4" x14ac:dyDescent="0.25">
      <c r="A22342"/>
      <c r="B22342"/>
      <c r="C22342"/>
      <c r="D22342"/>
    </row>
    <row r="22343" spans="1:4" x14ac:dyDescent="0.25">
      <c r="A22343"/>
      <c r="B22343"/>
      <c r="C22343"/>
      <c r="D22343"/>
    </row>
    <row r="22344" spans="1:4" x14ac:dyDescent="0.25">
      <c r="A22344"/>
      <c r="B22344"/>
      <c r="C22344"/>
      <c r="D22344"/>
    </row>
    <row r="22345" spans="1:4" x14ac:dyDescent="0.25">
      <c r="A22345"/>
      <c r="B22345"/>
      <c r="C22345"/>
      <c r="D22345"/>
    </row>
    <row r="22346" spans="1:4" x14ac:dyDescent="0.25">
      <c r="A22346"/>
      <c r="B22346"/>
      <c r="C22346"/>
      <c r="D22346"/>
    </row>
    <row r="22347" spans="1:4" x14ac:dyDescent="0.25">
      <c r="A22347"/>
      <c r="B22347"/>
      <c r="C22347"/>
      <c r="D22347"/>
    </row>
    <row r="22348" spans="1:4" x14ac:dyDescent="0.25">
      <c r="A22348"/>
      <c r="B22348"/>
      <c r="C22348"/>
      <c r="D22348"/>
    </row>
    <row r="22349" spans="1:4" x14ac:dyDescent="0.25">
      <c r="A22349"/>
      <c r="B22349"/>
      <c r="C22349"/>
      <c r="D22349"/>
    </row>
    <row r="22350" spans="1:4" x14ac:dyDescent="0.25">
      <c r="A22350"/>
      <c r="B22350"/>
      <c r="C22350"/>
      <c r="D22350"/>
    </row>
    <row r="22351" spans="1:4" x14ac:dyDescent="0.25">
      <c r="A22351"/>
      <c r="B22351"/>
      <c r="C22351"/>
      <c r="D22351"/>
    </row>
    <row r="22352" spans="1:4" x14ac:dyDescent="0.25">
      <c r="A22352"/>
      <c r="B22352"/>
      <c r="C22352"/>
      <c r="D22352"/>
    </row>
    <row r="22353" spans="1:4" x14ac:dyDescent="0.25">
      <c r="A22353"/>
      <c r="B22353"/>
      <c r="C22353"/>
      <c r="D22353"/>
    </row>
    <row r="22354" spans="1:4" x14ac:dyDescent="0.25">
      <c r="A22354"/>
      <c r="B22354"/>
      <c r="C22354"/>
      <c r="D22354"/>
    </row>
    <row r="22355" spans="1:4" x14ac:dyDescent="0.25">
      <c r="A22355"/>
      <c r="B22355"/>
      <c r="C22355"/>
      <c r="D22355"/>
    </row>
    <row r="22356" spans="1:4" x14ac:dyDescent="0.25">
      <c r="A22356"/>
      <c r="B22356"/>
      <c r="C22356"/>
      <c r="D22356"/>
    </row>
    <row r="22357" spans="1:4" x14ac:dyDescent="0.25">
      <c r="A22357"/>
      <c r="B22357"/>
      <c r="C22357"/>
      <c r="D22357"/>
    </row>
    <row r="22358" spans="1:4" x14ac:dyDescent="0.25">
      <c r="A22358"/>
      <c r="B22358"/>
      <c r="C22358"/>
      <c r="D22358"/>
    </row>
    <row r="22359" spans="1:4" x14ac:dyDescent="0.25">
      <c r="A22359"/>
      <c r="B22359"/>
      <c r="C22359"/>
      <c r="D22359"/>
    </row>
    <row r="22360" spans="1:4" x14ac:dyDescent="0.25">
      <c r="A22360"/>
      <c r="B22360"/>
      <c r="C22360"/>
      <c r="D22360"/>
    </row>
    <row r="22361" spans="1:4" x14ac:dyDescent="0.25">
      <c r="A22361"/>
      <c r="B22361"/>
      <c r="C22361"/>
      <c r="D22361"/>
    </row>
    <row r="22362" spans="1:4" x14ac:dyDescent="0.25">
      <c r="A22362"/>
      <c r="B22362"/>
      <c r="C22362"/>
      <c r="D22362"/>
    </row>
    <row r="22363" spans="1:4" x14ac:dyDescent="0.25">
      <c r="A22363"/>
      <c r="B22363"/>
      <c r="C22363"/>
      <c r="D22363"/>
    </row>
    <row r="22364" spans="1:4" x14ac:dyDescent="0.25">
      <c r="A22364"/>
      <c r="B22364"/>
      <c r="C22364"/>
      <c r="D22364"/>
    </row>
    <row r="22365" spans="1:4" x14ac:dyDescent="0.25">
      <c r="A22365"/>
      <c r="B22365"/>
      <c r="C22365"/>
      <c r="D22365"/>
    </row>
    <row r="22366" spans="1:4" x14ac:dyDescent="0.25">
      <c r="A22366"/>
      <c r="B22366"/>
      <c r="C22366"/>
      <c r="D22366"/>
    </row>
    <row r="22367" spans="1:4" x14ac:dyDescent="0.25">
      <c r="A22367"/>
      <c r="B22367"/>
      <c r="C22367"/>
      <c r="D22367"/>
    </row>
    <row r="22368" spans="1:4" x14ac:dyDescent="0.25">
      <c r="A22368"/>
      <c r="B22368"/>
      <c r="C22368"/>
      <c r="D22368"/>
    </row>
    <row r="22369" spans="1:4" x14ac:dyDescent="0.25">
      <c r="A22369"/>
      <c r="B22369"/>
      <c r="C22369"/>
      <c r="D22369"/>
    </row>
    <row r="22370" spans="1:4" x14ac:dyDescent="0.25">
      <c r="A22370"/>
      <c r="B22370"/>
      <c r="C22370"/>
      <c r="D22370"/>
    </row>
    <row r="22371" spans="1:4" x14ac:dyDescent="0.25">
      <c r="A22371"/>
      <c r="B22371"/>
      <c r="C22371"/>
      <c r="D22371"/>
    </row>
    <row r="22372" spans="1:4" x14ac:dyDescent="0.25">
      <c r="A22372"/>
      <c r="B22372"/>
      <c r="C22372"/>
      <c r="D22372"/>
    </row>
    <row r="22373" spans="1:4" x14ac:dyDescent="0.25">
      <c r="A22373"/>
      <c r="B22373"/>
      <c r="C22373"/>
      <c r="D22373"/>
    </row>
    <row r="22374" spans="1:4" x14ac:dyDescent="0.25">
      <c r="A22374"/>
      <c r="B22374"/>
      <c r="C22374"/>
      <c r="D22374"/>
    </row>
    <row r="22375" spans="1:4" x14ac:dyDescent="0.25">
      <c r="A22375"/>
      <c r="B22375"/>
      <c r="C22375"/>
      <c r="D22375"/>
    </row>
    <row r="22376" spans="1:4" x14ac:dyDescent="0.25">
      <c r="A22376"/>
      <c r="B22376"/>
      <c r="C22376"/>
      <c r="D22376"/>
    </row>
    <row r="22377" spans="1:4" x14ac:dyDescent="0.25">
      <c r="A22377"/>
      <c r="B22377"/>
      <c r="C22377"/>
      <c r="D22377"/>
    </row>
    <row r="22378" spans="1:4" x14ac:dyDescent="0.25">
      <c r="A22378"/>
      <c r="B22378"/>
      <c r="C22378"/>
      <c r="D22378"/>
    </row>
    <row r="22379" spans="1:4" x14ac:dyDescent="0.25">
      <c r="A22379"/>
      <c r="B22379"/>
      <c r="C22379"/>
      <c r="D22379"/>
    </row>
    <row r="22380" spans="1:4" x14ac:dyDescent="0.25">
      <c r="A22380"/>
      <c r="B22380"/>
      <c r="C22380"/>
      <c r="D22380"/>
    </row>
    <row r="22381" spans="1:4" x14ac:dyDescent="0.25">
      <c r="A22381"/>
      <c r="B22381"/>
      <c r="C22381"/>
      <c r="D22381"/>
    </row>
    <row r="22382" spans="1:4" x14ac:dyDescent="0.25">
      <c r="A22382"/>
      <c r="B22382"/>
      <c r="C22382"/>
      <c r="D22382"/>
    </row>
    <row r="22383" spans="1:4" x14ac:dyDescent="0.25">
      <c r="A22383"/>
      <c r="B22383"/>
      <c r="C22383"/>
      <c r="D22383"/>
    </row>
    <row r="22384" spans="1:4" x14ac:dyDescent="0.25">
      <c r="A22384"/>
      <c r="B22384"/>
      <c r="C22384"/>
      <c r="D22384"/>
    </row>
    <row r="22385" spans="1:4" x14ac:dyDescent="0.25">
      <c r="A22385"/>
      <c r="B22385"/>
      <c r="C22385"/>
      <c r="D22385"/>
    </row>
    <row r="22386" spans="1:4" x14ac:dyDescent="0.25">
      <c r="A22386"/>
      <c r="B22386"/>
      <c r="C22386"/>
      <c r="D22386"/>
    </row>
    <row r="22387" spans="1:4" x14ac:dyDescent="0.25">
      <c r="A22387"/>
      <c r="B22387"/>
      <c r="C22387"/>
      <c r="D22387"/>
    </row>
    <row r="22388" spans="1:4" x14ac:dyDescent="0.25">
      <c r="A22388"/>
      <c r="B22388"/>
      <c r="C22388"/>
      <c r="D22388"/>
    </row>
    <row r="22389" spans="1:4" x14ac:dyDescent="0.25">
      <c r="A22389"/>
      <c r="B22389"/>
      <c r="C22389"/>
      <c r="D22389"/>
    </row>
    <row r="22390" spans="1:4" x14ac:dyDescent="0.25">
      <c r="A22390"/>
      <c r="B22390"/>
      <c r="C22390"/>
      <c r="D22390"/>
    </row>
    <row r="22391" spans="1:4" x14ac:dyDescent="0.25">
      <c r="A22391"/>
      <c r="B22391"/>
      <c r="C22391"/>
      <c r="D22391"/>
    </row>
    <row r="22392" spans="1:4" x14ac:dyDescent="0.25">
      <c r="A22392"/>
      <c r="B22392"/>
      <c r="C22392"/>
      <c r="D22392"/>
    </row>
    <row r="22393" spans="1:4" x14ac:dyDescent="0.25">
      <c r="A22393"/>
      <c r="B22393"/>
      <c r="C22393"/>
      <c r="D22393"/>
    </row>
    <row r="22394" spans="1:4" x14ac:dyDescent="0.25">
      <c r="A22394"/>
      <c r="B22394"/>
      <c r="C22394"/>
      <c r="D22394"/>
    </row>
    <row r="22395" spans="1:4" x14ac:dyDescent="0.25">
      <c r="A22395"/>
      <c r="B22395"/>
      <c r="C22395"/>
      <c r="D22395"/>
    </row>
    <row r="22396" spans="1:4" x14ac:dyDescent="0.25">
      <c r="A22396"/>
      <c r="B22396"/>
      <c r="C22396"/>
      <c r="D22396"/>
    </row>
    <row r="22397" spans="1:4" x14ac:dyDescent="0.25">
      <c r="A22397"/>
      <c r="B22397"/>
      <c r="C22397"/>
      <c r="D22397"/>
    </row>
    <row r="22398" spans="1:4" x14ac:dyDescent="0.25">
      <c r="A22398"/>
      <c r="B22398"/>
      <c r="C22398"/>
      <c r="D22398"/>
    </row>
    <row r="22399" spans="1:4" x14ac:dyDescent="0.25">
      <c r="A22399"/>
      <c r="B22399"/>
      <c r="C22399"/>
      <c r="D22399"/>
    </row>
    <row r="22400" spans="1:4" x14ac:dyDescent="0.25">
      <c r="A22400"/>
      <c r="B22400"/>
      <c r="C22400"/>
      <c r="D22400"/>
    </row>
    <row r="22401" spans="1:4" x14ac:dyDescent="0.25">
      <c r="A22401"/>
      <c r="B22401"/>
      <c r="C22401"/>
      <c r="D22401"/>
    </row>
    <row r="22402" spans="1:4" x14ac:dyDescent="0.25">
      <c r="A22402"/>
      <c r="B22402"/>
      <c r="C22402"/>
      <c r="D22402"/>
    </row>
    <row r="22403" spans="1:4" x14ac:dyDescent="0.25">
      <c r="A22403"/>
      <c r="B22403"/>
      <c r="C22403"/>
      <c r="D22403"/>
    </row>
    <row r="22404" spans="1:4" x14ac:dyDescent="0.25">
      <c r="A22404"/>
      <c r="B22404"/>
      <c r="C22404"/>
      <c r="D22404"/>
    </row>
    <row r="22405" spans="1:4" x14ac:dyDescent="0.25">
      <c r="A22405"/>
      <c r="B22405"/>
      <c r="C22405"/>
      <c r="D22405"/>
    </row>
    <row r="22406" spans="1:4" x14ac:dyDescent="0.25">
      <c r="A22406"/>
      <c r="B22406"/>
      <c r="C22406"/>
      <c r="D22406"/>
    </row>
    <row r="22407" spans="1:4" x14ac:dyDescent="0.25">
      <c r="A22407"/>
      <c r="B22407"/>
      <c r="C22407"/>
      <c r="D22407"/>
    </row>
    <row r="22408" spans="1:4" x14ac:dyDescent="0.25">
      <c r="A22408"/>
      <c r="B22408"/>
      <c r="C22408"/>
      <c r="D22408"/>
    </row>
    <row r="22409" spans="1:4" x14ac:dyDescent="0.25">
      <c r="A22409"/>
      <c r="B22409"/>
      <c r="C22409"/>
      <c r="D22409"/>
    </row>
    <row r="22410" spans="1:4" x14ac:dyDescent="0.25">
      <c r="A22410"/>
      <c r="B22410"/>
      <c r="C22410"/>
      <c r="D22410"/>
    </row>
    <row r="22411" spans="1:4" x14ac:dyDescent="0.25">
      <c r="A22411"/>
      <c r="B22411"/>
      <c r="C22411"/>
      <c r="D22411"/>
    </row>
    <row r="22412" spans="1:4" x14ac:dyDescent="0.25">
      <c r="A22412"/>
      <c r="B22412"/>
      <c r="C22412"/>
      <c r="D22412"/>
    </row>
    <row r="22413" spans="1:4" x14ac:dyDescent="0.25">
      <c r="A22413"/>
      <c r="B22413"/>
      <c r="C22413"/>
      <c r="D22413"/>
    </row>
    <row r="22414" spans="1:4" x14ac:dyDescent="0.25">
      <c r="A22414"/>
      <c r="B22414"/>
      <c r="C22414"/>
      <c r="D22414"/>
    </row>
    <row r="22415" spans="1:4" x14ac:dyDescent="0.25">
      <c r="A22415"/>
      <c r="B22415"/>
      <c r="C22415"/>
      <c r="D22415"/>
    </row>
    <row r="22416" spans="1:4" x14ac:dyDescent="0.25">
      <c r="A22416"/>
      <c r="B22416"/>
      <c r="C22416"/>
      <c r="D22416"/>
    </row>
    <row r="22417" spans="1:4" x14ac:dyDescent="0.25">
      <c r="A22417"/>
      <c r="B22417"/>
      <c r="C22417"/>
      <c r="D22417"/>
    </row>
    <row r="22418" spans="1:4" x14ac:dyDescent="0.25">
      <c r="A22418"/>
      <c r="B22418"/>
      <c r="C22418"/>
      <c r="D22418"/>
    </row>
    <row r="22419" spans="1:4" x14ac:dyDescent="0.25">
      <c r="A22419"/>
      <c r="B22419"/>
      <c r="C22419"/>
      <c r="D22419"/>
    </row>
    <row r="22420" spans="1:4" x14ac:dyDescent="0.25">
      <c r="A22420"/>
      <c r="B22420"/>
      <c r="C22420"/>
      <c r="D22420"/>
    </row>
    <row r="22421" spans="1:4" x14ac:dyDescent="0.25">
      <c r="A22421"/>
      <c r="B22421"/>
      <c r="C22421"/>
      <c r="D22421"/>
    </row>
    <row r="22422" spans="1:4" x14ac:dyDescent="0.25">
      <c r="A22422"/>
      <c r="B22422"/>
      <c r="C22422"/>
      <c r="D22422"/>
    </row>
    <row r="22423" spans="1:4" x14ac:dyDescent="0.25">
      <c r="A22423"/>
      <c r="B22423"/>
      <c r="C22423"/>
      <c r="D22423"/>
    </row>
    <row r="22424" spans="1:4" x14ac:dyDescent="0.25">
      <c r="A22424"/>
      <c r="B22424"/>
      <c r="C22424"/>
      <c r="D22424"/>
    </row>
    <row r="22425" spans="1:4" x14ac:dyDescent="0.25">
      <c r="A22425"/>
      <c r="B22425"/>
      <c r="C22425"/>
      <c r="D22425"/>
    </row>
    <row r="22426" spans="1:4" x14ac:dyDescent="0.25">
      <c r="A22426"/>
      <c r="B22426"/>
      <c r="C22426"/>
      <c r="D22426"/>
    </row>
    <row r="22427" spans="1:4" x14ac:dyDescent="0.25">
      <c r="A22427"/>
      <c r="B22427"/>
      <c r="C22427"/>
      <c r="D22427"/>
    </row>
    <row r="22428" spans="1:4" x14ac:dyDescent="0.25">
      <c r="A22428"/>
      <c r="B22428"/>
      <c r="C22428"/>
      <c r="D22428"/>
    </row>
    <row r="22429" spans="1:4" x14ac:dyDescent="0.25">
      <c r="A22429"/>
      <c r="B22429"/>
      <c r="C22429"/>
      <c r="D22429"/>
    </row>
    <row r="22430" spans="1:4" x14ac:dyDescent="0.25">
      <c r="A22430"/>
      <c r="B22430"/>
      <c r="C22430"/>
      <c r="D22430"/>
    </row>
    <row r="22431" spans="1:4" x14ac:dyDescent="0.25">
      <c r="A22431"/>
      <c r="B22431"/>
      <c r="C22431"/>
      <c r="D22431"/>
    </row>
    <row r="22432" spans="1:4" x14ac:dyDescent="0.25">
      <c r="A22432"/>
      <c r="B22432"/>
      <c r="C22432"/>
      <c r="D22432"/>
    </row>
    <row r="22433" spans="1:4" x14ac:dyDescent="0.25">
      <c r="A22433"/>
      <c r="B22433"/>
      <c r="C22433"/>
      <c r="D22433"/>
    </row>
    <row r="22434" spans="1:4" x14ac:dyDescent="0.25">
      <c r="A22434"/>
      <c r="B22434"/>
      <c r="C22434"/>
      <c r="D22434"/>
    </row>
    <row r="22435" spans="1:4" x14ac:dyDescent="0.25">
      <c r="A22435"/>
      <c r="B22435"/>
      <c r="C22435"/>
      <c r="D22435"/>
    </row>
    <row r="22436" spans="1:4" x14ac:dyDescent="0.25">
      <c r="A22436"/>
      <c r="B22436"/>
      <c r="C22436"/>
      <c r="D22436"/>
    </row>
    <row r="22437" spans="1:4" x14ac:dyDescent="0.25">
      <c r="A22437"/>
      <c r="B22437"/>
      <c r="C22437"/>
      <c r="D22437"/>
    </row>
    <row r="22438" spans="1:4" x14ac:dyDescent="0.25">
      <c r="A22438"/>
      <c r="B22438"/>
      <c r="C22438"/>
      <c r="D22438"/>
    </row>
    <row r="22439" spans="1:4" x14ac:dyDescent="0.25">
      <c r="A22439"/>
      <c r="B22439"/>
      <c r="C22439"/>
      <c r="D22439"/>
    </row>
    <row r="22440" spans="1:4" x14ac:dyDescent="0.25">
      <c r="A22440"/>
      <c r="B22440"/>
      <c r="C22440"/>
      <c r="D22440"/>
    </row>
    <row r="22441" spans="1:4" x14ac:dyDescent="0.25">
      <c r="A22441"/>
      <c r="B22441"/>
      <c r="C22441"/>
      <c r="D22441"/>
    </row>
    <row r="22442" spans="1:4" x14ac:dyDescent="0.25">
      <c r="A22442"/>
      <c r="B22442"/>
      <c r="C22442"/>
      <c r="D22442"/>
    </row>
    <row r="22443" spans="1:4" x14ac:dyDescent="0.25">
      <c r="A22443"/>
      <c r="B22443"/>
      <c r="C22443"/>
      <c r="D22443"/>
    </row>
    <row r="22444" spans="1:4" x14ac:dyDescent="0.25">
      <c r="A22444"/>
      <c r="B22444"/>
      <c r="C22444"/>
      <c r="D22444"/>
    </row>
    <row r="22445" spans="1:4" x14ac:dyDescent="0.25">
      <c r="A22445"/>
      <c r="B22445"/>
      <c r="C22445"/>
      <c r="D22445"/>
    </row>
    <row r="22446" spans="1:4" x14ac:dyDescent="0.25">
      <c r="A22446"/>
      <c r="B22446"/>
      <c r="C22446"/>
      <c r="D22446"/>
    </row>
    <row r="22447" spans="1:4" x14ac:dyDescent="0.25">
      <c r="A22447"/>
      <c r="B22447"/>
      <c r="C22447"/>
      <c r="D22447"/>
    </row>
    <row r="22448" spans="1:4" x14ac:dyDescent="0.25">
      <c r="A22448"/>
      <c r="B22448"/>
      <c r="C22448"/>
      <c r="D22448"/>
    </row>
    <row r="22449" spans="1:4" x14ac:dyDescent="0.25">
      <c r="A22449"/>
      <c r="B22449"/>
      <c r="C22449"/>
      <c r="D22449"/>
    </row>
    <row r="22450" spans="1:4" x14ac:dyDescent="0.25">
      <c r="A22450"/>
      <c r="B22450"/>
      <c r="C22450"/>
      <c r="D22450"/>
    </row>
    <row r="22451" spans="1:4" x14ac:dyDescent="0.25">
      <c r="A22451"/>
      <c r="B22451"/>
      <c r="C22451"/>
      <c r="D22451"/>
    </row>
    <row r="22452" spans="1:4" x14ac:dyDescent="0.25">
      <c r="A22452"/>
      <c r="B22452"/>
      <c r="C22452"/>
      <c r="D22452"/>
    </row>
    <row r="22453" spans="1:4" x14ac:dyDescent="0.25">
      <c r="A22453"/>
      <c r="B22453"/>
      <c r="C22453"/>
      <c r="D22453"/>
    </row>
    <row r="22454" spans="1:4" x14ac:dyDescent="0.25">
      <c r="A22454"/>
      <c r="B22454"/>
      <c r="C22454"/>
      <c r="D22454"/>
    </row>
    <row r="22455" spans="1:4" x14ac:dyDescent="0.25">
      <c r="A22455"/>
      <c r="B22455"/>
      <c r="C22455"/>
      <c r="D22455"/>
    </row>
    <row r="22456" spans="1:4" x14ac:dyDescent="0.25">
      <c r="A22456"/>
      <c r="B22456"/>
      <c r="C22456"/>
      <c r="D22456"/>
    </row>
    <row r="22457" spans="1:4" x14ac:dyDescent="0.25">
      <c r="A22457"/>
      <c r="B22457"/>
      <c r="C22457"/>
      <c r="D22457"/>
    </row>
    <row r="22458" spans="1:4" x14ac:dyDescent="0.25">
      <c r="A22458"/>
      <c r="B22458"/>
      <c r="C22458"/>
      <c r="D22458"/>
    </row>
    <row r="22459" spans="1:4" x14ac:dyDescent="0.25">
      <c r="A22459"/>
      <c r="B22459"/>
      <c r="C22459"/>
      <c r="D22459"/>
    </row>
    <row r="22460" spans="1:4" x14ac:dyDescent="0.25">
      <c r="A22460"/>
      <c r="B22460"/>
      <c r="C22460"/>
      <c r="D22460"/>
    </row>
    <row r="22461" spans="1:4" x14ac:dyDescent="0.25">
      <c r="A22461"/>
      <c r="B22461"/>
      <c r="C22461"/>
      <c r="D22461"/>
    </row>
    <row r="22462" spans="1:4" x14ac:dyDescent="0.25">
      <c r="A22462"/>
      <c r="B22462"/>
      <c r="C22462"/>
      <c r="D22462"/>
    </row>
    <row r="22463" spans="1:4" x14ac:dyDescent="0.25">
      <c r="A22463"/>
      <c r="B22463"/>
      <c r="C22463"/>
      <c r="D22463"/>
    </row>
    <row r="22464" spans="1:4" x14ac:dyDescent="0.25">
      <c r="A22464"/>
      <c r="B22464"/>
      <c r="C22464"/>
      <c r="D22464"/>
    </row>
    <row r="22465" spans="1:4" x14ac:dyDescent="0.25">
      <c r="A22465"/>
      <c r="B22465"/>
      <c r="C22465"/>
      <c r="D22465"/>
    </row>
    <row r="22466" spans="1:4" x14ac:dyDescent="0.25">
      <c r="A22466"/>
      <c r="B22466"/>
      <c r="C22466"/>
      <c r="D22466"/>
    </row>
    <row r="22467" spans="1:4" x14ac:dyDescent="0.25">
      <c r="A22467"/>
      <c r="B22467"/>
      <c r="C22467"/>
      <c r="D22467"/>
    </row>
    <row r="22468" spans="1:4" x14ac:dyDescent="0.25">
      <c r="A22468"/>
      <c r="B22468"/>
      <c r="C22468"/>
      <c r="D22468"/>
    </row>
    <row r="22469" spans="1:4" x14ac:dyDescent="0.25">
      <c r="A22469"/>
      <c r="B22469"/>
      <c r="C22469"/>
      <c r="D22469"/>
    </row>
    <row r="22470" spans="1:4" x14ac:dyDescent="0.25">
      <c r="A22470"/>
      <c r="B22470"/>
      <c r="C22470"/>
      <c r="D22470"/>
    </row>
    <row r="22471" spans="1:4" x14ac:dyDescent="0.25">
      <c r="A22471"/>
      <c r="B22471"/>
      <c r="C22471"/>
      <c r="D22471"/>
    </row>
    <row r="22472" spans="1:4" x14ac:dyDescent="0.25">
      <c r="A22472"/>
      <c r="B22472"/>
      <c r="C22472"/>
      <c r="D22472"/>
    </row>
    <row r="22473" spans="1:4" x14ac:dyDescent="0.25">
      <c r="A22473"/>
      <c r="B22473"/>
      <c r="C22473"/>
      <c r="D22473"/>
    </row>
    <row r="22474" spans="1:4" x14ac:dyDescent="0.25">
      <c r="A22474"/>
      <c r="B22474"/>
      <c r="C22474"/>
      <c r="D22474"/>
    </row>
    <row r="22475" spans="1:4" x14ac:dyDescent="0.25">
      <c r="A22475"/>
      <c r="B22475"/>
      <c r="C22475"/>
      <c r="D22475"/>
    </row>
    <row r="22476" spans="1:4" x14ac:dyDescent="0.25">
      <c r="A22476"/>
      <c r="B22476"/>
      <c r="C22476"/>
      <c r="D22476"/>
    </row>
    <row r="22477" spans="1:4" x14ac:dyDescent="0.25">
      <c r="A22477"/>
      <c r="B22477"/>
      <c r="C22477"/>
      <c r="D22477"/>
    </row>
    <row r="22478" spans="1:4" x14ac:dyDescent="0.25">
      <c r="A22478"/>
      <c r="B22478"/>
      <c r="C22478"/>
      <c r="D22478"/>
    </row>
    <row r="22479" spans="1:4" x14ac:dyDescent="0.25">
      <c r="A22479"/>
      <c r="B22479"/>
      <c r="C22479"/>
      <c r="D22479"/>
    </row>
    <row r="22480" spans="1:4" x14ac:dyDescent="0.25">
      <c r="A22480"/>
      <c r="B22480"/>
      <c r="C22480"/>
      <c r="D22480"/>
    </row>
    <row r="22481" spans="1:4" x14ac:dyDescent="0.25">
      <c r="A22481"/>
      <c r="B22481"/>
      <c r="C22481"/>
      <c r="D22481"/>
    </row>
    <row r="22482" spans="1:4" x14ac:dyDescent="0.25">
      <c r="A22482"/>
      <c r="B22482"/>
      <c r="C22482"/>
      <c r="D22482"/>
    </row>
    <row r="22483" spans="1:4" x14ac:dyDescent="0.25">
      <c r="A22483"/>
      <c r="B22483"/>
      <c r="C22483"/>
      <c r="D22483"/>
    </row>
    <row r="22484" spans="1:4" x14ac:dyDescent="0.25">
      <c r="A22484"/>
      <c r="B22484"/>
      <c r="C22484"/>
      <c r="D22484"/>
    </row>
    <row r="22485" spans="1:4" x14ac:dyDescent="0.25">
      <c r="A22485"/>
      <c r="B22485"/>
      <c r="C22485"/>
      <c r="D22485"/>
    </row>
    <row r="22486" spans="1:4" x14ac:dyDescent="0.25">
      <c r="A22486"/>
      <c r="B22486"/>
      <c r="C22486"/>
      <c r="D22486"/>
    </row>
    <row r="22487" spans="1:4" x14ac:dyDescent="0.25">
      <c r="A22487"/>
      <c r="B22487"/>
      <c r="C22487"/>
      <c r="D22487"/>
    </row>
    <row r="22488" spans="1:4" x14ac:dyDescent="0.25">
      <c r="A22488"/>
      <c r="B22488"/>
      <c r="C22488"/>
      <c r="D22488"/>
    </row>
    <row r="22489" spans="1:4" x14ac:dyDescent="0.25">
      <c r="A22489"/>
      <c r="B22489"/>
      <c r="C22489"/>
      <c r="D22489"/>
    </row>
    <row r="22490" spans="1:4" x14ac:dyDescent="0.25">
      <c r="A22490"/>
      <c r="B22490"/>
      <c r="C22490"/>
      <c r="D22490"/>
    </row>
    <row r="22491" spans="1:4" x14ac:dyDescent="0.25">
      <c r="A22491"/>
      <c r="B22491"/>
      <c r="C22491"/>
      <c r="D22491"/>
    </row>
    <row r="22492" spans="1:4" x14ac:dyDescent="0.25">
      <c r="A22492"/>
      <c r="B22492"/>
      <c r="C22492"/>
      <c r="D22492"/>
    </row>
    <row r="22493" spans="1:4" x14ac:dyDescent="0.25">
      <c r="A22493"/>
      <c r="B22493"/>
      <c r="C22493"/>
      <c r="D22493"/>
    </row>
    <row r="22494" spans="1:4" x14ac:dyDescent="0.25">
      <c r="A22494"/>
      <c r="B22494"/>
      <c r="C22494"/>
      <c r="D22494"/>
    </row>
    <row r="22495" spans="1:4" x14ac:dyDescent="0.25">
      <c r="A22495"/>
      <c r="B22495"/>
      <c r="C22495"/>
      <c r="D22495"/>
    </row>
    <row r="22496" spans="1:4" x14ac:dyDescent="0.25">
      <c r="A22496"/>
      <c r="B22496"/>
      <c r="C22496"/>
      <c r="D22496"/>
    </row>
    <row r="22497" spans="1:4" x14ac:dyDescent="0.25">
      <c r="A22497"/>
      <c r="B22497"/>
      <c r="C22497"/>
      <c r="D22497"/>
    </row>
    <row r="22498" spans="1:4" x14ac:dyDescent="0.25">
      <c r="A22498"/>
      <c r="B22498"/>
      <c r="C22498"/>
      <c r="D22498"/>
    </row>
    <row r="22499" spans="1:4" x14ac:dyDescent="0.25">
      <c r="A22499"/>
      <c r="B22499"/>
      <c r="C22499"/>
      <c r="D22499"/>
    </row>
    <row r="22500" spans="1:4" x14ac:dyDescent="0.25">
      <c r="A22500"/>
      <c r="B22500"/>
      <c r="C22500"/>
      <c r="D22500"/>
    </row>
    <row r="22501" spans="1:4" x14ac:dyDescent="0.25">
      <c r="A22501"/>
      <c r="B22501"/>
      <c r="C22501"/>
      <c r="D22501"/>
    </row>
    <row r="22502" spans="1:4" x14ac:dyDescent="0.25">
      <c r="A22502"/>
      <c r="B22502"/>
      <c r="C22502"/>
      <c r="D22502"/>
    </row>
    <row r="22503" spans="1:4" x14ac:dyDescent="0.25">
      <c r="A22503"/>
      <c r="B22503"/>
      <c r="C22503"/>
      <c r="D22503"/>
    </row>
    <row r="22504" spans="1:4" x14ac:dyDescent="0.25">
      <c r="A22504"/>
      <c r="B22504"/>
      <c r="C22504"/>
      <c r="D22504"/>
    </row>
    <row r="22505" spans="1:4" x14ac:dyDescent="0.25">
      <c r="A22505"/>
      <c r="B22505"/>
      <c r="C22505"/>
      <c r="D22505"/>
    </row>
    <row r="22506" spans="1:4" x14ac:dyDescent="0.25">
      <c r="A22506"/>
      <c r="B22506"/>
      <c r="C22506"/>
      <c r="D22506"/>
    </row>
    <row r="22507" spans="1:4" x14ac:dyDescent="0.25">
      <c r="A22507"/>
      <c r="B22507"/>
      <c r="C22507"/>
      <c r="D22507"/>
    </row>
    <row r="22508" spans="1:4" x14ac:dyDescent="0.25">
      <c r="A22508"/>
      <c r="B22508"/>
      <c r="C22508"/>
      <c r="D22508"/>
    </row>
    <row r="22509" spans="1:4" x14ac:dyDescent="0.25">
      <c r="A22509"/>
      <c r="B22509"/>
      <c r="C22509"/>
      <c r="D22509"/>
    </row>
    <row r="22510" spans="1:4" x14ac:dyDescent="0.25">
      <c r="A22510"/>
      <c r="B22510"/>
      <c r="C22510"/>
      <c r="D22510"/>
    </row>
    <row r="22511" spans="1:4" x14ac:dyDescent="0.25">
      <c r="A22511"/>
      <c r="B22511"/>
      <c r="C22511"/>
      <c r="D22511"/>
    </row>
    <row r="22512" spans="1:4" x14ac:dyDescent="0.25">
      <c r="A22512"/>
      <c r="B22512"/>
      <c r="C22512"/>
      <c r="D22512"/>
    </row>
    <row r="22513" spans="1:4" x14ac:dyDescent="0.25">
      <c r="A22513"/>
      <c r="B22513"/>
      <c r="C22513"/>
      <c r="D22513"/>
    </row>
    <row r="22514" spans="1:4" x14ac:dyDescent="0.25">
      <c r="A22514"/>
      <c r="B22514"/>
      <c r="C22514"/>
      <c r="D22514"/>
    </row>
    <row r="22515" spans="1:4" x14ac:dyDescent="0.25">
      <c r="A22515"/>
      <c r="B22515"/>
      <c r="C22515"/>
      <c r="D22515"/>
    </row>
    <row r="22516" spans="1:4" x14ac:dyDescent="0.25">
      <c r="A22516"/>
      <c r="B22516"/>
      <c r="C22516"/>
      <c r="D22516"/>
    </row>
    <row r="22517" spans="1:4" x14ac:dyDescent="0.25">
      <c r="A22517"/>
      <c r="B22517"/>
      <c r="C22517"/>
      <c r="D22517"/>
    </row>
    <row r="22518" spans="1:4" x14ac:dyDescent="0.25">
      <c r="A22518"/>
      <c r="B22518"/>
      <c r="C22518"/>
      <c r="D22518"/>
    </row>
    <row r="22519" spans="1:4" x14ac:dyDescent="0.25">
      <c r="A22519"/>
      <c r="B22519"/>
      <c r="C22519"/>
      <c r="D22519"/>
    </row>
    <row r="22520" spans="1:4" x14ac:dyDescent="0.25">
      <c r="A22520"/>
      <c r="B22520"/>
      <c r="C22520"/>
      <c r="D22520"/>
    </row>
    <row r="22521" spans="1:4" x14ac:dyDescent="0.25">
      <c r="A22521"/>
      <c r="B22521"/>
      <c r="C22521"/>
      <c r="D22521"/>
    </row>
    <row r="22522" spans="1:4" x14ac:dyDescent="0.25">
      <c r="A22522"/>
      <c r="B22522"/>
      <c r="C22522"/>
      <c r="D22522"/>
    </row>
    <row r="22523" spans="1:4" x14ac:dyDescent="0.25">
      <c r="A22523"/>
      <c r="B22523"/>
      <c r="C22523"/>
      <c r="D22523"/>
    </row>
    <row r="22524" spans="1:4" x14ac:dyDescent="0.25">
      <c r="A22524"/>
      <c r="B22524"/>
      <c r="C22524"/>
      <c r="D22524"/>
    </row>
    <row r="22525" spans="1:4" x14ac:dyDescent="0.25">
      <c r="A22525"/>
      <c r="B22525"/>
      <c r="C22525"/>
      <c r="D22525"/>
    </row>
    <row r="22526" spans="1:4" x14ac:dyDescent="0.25">
      <c r="A22526"/>
      <c r="B22526"/>
      <c r="C22526"/>
      <c r="D22526"/>
    </row>
    <row r="22527" spans="1:4" x14ac:dyDescent="0.25">
      <c r="A22527"/>
      <c r="B22527"/>
      <c r="C22527"/>
      <c r="D22527"/>
    </row>
    <row r="22528" spans="1:4" x14ac:dyDescent="0.25">
      <c r="A22528"/>
      <c r="B22528"/>
      <c r="C22528"/>
      <c r="D22528"/>
    </row>
    <row r="22529" spans="1:4" x14ac:dyDescent="0.25">
      <c r="A22529"/>
      <c r="B22529"/>
      <c r="C22529"/>
      <c r="D22529"/>
    </row>
    <row r="22530" spans="1:4" x14ac:dyDescent="0.25">
      <c r="A22530"/>
      <c r="B22530"/>
      <c r="C22530"/>
      <c r="D22530"/>
    </row>
    <row r="22531" spans="1:4" x14ac:dyDescent="0.25">
      <c r="A22531"/>
      <c r="B22531"/>
      <c r="C22531"/>
      <c r="D22531"/>
    </row>
    <row r="22532" spans="1:4" x14ac:dyDescent="0.25">
      <c r="A22532"/>
      <c r="B22532"/>
      <c r="C22532"/>
      <c r="D22532"/>
    </row>
    <row r="22533" spans="1:4" x14ac:dyDescent="0.25">
      <c r="A22533"/>
      <c r="B22533"/>
      <c r="C22533"/>
      <c r="D22533"/>
    </row>
    <row r="22534" spans="1:4" x14ac:dyDescent="0.25">
      <c r="A22534"/>
      <c r="B22534"/>
      <c r="C22534"/>
      <c r="D22534"/>
    </row>
    <row r="22535" spans="1:4" x14ac:dyDescent="0.25">
      <c r="A22535"/>
      <c r="B22535"/>
      <c r="C22535"/>
      <c r="D22535"/>
    </row>
    <row r="22536" spans="1:4" x14ac:dyDescent="0.25">
      <c r="A22536"/>
      <c r="B22536"/>
      <c r="C22536"/>
      <c r="D22536"/>
    </row>
    <row r="22537" spans="1:4" x14ac:dyDescent="0.25">
      <c r="A22537"/>
      <c r="B22537"/>
      <c r="C22537"/>
      <c r="D22537"/>
    </row>
    <row r="22538" spans="1:4" x14ac:dyDescent="0.25">
      <c r="A22538"/>
      <c r="B22538"/>
      <c r="C22538"/>
      <c r="D22538"/>
    </row>
    <row r="22539" spans="1:4" x14ac:dyDescent="0.25">
      <c r="A22539"/>
      <c r="B22539"/>
      <c r="C22539"/>
      <c r="D22539"/>
    </row>
    <row r="22540" spans="1:4" x14ac:dyDescent="0.25">
      <c r="A22540"/>
      <c r="B22540"/>
      <c r="C22540"/>
      <c r="D22540"/>
    </row>
    <row r="22541" spans="1:4" x14ac:dyDescent="0.25">
      <c r="A22541"/>
      <c r="B22541"/>
      <c r="C22541"/>
      <c r="D22541"/>
    </row>
    <row r="22542" spans="1:4" x14ac:dyDescent="0.25">
      <c r="A22542"/>
      <c r="B22542"/>
      <c r="C22542"/>
      <c r="D22542"/>
    </row>
    <row r="22543" spans="1:4" x14ac:dyDescent="0.25">
      <c r="A22543"/>
      <c r="B22543"/>
      <c r="C22543"/>
      <c r="D22543"/>
    </row>
    <row r="22544" spans="1:4" x14ac:dyDescent="0.25">
      <c r="A22544"/>
      <c r="B22544"/>
      <c r="C22544"/>
      <c r="D22544"/>
    </row>
    <row r="22545" spans="1:4" x14ac:dyDescent="0.25">
      <c r="A22545"/>
      <c r="B22545"/>
      <c r="C22545"/>
      <c r="D22545"/>
    </row>
    <row r="22546" spans="1:4" x14ac:dyDescent="0.25">
      <c r="A22546"/>
      <c r="B22546"/>
      <c r="C22546"/>
      <c r="D22546"/>
    </row>
    <row r="22547" spans="1:4" x14ac:dyDescent="0.25">
      <c r="A22547"/>
      <c r="B22547"/>
      <c r="C22547"/>
      <c r="D22547"/>
    </row>
    <row r="22548" spans="1:4" x14ac:dyDescent="0.25">
      <c r="A22548"/>
      <c r="B22548"/>
      <c r="C22548"/>
      <c r="D22548"/>
    </row>
    <row r="22549" spans="1:4" x14ac:dyDescent="0.25">
      <c r="A22549"/>
      <c r="B22549"/>
      <c r="C22549"/>
      <c r="D22549"/>
    </row>
    <row r="22550" spans="1:4" x14ac:dyDescent="0.25">
      <c r="A22550"/>
      <c r="B22550"/>
      <c r="C22550"/>
      <c r="D22550"/>
    </row>
    <row r="22551" spans="1:4" x14ac:dyDescent="0.25">
      <c r="A22551"/>
      <c r="B22551"/>
      <c r="C22551"/>
      <c r="D22551"/>
    </row>
    <row r="22552" spans="1:4" x14ac:dyDescent="0.25">
      <c r="A22552"/>
      <c r="B22552"/>
      <c r="C22552"/>
      <c r="D22552"/>
    </row>
    <row r="22553" spans="1:4" x14ac:dyDescent="0.25">
      <c r="A22553"/>
      <c r="B22553"/>
      <c r="C22553"/>
      <c r="D22553"/>
    </row>
    <row r="22554" spans="1:4" x14ac:dyDescent="0.25">
      <c r="A22554"/>
      <c r="B22554"/>
      <c r="C22554"/>
      <c r="D22554"/>
    </row>
    <row r="22555" spans="1:4" x14ac:dyDescent="0.25">
      <c r="A22555"/>
      <c r="B22555"/>
      <c r="C22555"/>
      <c r="D22555"/>
    </row>
    <row r="22556" spans="1:4" x14ac:dyDescent="0.25">
      <c r="A22556"/>
      <c r="B22556"/>
      <c r="C22556"/>
      <c r="D22556"/>
    </row>
    <row r="22557" spans="1:4" x14ac:dyDescent="0.25">
      <c r="A22557"/>
      <c r="B22557"/>
      <c r="C22557"/>
      <c r="D22557"/>
    </row>
    <row r="22558" spans="1:4" x14ac:dyDescent="0.25">
      <c r="A22558"/>
      <c r="B22558"/>
      <c r="C22558"/>
      <c r="D22558"/>
    </row>
    <row r="22559" spans="1:4" x14ac:dyDescent="0.25">
      <c r="A22559"/>
      <c r="B22559"/>
      <c r="C22559"/>
      <c r="D22559"/>
    </row>
    <row r="22560" spans="1:4" x14ac:dyDescent="0.25">
      <c r="A22560"/>
      <c r="B22560"/>
      <c r="C22560"/>
      <c r="D22560"/>
    </row>
    <row r="22561" spans="1:4" x14ac:dyDescent="0.25">
      <c r="A22561"/>
      <c r="B22561"/>
      <c r="C22561"/>
      <c r="D22561"/>
    </row>
    <row r="22562" spans="1:4" x14ac:dyDescent="0.25">
      <c r="A22562"/>
      <c r="B22562"/>
      <c r="C22562"/>
      <c r="D22562"/>
    </row>
    <row r="22563" spans="1:4" x14ac:dyDescent="0.25">
      <c r="A22563"/>
      <c r="B22563"/>
      <c r="C22563"/>
      <c r="D22563"/>
    </row>
    <row r="22564" spans="1:4" x14ac:dyDescent="0.25">
      <c r="A22564"/>
      <c r="B22564"/>
      <c r="C22564"/>
      <c r="D22564"/>
    </row>
    <row r="22565" spans="1:4" x14ac:dyDescent="0.25">
      <c r="A22565"/>
      <c r="B22565"/>
      <c r="C22565"/>
      <c r="D22565"/>
    </row>
    <row r="22566" spans="1:4" x14ac:dyDescent="0.25">
      <c r="A22566"/>
      <c r="B22566"/>
      <c r="C22566"/>
      <c r="D22566"/>
    </row>
    <row r="22567" spans="1:4" x14ac:dyDescent="0.25">
      <c r="A22567"/>
      <c r="B22567"/>
      <c r="C22567"/>
      <c r="D22567"/>
    </row>
    <row r="22568" spans="1:4" x14ac:dyDescent="0.25">
      <c r="A22568"/>
      <c r="B22568"/>
      <c r="C22568"/>
      <c r="D22568"/>
    </row>
    <row r="22569" spans="1:4" x14ac:dyDescent="0.25">
      <c r="A22569"/>
      <c r="B22569"/>
      <c r="C22569"/>
      <c r="D22569"/>
    </row>
    <row r="22570" spans="1:4" x14ac:dyDescent="0.25">
      <c r="A22570"/>
      <c r="B22570"/>
      <c r="C22570"/>
      <c r="D22570"/>
    </row>
    <row r="22571" spans="1:4" x14ac:dyDescent="0.25">
      <c r="A22571"/>
      <c r="B22571"/>
      <c r="C22571"/>
      <c r="D22571"/>
    </row>
    <row r="22572" spans="1:4" x14ac:dyDescent="0.25">
      <c r="A22572"/>
      <c r="B22572"/>
      <c r="C22572"/>
      <c r="D22572"/>
    </row>
    <row r="22573" spans="1:4" x14ac:dyDescent="0.25">
      <c r="A22573"/>
      <c r="B22573"/>
      <c r="C22573"/>
      <c r="D22573"/>
    </row>
    <row r="22574" spans="1:4" x14ac:dyDescent="0.25">
      <c r="A22574"/>
      <c r="B22574"/>
      <c r="C22574"/>
      <c r="D22574"/>
    </row>
    <row r="22575" spans="1:4" x14ac:dyDescent="0.25">
      <c r="A22575"/>
      <c r="B22575"/>
      <c r="C22575"/>
      <c r="D22575"/>
    </row>
    <row r="22576" spans="1:4" x14ac:dyDescent="0.25">
      <c r="A22576"/>
      <c r="B22576"/>
      <c r="C22576"/>
      <c r="D22576"/>
    </row>
    <row r="22577" spans="1:4" x14ac:dyDescent="0.25">
      <c r="A22577"/>
      <c r="B22577"/>
      <c r="C22577"/>
      <c r="D22577"/>
    </row>
    <row r="22578" spans="1:4" x14ac:dyDescent="0.25">
      <c r="A22578"/>
      <c r="B22578"/>
      <c r="C22578"/>
      <c r="D22578"/>
    </row>
    <row r="22579" spans="1:4" x14ac:dyDescent="0.25">
      <c r="A22579"/>
      <c r="B22579"/>
      <c r="C22579"/>
      <c r="D22579"/>
    </row>
    <row r="22580" spans="1:4" x14ac:dyDescent="0.25">
      <c r="A22580"/>
      <c r="B22580"/>
      <c r="C22580"/>
      <c r="D22580"/>
    </row>
    <row r="22581" spans="1:4" x14ac:dyDescent="0.25">
      <c r="A22581"/>
      <c r="B22581"/>
      <c r="C22581"/>
      <c r="D22581"/>
    </row>
    <row r="22582" spans="1:4" x14ac:dyDescent="0.25">
      <c r="A22582"/>
      <c r="B22582"/>
      <c r="C22582"/>
      <c r="D22582"/>
    </row>
    <row r="22583" spans="1:4" x14ac:dyDescent="0.25">
      <c r="A22583"/>
      <c r="B22583"/>
      <c r="C22583"/>
      <c r="D22583"/>
    </row>
    <row r="22584" spans="1:4" x14ac:dyDescent="0.25">
      <c r="A22584"/>
      <c r="B22584"/>
      <c r="C22584"/>
      <c r="D22584"/>
    </row>
    <row r="22585" spans="1:4" x14ac:dyDescent="0.25">
      <c r="A22585"/>
      <c r="B22585"/>
      <c r="C22585"/>
      <c r="D22585"/>
    </row>
    <row r="22586" spans="1:4" x14ac:dyDescent="0.25">
      <c r="A22586"/>
      <c r="B22586"/>
      <c r="C22586"/>
      <c r="D22586"/>
    </row>
    <row r="22587" spans="1:4" x14ac:dyDescent="0.25">
      <c r="A22587"/>
      <c r="B22587"/>
      <c r="C22587"/>
      <c r="D22587"/>
    </row>
    <row r="22588" spans="1:4" x14ac:dyDescent="0.25">
      <c r="A22588"/>
      <c r="B22588"/>
      <c r="C22588"/>
      <c r="D22588"/>
    </row>
    <row r="22589" spans="1:4" x14ac:dyDescent="0.25">
      <c r="A22589"/>
      <c r="B22589"/>
      <c r="C22589"/>
      <c r="D22589"/>
    </row>
    <row r="22590" spans="1:4" x14ac:dyDescent="0.25">
      <c r="A22590"/>
      <c r="B22590"/>
      <c r="C22590"/>
      <c r="D22590"/>
    </row>
    <row r="22591" spans="1:4" x14ac:dyDescent="0.25">
      <c r="A22591"/>
      <c r="B22591"/>
      <c r="C22591"/>
      <c r="D22591"/>
    </row>
    <row r="22592" spans="1:4" x14ac:dyDescent="0.25">
      <c r="A22592"/>
      <c r="B22592"/>
      <c r="C22592"/>
      <c r="D22592"/>
    </row>
    <row r="22593" spans="1:4" x14ac:dyDescent="0.25">
      <c r="A22593"/>
      <c r="B22593"/>
      <c r="C22593"/>
      <c r="D22593"/>
    </row>
    <row r="22594" spans="1:4" x14ac:dyDescent="0.25">
      <c r="A22594"/>
      <c r="B22594"/>
      <c r="C22594"/>
      <c r="D22594"/>
    </row>
    <row r="22595" spans="1:4" x14ac:dyDescent="0.25">
      <c r="A22595"/>
      <c r="B22595"/>
      <c r="C22595"/>
      <c r="D22595"/>
    </row>
    <row r="22596" spans="1:4" x14ac:dyDescent="0.25">
      <c r="A22596"/>
      <c r="B22596"/>
      <c r="C22596"/>
      <c r="D22596"/>
    </row>
    <row r="22597" spans="1:4" x14ac:dyDescent="0.25">
      <c r="A22597"/>
      <c r="B22597"/>
      <c r="C22597"/>
      <c r="D22597"/>
    </row>
    <row r="22598" spans="1:4" x14ac:dyDescent="0.25">
      <c r="A22598"/>
      <c r="B22598"/>
      <c r="C22598"/>
      <c r="D22598"/>
    </row>
    <row r="22599" spans="1:4" x14ac:dyDescent="0.25">
      <c r="A22599"/>
      <c r="B22599"/>
      <c r="C22599"/>
      <c r="D22599"/>
    </row>
    <row r="22600" spans="1:4" x14ac:dyDescent="0.25">
      <c r="A22600"/>
      <c r="B22600"/>
      <c r="C22600"/>
      <c r="D22600"/>
    </row>
    <row r="22601" spans="1:4" x14ac:dyDescent="0.25">
      <c r="A22601"/>
      <c r="B22601"/>
      <c r="C22601"/>
      <c r="D22601"/>
    </row>
    <row r="22602" spans="1:4" x14ac:dyDescent="0.25">
      <c r="A22602"/>
      <c r="B22602"/>
      <c r="C22602"/>
      <c r="D22602"/>
    </row>
    <row r="22603" spans="1:4" x14ac:dyDescent="0.25">
      <c r="A22603"/>
      <c r="B22603"/>
      <c r="C22603"/>
      <c r="D22603"/>
    </row>
    <row r="22604" spans="1:4" x14ac:dyDescent="0.25">
      <c r="A22604"/>
      <c r="B22604"/>
      <c r="C22604"/>
      <c r="D22604"/>
    </row>
    <row r="22605" spans="1:4" x14ac:dyDescent="0.25">
      <c r="A22605"/>
      <c r="B22605"/>
      <c r="C22605"/>
      <c r="D22605"/>
    </row>
    <row r="22606" spans="1:4" x14ac:dyDescent="0.25">
      <c r="A22606"/>
      <c r="B22606"/>
      <c r="C22606"/>
      <c r="D22606"/>
    </row>
    <row r="22607" spans="1:4" x14ac:dyDescent="0.25">
      <c r="A22607"/>
      <c r="B22607"/>
      <c r="C22607"/>
      <c r="D22607"/>
    </row>
    <row r="22608" spans="1:4" x14ac:dyDescent="0.25">
      <c r="A22608"/>
      <c r="B22608"/>
      <c r="C22608"/>
      <c r="D22608"/>
    </row>
    <row r="22609" spans="1:4" x14ac:dyDescent="0.25">
      <c r="A22609"/>
      <c r="B22609"/>
      <c r="C22609"/>
      <c r="D22609"/>
    </row>
    <row r="22610" spans="1:4" x14ac:dyDescent="0.25">
      <c r="A22610"/>
      <c r="B22610"/>
      <c r="C22610"/>
      <c r="D22610"/>
    </row>
    <row r="22611" spans="1:4" x14ac:dyDescent="0.25">
      <c r="A22611"/>
      <c r="B22611"/>
      <c r="C22611"/>
      <c r="D22611"/>
    </row>
    <row r="22612" spans="1:4" x14ac:dyDescent="0.25">
      <c r="A22612"/>
      <c r="B22612"/>
      <c r="C22612"/>
      <c r="D22612"/>
    </row>
    <row r="22613" spans="1:4" x14ac:dyDescent="0.25">
      <c r="A22613"/>
      <c r="B22613"/>
      <c r="C22613"/>
      <c r="D22613"/>
    </row>
    <row r="22614" spans="1:4" x14ac:dyDescent="0.25">
      <c r="A22614"/>
      <c r="B22614"/>
      <c r="C22614"/>
      <c r="D22614"/>
    </row>
    <row r="22615" spans="1:4" x14ac:dyDescent="0.25">
      <c r="A22615"/>
      <c r="B22615"/>
      <c r="C22615"/>
      <c r="D22615"/>
    </row>
    <row r="22616" spans="1:4" x14ac:dyDescent="0.25">
      <c r="A22616"/>
      <c r="B22616"/>
      <c r="C22616"/>
      <c r="D22616"/>
    </row>
    <row r="22617" spans="1:4" x14ac:dyDescent="0.25">
      <c r="A22617"/>
      <c r="B22617"/>
      <c r="C22617"/>
      <c r="D22617"/>
    </row>
    <row r="22618" spans="1:4" x14ac:dyDescent="0.25">
      <c r="A22618"/>
      <c r="B22618"/>
      <c r="C22618"/>
      <c r="D22618"/>
    </row>
    <row r="22619" spans="1:4" x14ac:dyDescent="0.25">
      <c r="A22619"/>
      <c r="B22619"/>
      <c r="C22619"/>
      <c r="D22619"/>
    </row>
    <row r="22620" spans="1:4" x14ac:dyDescent="0.25">
      <c r="A22620"/>
      <c r="B22620"/>
      <c r="C22620"/>
      <c r="D22620"/>
    </row>
    <row r="22621" spans="1:4" x14ac:dyDescent="0.25">
      <c r="A22621"/>
      <c r="B22621"/>
      <c r="C22621"/>
      <c r="D22621"/>
    </row>
    <row r="22622" spans="1:4" x14ac:dyDescent="0.25">
      <c r="A22622"/>
      <c r="B22622"/>
      <c r="C22622"/>
      <c r="D22622"/>
    </row>
    <row r="22623" spans="1:4" x14ac:dyDescent="0.25">
      <c r="A22623"/>
      <c r="B22623"/>
      <c r="C22623"/>
      <c r="D22623"/>
    </row>
    <row r="22624" spans="1:4" x14ac:dyDescent="0.25">
      <c r="A22624"/>
      <c r="B22624"/>
      <c r="C22624"/>
      <c r="D22624"/>
    </row>
    <row r="22625" spans="1:4" x14ac:dyDescent="0.25">
      <c r="A22625"/>
      <c r="B22625"/>
      <c r="C22625"/>
      <c r="D22625"/>
    </row>
    <row r="22626" spans="1:4" x14ac:dyDescent="0.25">
      <c r="A22626"/>
      <c r="B22626"/>
      <c r="C22626"/>
      <c r="D22626"/>
    </row>
    <row r="22627" spans="1:4" x14ac:dyDescent="0.25">
      <c r="A22627"/>
      <c r="B22627"/>
      <c r="C22627"/>
      <c r="D22627"/>
    </row>
    <row r="22628" spans="1:4" x14ac:dyDescent="0.25">
      <c r="A22628"/>
      <c r="B22628"/>
      <c r="C22628"/>
      <c r="D22628"/>
    </row>
    <row r="22629" spans="1:4" x14ac:dyDescent="0.25">
      <c r="A22629"/>
      <c r="B22629"/>
      <c r="C22629"/>
      <c r="D22629"/>
    </row>
    <row r="22630" spans="1:4" x14ac:dyDescent="0.25">
      <c r="A22630"/>
      <c r="B22630"/>
      <c r="C22630"/>
      <c r="D22630"/>
    </row>
    <row r="22631" spans="1:4" x14ac:dyDescent="0.25">
      <c r="A22631"/>
      <c r="B22631"/>
      <c r="C22631"/>
      <c r="D22631"/>
    </row>
    <row r="22632" spans="1:4" x14ac:dyDescent="0.25">
      <c r="A22632"/>
      <c r="B22632"/>
      <c r="C22632"/>
      <c r="D22632"/>
    </row>
    <row r="22633" spans="1:4" x14ac:dyDescent="0.25">
      <c r="A22633"/>
      <c r="B22633"/>
      <c r="C22633"/>
      <c r="D22633"/>
    </row>
    <row r="22634" spans="1:4" x14ac:dyDescent="0.25">
      <c r="A22634"/>
      <c r="B22634"/>
      <c r="C22634"/>
      <c r="D22634"/>
    </row>
    <row r="22635" spans="1:4" x14ac:dyDescent="0.25">
      <c r="A22635"/>
      <c r="B22635"/>
      <c r="C22635"/>
      <c r="D22635"/>
    </row>
    <row r="22636" spans="1:4" x14ac:dyDescent="0.25">
      <c r="A22636"/>
      <c r="B22636"/>
      <c r="C22636"/>
      <c r="D22636"/>
    </row>
    <row r="22637" spans="1:4" x14ac:dyDescent="0.25">
      <c r="A22637"/>
      <c r="B22637"/>
      <c r="C22637"/>
      <c r="D22637"/>
    </row>
    <row r="22638" spans="1:4" x14ac:dyDescent="0.25">
      <c r="A22638"/>
      <c r="B22638"/>
      <c r="C22638"/>
      <c r="D22638"/>
    </row>
    <row r="22639" spans="1:4" x14ac:dyDescent="0.25">
      <c r="A22639"/>
      <c r="B22639"/>
      <c r="C22639"/>
      <c r="D22639"/>
    </row>
    <row r="22640" spans="1:4" x14ac:dyDescent="0.25">
      <c r="A22640"/>
      <c r="B22640"/>
      <c r="C22640"/>
      <c r="D22640"/>
    </row>
    <row r="22641" spans="1:4" x14ac:dyDescent="0.25">
      <c r="A22641"/>
      <c r="B22641"/>
      <c r="C22641"/>
      <c r="D22641"/>
    </row>
    <row r="22642" spans="1:4" x14ac:dyDescent="0.25">
      <c r="A22642"/>
      <c r="B22642"/>
      <c r="C22642"/>
      <c r="D22642"/>
    </row>
    <row r="22643" spans="1:4" x14ac:dyDescent="0.25">
      <c r="A22643"/>
      <c r="B22643"/>
      <c r="C22643"/>
      <c r="D22643"/>
    </row>
    <row r="22644" spans="1:4" x14ac:dyDescent="0.25">
      <c r="A22644"/>
      <c r="B22644"/>
      <c r="C22644"/>
      <c r="D22644"/>
    </row>
    <row r="22645" spans="1:4" x14ac:dyDescent="0.25">
      <c r="A22645"/>
      <c r="B22645"/>
      <c r="C22645"/>
      <c r="D22645"/>
    </row>
    <row r="22646" spans="1:4" x14ac:dyDescent="0.25">
      <c r="A22646"/>
      <c r="B22646"/>
      <c r="C22646"/>
      <c r="D22646"/>
    </row>
    <row r="22647" spans="1:4" x14ac:dyDescent="0.25">
      <c r="A22647"/>
      <c r="B22647"/>
      <c r="C22647"/>
      <c r="D22647"/>
    </row>
    <row r="22648" spans="1:4" x14ac:dyDescent="0.25">
      <c r="A22648"/>
      <c r="B22648"/>
      <c r="C22648"/>
      <c r="D22648"/>
    </row>
    <row r="22649" spans="1:4" x14ac:dyDescent="0.25">
      <c r="A22649"/>
      <c r="B22649"/>
      <c r="C22649"/>
      <c r="D22649"/>
    </row>
    <row r="22650" spans="1:4" x14ac:dyDescent="0.25">
      <c r="A22650"/>
      <c r="B22650"/>
      <c r="C22650"/>
      <c r="D22650"/>
    </row>
    <row r="22651" spans="1:4" x14ac:dyDescent="0.25">
      <c r="A22651"/>
      <c r="B22651"/>
      <c r="C22651"/>
      <c r="D22651"/>
    </row>
    <row r="22652" spans="1:4" x14ac:dyDescent="0.25">
      <c r="A22652"/>
      <c r="B22652"/>
      <c r="C22652"/>
      <c r="D22652"/>
    </row>
    <row r="22653" spans="1:4" x14ac:dyDescent="0.25">
      <c r="A22653"/>
      <c r="B22653"/>
      <c r="C22653"/>
      <c r="D22653"/>
    </row>
    <row r="22654" spans="1:4" x14ac:dyDescent="0.25">
      <c r="A22654"/>
      <c r="B22654"/>
      <c r="C22654"/>
      <c r="D22654"/>
    </row>
    <row r="22655" spans="1:4" x14ac:dyDescent="0.25">
      <c r="A22655"/>
      <c r="B22655"/>
      <c r="C22655"/>
      <c r="D22655"/>
    </row>
    <row r="22656" spans="1:4" x14ac:dyDescent="0.25">
      <c r="A22656"/>
      <c r="B22656"/>
      <c r="C22656"/>
      <c r="D22656"/>
    </row>
    <row r="22657" spans="1:4" x14ac:dyDescent="0.25">
      <c r="A22657"/>
      <c r="B22657"/>
      <c r="C22657"/>
      <c r="D22657"/>
    </row>
    <row r="22658" spans="1:4" x14ac:dyDescent="0.25">
      <c r="A22658"/>
      <c r="B22658"/>
      <c r="C22658"/>
      <c r="D22658"/>
    </row>
    <row r="22659" spans="1:4" x14ac:dyDescent="0.25">
      <c r="A22659"/>
      <c r="B22659"/>
      <c r="C22659"/>
      <c r="D22659"/>
    </row>
    <row r="22660" spans="1:4" x14ac:dyDescent="0.25">
      <c r="A22660"/>
      <c r="B22660"/>
      <c r="C22660"/>
      <c r="D22660"/>
    </row>
    <row r="22661" spans="1:4" x14ac:dyDescent="0.25">
      <c r="A22661"/>
      <c r="B22661"/>
      <c r="C22661"/>
      <c r="D22661"/>
    </row>
    <row r="22662" spans="1:4" x14ac:dyDescent="0.25">
      <c r="A22662"/>
      <c r="B22662"/>
      <c r="C22662"/>
      <c r="D22662"/>
    </row>
    <row r="22663" spans="1:4" x14ac:dyDescent="0.25">
      <c r="A22663"/>
      <c r="B22663"/>
      <c r="C22663"/>
      <c r="D22663"/>
    </row>
    <row r="22664" spans="1:4" x14ac:dyDescent="0.25">
      <c r="A22664"/>
      <c r="B22664"/>
      <c r="C22664"/>
      <c r="D22664"/>
    </row>
    <row r="22665" spans="1:4" x14ac:dyDescent="0.25">
      <c r="A22665"/>
      <c r="B22665"/>
      <c r="C22665"/>
      <c r="D22665"/>
    </row>
    <row r="22666" spans="1:4" x14ac:dyDescent="0.25">
      <c r="A22666"/>
      <c r="B22666"/>
      <c r="C22666"/>
      <c r="D22666"/>
    </row>
    <row r="22667" spans="1:4" x14ac:dyDescent="0.25">
      <c r="A22667"/>
      <c r="B22667"/>
      <c r="C22667"/>
      <c r="D22667"/>
    </row>
    <row r="22668" spans="1:4" x14ac:dyDescent="0.25">
      <c r="A22668"/>
      <c r="B22668"/>
      <c r="C22668"/>
      <c r="D22668"/>
    </row>
    <row r="22669" spans="1:4" x14ac:dyDescent="0.25">
      <c r="A22669"/>
      <c r="B22669"/>
      <c r="C22669"/>
      <c r="D22669"/>
    </row>
    <row r="22670" spans="1:4" x14ac:dyDescent="0.25">
      <c r="A22670"/>
      <c r="B22670"/>
      <c r="C22670"/>
      <c r="D22670"/>
    </row>
    <row r="22671" spans="1:4" x14ac:dyDescent="0.25">
      <c r="A22671"/>
      <c r="B22671"/>
      <c r="C22671"/>
      <c r="D22671"/>
    </row>
    <row r="22672" spans="1:4" x14ac:dyDescent="0.25">
      <c r="A22672"/>
      <c r="B22672"/>
      <c r="C22672"/>
      <c r="D22672"/>
    </row>
    <row r="22673" spans="1:4" x14ac:dyDescent="0.25">
      <c r="A22673"/>
      <c r="B22673"/>
      <c r="C22673"/>
      <c r="D22673"/>
    </row>
    <row r="22674" spans="1:4" x14ac:dyDescent="0.25">
      <c r="A22674"/>
      <c r="B22674"/>
      <c r="C22674"/>
      <c r="D22674"/>
    </row>
    <row r="22675" spans="1:4" x14ac:dyDescent="0.25">
      <c r="A22675"/>
      <c r="B22675"/>
      <c r="C22675"/>
      <c r="D22675"/>
    </row>
    <row r="22676" spans="1:4" x14ac:dyDescent="0.25">
      <c r="A22676"/>
      <c r="B22676"/>
      <c r="C22676"/>
      <c r="D22676"/>
    </row>
    <row r="22677" spans="1:4" x14ac:dyDescent="0.25">
      <c r="A22677"/>
      <c r="B22677"/>
      <c r="C22677"/>
      <c r="D22677"/>
    </row>
    <row r="22678" spans="1:4" x14ac:dyDescent="0.25">
      <c r="A22678"/>
      <c r="B22678"/>
      <c r="C22678"/>
      <c r="D22678"/>
    </row>
    <row r="22679" spans="1:4" x14ac:dyDescent="0.25">
      <c r="A22679"/>
      <c r="B22679"/>
      <c r="C22679"/>
      <c r="D22679"/>
    </row>
    <row r="22680" spans="1:4" x14ac:dyDescent="0.25">
      <c r="A22680"/>
      <c r="B22680"/>
      <c r="C22680"/>
      <c r="D22680"/>
    </row>
    <row r="22681" spans="1:4" x14ac:dyDescent="0.25">
      <c r="A22681"/>
      <c r="B22681"/>
      <c r="C22681"/>
      <c r="D22681"/>
    </row>
    <row r="22682" spans="1:4" x14ac:dyDescent="0.25">
      <c r="A22682"/>
      <c r="B22682"/>
      <c r="C22682"/>
      <c r="D22682"/>
    </row>
    <row r="22683" spans="1:4" x14ac:dyDescent="0.25">
      <c r="A22683"/>
      <c r="B22683"/>
      <c r="C22683"/>
      <c r="D22683"/>
    </row>
    <row r="22684" spans="1:4" x14ac:dyDescent="0.25">
      <c r="A22684"/>
      <c r="B22684"/>
      <c r="C22684"/>
      <c r="D22684"/>
    </row>
    <row r="22685" spans="1:4" x14ac:dyDescent="0.25">
      <c r="A22685"/>
      <c r="B22685"/>
      <c r="C22685"/>
      <c r="D22685"/>
    </row>
    <row r="22686" spans="1:4" x14ac:dyDescent="0.25">
      <c r="A22686"/>
      <c r="B22686"/>
      <c r="C22686"/>
      <c r="D22686"/>
    </row>
    <row r="22687" spans="1:4" x14ac:dyDescent="0.25">
      <c r="A22687"/>
      <c r="B22687"/>
      <c r="C22687"/>
      <c r="D22687"/>
    </row>
    <row r="22688" spans="1:4" x14ac:dyDescent="0.25">
      <c r="A22688"/>
      <c r="B22688"/>
      <c r="C22688"/>
      <c r="D22688"/>
    </row>
    <row r="22689" spans="1:4" x14ac:dyDescent="0.25">
      <c r="A22689"/>
      <c r="B22689"/>
      <c r="C22689"/>
      <c r="D22689"/>
    </row>
    <row r="22690" spans="1:4" x14ac:dyDescent="0.25">
      <c r="A22690"/>
      <c r="B22690"/>
      <c r="C22690"/>
      <c r="D22690"/>
    </row>
    <row r="22691" spans="1:4" x14ac:dyDescent="0.25">
      <c r="A22691"/>
      <c r="B22691"/>
      <c r="C22691"/>
      <c r="D22691"/>
    </row>
    <row r="22692" spans="1:4" x14ac:dyDescent="0.25">
      <c r="A22692"/>
      <c r="B22692"/>
      <c r="C22692"/>
      <c r="D22692"/>
    </row>
    <row r="22693" spans="1:4" x14ac:dyDescent="0.25">
      <c r="A22693"/>
      <c r="B22693"/>
      <c r="C22693"/>
      <c r="D22693"/>
    </row>
    <row r="22694" spans="1:4" x14ac:dyDescent="0.25">
      <c r="A22694"/>
      <c r="B22694"/>
      <c r="C22694"/>
      <c r="D22694"/>
    </row>
    <row r="22695" spans="1:4" x14ac:dyDescent="0.25">
      <c r="A22695"/>
      <c r="B22695"/>
      <c r="C22695"/>
      <c r="D22695"/>
    </row>
    <row r="22696" spans="1:4" x14ac:dyDescent="0.25">
      <c r="A22696"/>
      <c r="B22696"/>
      <c r="C22696"/>
      <c r="D22696"/>
    </row>
    <row r="22697" spans="1:4" x14ac:dyDescent="0.25">
      <c r="A22697"/>
      <c r="B22697"/>
      <c r="C22697"/>
      <c r="D22697"/>
    </row>
    <row r="22698" spans="1:4" x14ac:dyDescent="0.25">
      <c r="A22698"/>
      <c r="B22698"/>
      <c r="C22698"/>
      <c r="D22698"/>
    </row>
    <row r="22699" spans="1:4" x14ac:dyDescent="0.25">
      <c r="A22699"/>
      <c r="B22699"/>
      <c r="C22699"/>
      <c r="D22699"/>
    </row>
    <row r="22700" spans="1:4" x14ac:dyDescent="0.25">
      <c r="A22700"/>
      <c r="B22700"/>
      <c r="C22700"/>
      <c r="D22700"/>
    </row>
    <row r="22701" spans="1:4" x14ac:dyDescent="0.25">
      <c r="A22701"/>
      <c r="B22701"/>
      <c r="C22701"/>
      <c r="D22701"/>
    </row>
    <row r="22702" spans="1:4" x14ac:dyDescent="0.25">
      <c r="A22702"/>
      <c r="B22702"/>
      <c r="C22702"/>
      <c r="D22702"/>
    </row>
    <row r="22703" spans="1:4" x14ac:dyDescent="0.25">
      <c r="A22703"/>
      <c r="B22703"/>
      <c r="C22703"/>
      <c r="D22703"/>
    </row>
    <row r="22704" spans="1:4" x14ac:dyDescent="0.25">
      <c r="A22704"/>
      <c r="B22704"/>
      <c r="C22704"/>
      <c r="D22704"/>
    </row>
    <row r="22705" spans="1:4" x14ac:dyDescent="0.25">
      <c r="A22705"/>
      <c r="B22705"/>
      <c r="C22705"/>
      <c r="D22705"/>
    </row>
    <row r="22706" spans="1:4" x14ac:dyDescent="0.25">
      <c r="A22706"/>
      <c r="B22706"/>
      <c r="C22706"/>
      <c r="D22706"/>
    </row>
    <row r="22707" spans="1:4" x14ac:dyDescent="0.25">
      <c r="A22707"/>
      <c r="B22707"/>
      <c r="C22707"/>
      <c r="D22707"/>
    </row>
    <row r="22708" spans="1:4" x14ac:dyDescent="0.25">
      <c r="A22708"/>
      <c r="B22708"/>
      <c r="C22708"/>
      <c r="D22708"/>
    </row>
    <row r="22709" spans="1:4" x14ac:dyDescent="0.25">
      <c r="A22709"/>
      <c r="B22709"/>
      <c r="C22709"/>
      <c r="D22709"/>
    </row>
    <row r="22710" spans="1:4" x14ac:dyDescent="0.25">
      <c r="A22710"/>
      <c r="B22710"/>
      <c r="C22710"/>
      <c r="D22710"/>
    </row>
    <row r="22711" spans="1:4" x14ac:dyDescent="0.25">
      <c r="A22711"/>
      <c r="B22711"/>
      <c r="C22711"/>
      <c r="D22711"/>
    </row>
    <row r="22712" spans="1:4" x14ac:dyDescent="0.25">
      <c r="A22712"/>
      <c r="B22712"/>
      <c r="C22712"/>
      <c r="D22712"/>
    </row>
    <row r="22713" spans="1:4" x14ac:dyDescent="0.25">
      <c r="A22713"/>
      <c r="B22713"/>
      <c r="C22713"/>
      <c r="D22713"/>
    </row>
    <row r="22714" spans="1:4" x14ac:dyDescent="0.25">
      <c r="A22714"/>
      <c r="B22714"/>
      <c r="C22714"/>
      <c r="D22714"/>
    </row>
    <row r="22715" spans="1:4" x14ac:dyDescent="0.25">
      <c r="A22715"/>
      <c r="B22715"/>
      <c r="C22715"/>
      <c r="D22715"/>
    </row>
    <row r="22716" spans="1:4" x14ac:dyDescent="0.25">
      <c r="A22716"/>
      <c r="B22716"/>
      <c r="C22716"/>
      <c r="D22716"/>
    </row>
    <row r="22717" spans="1:4" x14ac:dyDescent="0.25">
      <c r="A22717"/>
      <c r="B22717"/>
      <c r="C22717"/>
      <c r="D22717"/>
    </row>
    <row r="22718" spans="1:4" x14ac:dyDescent="0.25">
      <c r="A22718"/>
      <c r="B22718"/>
      <c r="C22718"/>
      <c r="D22718"/>
    </row>
    <row r="22719" spans="1:4" x14ac:dyDescent="0.25">
      <c r="A22719"/>
      <c r="B22719"/>
      <c r="C22719"/>
      <c r="D22719"/>
    </row>
    <row r="22720" spans="1:4" x14ac:dyDescent="0.25">
      <c r="A22720"/>
      <c r="B22720"/>
      <c r="C22720"/>
      <c r="D22720"/>
    </row>
    <row r="22721" spans="1:4" x14ac:dyDescent="0.25">
      <c r="A22721"/>
      <c r="B22721"/>
      <c r="C22721"/>
      <c r="D22721"/>
    </row>
    <row r="22722" spans="1:4" x14ac:dyDescent="0.25">
      <c r="A22722"/>
      <c r="B22722"/>
      <c r="C22722"/>
      <c r="D22722"/>
    </row>
    <row r="22723" spans="1:4" x14ac:dyDescent="0.25">
      <c r="A22723"/>
      <c r="B22723"/>
      <c r="C22723"/>
      <c r="D22723"/>
    </row>
    <row r="22724" spans="1:4" x14ac:dyDescent="0.25">
      <c r="A22724"/>
      <c r="B22724"/>
      <c r="C22724"/>
      <c r="D22724"/>
    </row>
    <row r="22725" spans="1:4" x14ac:dyDescent="0.25">
      <c r="A22725"/>
      <c r="B22725"/>
      <c r="C22725"/>
      <c r="D22725"/>
    </row>
    <row r="22726" spans="1:4" x14ac:dyDescent="0.25">
      <c r="A22726"/>
      <c r="B22726"/>
      <c r="C22726"/>
      <c r="D22726"/>
    </row>
    <row r="22727" spans="1:4" x14ac:dyDescent="0.25">
      <c r="A22727"/>
      <c r="B22727"/>
      <c r="C22727"/>
      <c r="D22727"/>
    </row>
    <row r="22728" spans="1:4" x14ac:dyDescent="0.25">
      <c r="A22728"/>
      <c r="B22728"/>
      <c r="C22728"/>
      <c r="D22728"/>
    </row>
    <row r="22729" spans="1:4" x14ac:dyDescent="0.25">
      <c r="A22729"/>
      <c r="B22729"/>
      <c r="C22729"/>
      <c r="D22729"/>
    </row>
    <row r="22730" spans="1:4" x14ac:dyDescent="0.25">
      <c r="A22730"/>
      <c r="B22730"/>
      <c r="C22730"/>
      <c r="D22730"/>
    </row>
    <row r="22731" spans="1:4" x14ac:dyDescent="0.25">
      <c r="A22731"/>
      <c r="B22731"/>
      <c r="C22731"/>
      <c r="D22731"/>
    </row>
    <row r="22732" spans="1:4" x14ac:dyDescent="0.25">
      <c r="A22732"/>
      <c r="B22732"/>
      <c r="C22732"/>
      <c r="D22732"/>
    </row>
    <row r="22733" spans="1:4" x14ac:dyDescent="0.25">
      <c r="A22733"/>
      <c r="B22733"/>
      <c r="C22733"/>
      <c r="D22733"/>
    </row>
    <row r="22734" spans="1:4" x14ac:dyDescent="0.25">
      <c r="A22734"/>
      <c r="B22734"/>
      <c r="C22734"/>
      <c r="D22734"/>
    </row>
    <row r="22735" spans="1:4" x14ac:dyDescent="0.25">
      <c r="A22735"/>
      <c r="B22735"/>
      <c r="C22735"/>
      <c r="D22735"/>
    </row>
    <row r="22736" spans="1:4" x14ac:dyDescent="0.25">
      <c r="A22736"/>
      <c r="B22736"/>
      <c r="C22736"/>
      <c r="D22736"/>
    </row>
    <row r="22737" spans="1:4" x14ac:dyDescent="0.25">
      <c r="A22737"/>
      <c r="B22737"/>
      <c r="C22737"/>
      <c r="D22737"/>
    </row>
    <row r="22738" spans="1:4" x14ac:dyDescent="0.25">
      <c r="A22738"/>
      <c r="B22738"/>
      <c r="C22738"/>
      <c r="D22738"/>
    </row>
    <row r="22739" spans="1:4" x14ac:dyDescent="0.25">
      <c r="A22739"/>
      <c r="B22739"/>
      <c r="C22739"/>
      <c r="D22739"/>
    </row>
    <row r="22740" spans="1:4" x14ac:dyDescent="0.25">
      <c r="A22740"/>
      <c r="B22740"/>
      <c r="C22740"/>
      <c r="D22740"/>
    </row>
    <row r="22741" spans="1:4" x14ac:dyDescent="0.25">
      <c r="A22741"/>
      <c r="B22741"/>
      <c r="C22741"/>
      <c r="D22741"/>
    </row>
    <row r="22742" spans="1:4" x14ac:dyDescent="0.25">
      <c r="A22742"/>
      <c r="B22742"/>
      <c r="C22742"/>
      <c r="D22742"/>
    </row>
    <row r="22743" spans="1:4" x14ac:dyDescent="0.25">
      <c r="A22743"/>
      <c r="B22743"/>
      <c r="C22743"/>
      <c r="D22743"/>
    </row>
    <row r="22744" spans="1:4" x14ac:dyDescent="0.25">
      <c r="A22744"/>
      <c r="B22744"/>
      <c r="C22744"/>
      <c r="D22744"/>
    </row>
    <row r="22745" spans="1:4" x14ac:dyDescent="0.25">
      <c r="A22745"/>
      <c r="B22745"/>
      <c r="C22745"/>
      <c r="D22745"/>
    </row>
    <row r="22746" spans="1:4" x14ac:dyDescent="0.25">
      <c r="A22746"/>
      <c r="B22746"/>
      <c r="C22746"/>
      <c r="D22746"/>
    </row>
    <row r="22747" spans="1:4" x14ac:dyDescent="0.25">
      <c r="A22747"/>
      <c r="B22747"/>
      <c r="C22747"/>
      <c r="D22747"/>
    </row>
    <row r="22748" spans="1:4" x14ac:dyDescent="0.25">
      <c r="A22748"/>
      <c r="B22748"/>
      <c r="C22748"/>
      <c r="D22748"/>
    </row>
    <row r="22749" spans="1:4" x14ac:dyDescent="0.25">
      <c r="A22749"/>
      <c r="B22749"/>
      <c r="C22749"/>
      <c r="D22749"/>
    </row>
    <row r="22750" spans="1:4" x14ac:dyDescent="0.25">
      <c r="A22750"/>
      <c r="B22750"/>
      <c r="C22750"/>
      <c r="D22750"/>
    </row>
    <row r="22751" spans="1:4" x14ac:dyDescent="0.25">
      <c r="A22751"/>
      <c r="B22751"/>
      <c r="C22751"/>
      <c r="D22751"/>
    </row>
    <row r="22752" spans="1:4" x14ac:dyDescent="0.25">
      <c r="A22752"/>
      <c r="B22752"/>
      <c r="C22752"/>
      <c r="D22752"/>
    </row>
    <row r="22753" spans="1:4" x14ac:dyDescent="0.25">
      <c r="A22753"/>
      <c r="B22753"/>
      <c r="C22753"/>
      <c r="D22753"/>
    </row>
    <row r="22754" spans="1:4" x14ac:dyDescent="0.25">
      <c r="A22754"/>
      <c r="B22754"/>
      <c r="C22754"/>
      <c r="D22754"/>
    </row>
    <row r="22755" spans="1:4" x14ac:dyDescent="0.25">
      <c r="A22755"/>
      <c r="B22755"/>
      <c r="C22755"/>
      <c r="D22755"/>
    </row>
    <row r="22756" spans="1:4" x14ac:dyDescent="0.25">
      <c r="A22756"/>
      <c r="B22756"/>
      <c r="C22756"/>
      <c r="D22756"/>
    </row>
    <row r="22757" spans="1:4" x14ac:dyDescent="0.25">
      <c r="A22757"/>
      <c r="B22757"/>
      <c r="C22757"/>
      <c r="D22757"/>
    </row>
    <row r="22758" spans="1:4" x14ac:dyDescent="0.25">
      <c r="A22758"/>
      <c r="B22758"/>
      <c r="C22758"/>
      <c r="D22758"/>
    </row>
    <row r="22759" spans="1:4" x14ac:dyDescent="0.25">
      <c r="A22759"/>
      <c r="B22759"/>
      <c r="C22759"/>
      <c r="D22759"/>
    </row>
    <row r="22760" spans="1:4" x14ac:dyDescent="0.25">
      <c r="A22760"/>
      <c r="B22760"/>
      <c r="C22760"/>
      <c r="D22760"/>
    </row>
    <row r="22761" spans="1:4" x14ac:dyDescent="0.25">
      <c r="A22761"/>
      <c r="B22761"/>
      <c r="C22761"/>
      <c r="D22761"/>
    </row>
    <row r="22762" spans="1:4" x14ac:dyDescent="0.25">
      <c r="A22762"/>
      <c r="B22762"/>
      <c r="C22762"/>
      <c r="D22762"/>
    </row>
    <row r="22763" spans="1:4" x14ac:dyDescent="0.25">
      <c r="A22763"/>
      <c r="B22763"/>
      <c r="C22763"/>
      <c r="D22763"/>
    </row>
    <row r="22764" spans="1:4" x14ac:dyDescent="0.25">
      <c r="A22764"/>
      <c r="B22764"/>
      <c r="C22764"/>
      <c r="D22764"/>
    </row>
    <row r="22765" spans="1:4" x14ac:dyDescent="0.25">
      <c r="A22765"/>
      <c r="B22765"/>
      <c r="C22765"/>
      <c r="D22765"/>
    </row>
    <row r="22766" spans="1:4" x14ac:dyDescent="0.25">
      <c r="A22766"/>
      <c r="B22766"/>
      <c r="C22766"/>
      <c r="D22766"/>
    </row>
    <row r="22767" spans="1:4" x14ac:dyDescent="0.25">
      <c r="A22767"/>
      <c r="B22767"/>
      <c r="C22767"/>
      <c r="D22767"/>
    </row>
    <row r="22768" spans="1:4" x14ac:dyDescent="0.25">
      <c r="A22768"/>
      <c r="B22768"/>
      <c r="C22768"/>
      <c r="D22768"/>
    </row>
    <row r="22769" spans="1:4" x14ac:dyDescent="0.25">
      <c r="A22769"/>
      <c r="B22769"/>
      <c r="C22769"/>
      <c r="D22769"/>
    </row>
    <row r="22770" spans="1:4" x14ac:dyDescent="0.25">
      <c r="A22770"/>
      <c r="B22770"/>
      <c r="C22770"/>
      <c r="D22770"/>
    </row>
    <row r="22771" spans="1:4" x14ac:dyDescent="0.25">
      <c r="A22771"/>
      <c r="B22771"/>
      <c r="C22771"/>
      <c r="D22771"/>
    </row>
    <row r="22772" spans="1:4" x14ac:dyDescent="0.25">
      <c r="A22772"/>
      <c r="B22772"/>
      <c r="C22772"/>
      <c r="D22772"/>
    </row>
    <row r="22773" spans="1:4" x14ac:dyDescent="0.25">
      <c r="A22773"/>
      <c r="B22773"/>
      <c r="C22773"/>
      <c r="D22773"/>
    </row>
    <row r="22774" spans="1:4" x14ac:dyDescent="0.25">
      <c r="A22774"/>
      <c r="B22774"/>
      <c r="C22774"/>
      <c r="D22774"/>
    </row>
    <row r="22775" spans="1:4" x14ac:dyDescent="0.25">
      <c r="A22775"/>
      <c r="B22775"/>
      <c r="C22775"/>
      <c r="D22775"/>
    </row>
    <row r="22776" spans="1:4" x14ac:dyDescent="0.25">
      <c r="A22776"/>
      <c r="B22776"/>
      <c r="C22776"/>
      <c r="D22776"/>
    </row>
    <row r="22777" spans="1:4" x14ac:dyDescent="0.25">
      <c r="A22777"/>
      <c r="B22777"/>
      <c r="C22777"/>
      <c r="D22777"/>
    </row>
    <row r="22778" spans="1:4" x14ac:dyDescent="0.25">
      <c r="A22778"/>
      <c r="B22778"/>
      <c r="C22778"/>
      <c r="D22778"/>
    </row>
    <row r="22779" spans="1:4" x14ac:dyDescent="0.25">
      <c r="A22779"/>
      <c r="B22779"/>
      <c r="C22779"/>
      <c r="D22779"/>
    </row>
    <row r="22780" spans="1:4" x14ac:dyDescent="0.25">
      <c r="A22780"/>
      <c r="B22780"/>
      <c r="C22780"/>
      <c r="D22780"/>
    </row>
    <row r="22781" spans="1:4" x14ac:dyDescent="0.25">
      <c r="A22781"/>
      <c r="B22781"/>
      <c r="C22781"/>
      <c r="D22781"/>
    </row>
    <row r="22782" spans="1:4" x14ac:dyDescent="0.25">
      <c r="A22782"/>
      <c r="B22782"/>
      <c r="C22782"/>
      <c r="D22782"/>
    </row>
    <row r="22783" spans="1:4" x14ac:dyDescent="0.25">
      <c r="A22783"/>
      <c r="B22783"/>
      <c r="C22783"/>
      <c r="D22783"/>
    </row>
    <row r="22784" spans="1:4" x14ac:dyDescent="0.25">
      <c r="A22784"/>
      <c r="B22784"/>
      <c r="C22784"/>
      <c r="D22784"/>
    </row>
    <row r="22785" spans="1:4" x14ac:dyDescent="0.25">
      <c r="A22785"/>
      <c r="B22785"/>
      <c r="C22785"/>
      <c r="D22785"/>
    </row>
    <row r="22786" spans="1:4" x14ac:dyDescent="0.25">
      <c r="A22786"/>
      <c r="B22786"/>
      <c r="C22786"/>
      <c r="D22786"/>
    </row>
    <row r="22787" spans="1:4" x14ac:dyDescent="0.25">
      <c r="A22787"/>
      <c r="B22787"/>
      <c r="C22787"/>
      <c r="D22787"/>
    </row>
    <row r="22788" spans="1:4" x14ac:dyDescent="0.25">
      <c r="A22788"/>
      <c r="B22788"/>
      <c r="C22788"/>
      <c r="D22788"/>
    </row>
    <row r="22789" spans="1:4" x14ac:dyDescent="0.25">
      <c r="A22789"/>
      <c r="B22789"/>
      <c r="C22789"/>
      <c r="D22789"/>
    </row>
    <row r="22790" spans="1:4" x14ac:dyDescent="0.25">
      <c r="A22790"/>
      <c r="B22790"/>
      <c r="C22790"/>
      <c r="D22790"/>
    </row>
    <row r="22791" spans="1:4" x14ac:dyDescent="0.25">
      <c r="A22791"/>
      <c r="B22791"/>
      <c r="C22791"/>
      <c r="D22791"/>
    </row>
    <row r="22792" spans="1:4" x14ac:dyDescent="0.25">
      <c r="A22792"/>
      <c r="B22792"/>
      <c r="C22792"/>
      <c r="D22792"/>
    </row>
    <row r="22793" spans="1:4" x14ac:dyDescent="0.25">
      <c r="A22793"/>
      <c r="B22793"/>
      <c r="C22793"/>
      <c r="D22793"/>
    </row>
    <row r="22794" spans="1:4" x14ac:dyDescent="0.25">
      <c r="A22794"/>
      <c r="B22794"/>
      <c r="C22794"/>
      <c r="D22794"/>
    </row>
    <row r="22795" spans="1:4" x14ac:dyDescent="0.25">
      <c r="A22795"/>
      <c r="B22795"/>
      <c r="C22795"/>
      <c r="D22795"/>
    </row>
    <row r="22796" spans="1:4" x14ac:dyDescent="0.25">
      <c r="A22796"/>
      <c r="B22796"/>
      <c r="C22796"/>
      <c r="D22796"/>
    </row>
    <row r="22797" spans="1:4" x14ac:dyDescent="0.25">
      <c r="A22797"/>
      <c r="B22797"/>
      <c r="C22797"/>
      <c r="D22797"/>
    </row>
    <row r="22798" spans="1:4" x14ac:dyDescent="0.25">
      <c r="A22798"/>
      <c r="B22798"/>
      <c r="C22798"/>
      <c r="D22798"/>
    </row>
    <row r="22799" spans="1:4" x14ac:dyDescent="0.25">
      <c r="A22799"/>
      <c r="B22799"/>
      <c r="C22799"/>
      <c r="D22799"/>
    </row>
    <row r="22800" spans="1:4" x14ac:dyDescent="0.25">
      <c r="A22800"/>
      <c r="B22800"/>
      <c r="C22800"/>
      <c r="D22800"/>
    </row>
    <row r="22801" spans="1:4" x14ac:dyDescent="0.25">
      <c r="A22801"/>
      <c r="B22801"/>
      <c r="C22801"/>
      <c r="D22801"/>
    </row>
    <row r="22802" spans="1:4" x14ac:dyDescent="0.25">
      <c r="A22802"/>
      <c r="B22802"/>
      <c r="C22802"/>
      <c r="D22802"/>
    </row>
    <row r="22803" spans="1:4" x14ac:dyDescent="0.25">
      <c r="A22803"/>
      <c r="B22803"/>
      <c r="C22803"/>
      <c r="D22803"/>
    </row>
    <row r="22804" spans="1:4" x14ac:dyDescent="0.25">
      <c r="A22804"/>
      <c r="B22804"/>
      <c r="C22804"/>
      <c r="D22804"/>
    </row>
    <row r="22805" spans="1:4" x14ac:dyDescent="0.25">
      <c r="A22805"/>
      <c r="B22805"/>
      <c r="C22805"/>
      <c r="D22805"/>
    </row>
    <row r="22806" spans="1:4" x14ac:dyDescent="0.25">
      <c r="A22806"/>
      <c r="B22806"/>
      <c r="C22806"/>
      <c r="D22806"/>
    </row>
    <row r="22807" spans="1:4" x14ac:dyDescent="0.25">
      <c r="A22807"/>
      <c r="B22807"/>
      <c r="C22807"/>
      <c r="D22807"/>
    </row>
    <row r="22808" spans="1:4" x14ac:dyDescent="0.25">
      <c r="A22808"/>
      <c r="B22808"/>
      <c r="C22808"/>
      <c r="D22808"/>
    </row>
    <row r="22809" spans="1:4" x14ac:dyDescent="0.25">
      <c r="A22809"/>
      <c r="B22809"/>
      <c r="C22809"/>
      <c r="D22809"/>
    </row>
    <row r="22810" spans="1:4" x14ac:dyDescent="0.25">
      <c r="A22810"/>
      <c r="B22810"/>
      <c r="C22810"/>
      <c r="D22810"/>
    </row>
    <row r="22811" spans="1:4" x14ac:dyDescent="0.25">
      <c r="A22811"/>
      <c r="B22811"/>
      <c r="C22811"/>
      <c r="D22811"/>
    </row>
    <row r="22812" spans="1:4" x14ac:dyDescent="0.25">
      <c r="A22812"/>
      <c r="B22812"/>
      <c r="C22812"/>
      <c r="D22812"/>
    </row>
    <row r="22813" spans="1:4" x14ac:dyDescent="0.25">
      <c r="A22813"/>
      <c r="B22813"/>
      <c r="C22813"/>
      <c r="D22813"/>
    </row>
    <row r="22814" spans="1:4" x14ac:dyDescent="0.25">
      <c r="A22814"/>
      <c r="B22814"/>
      <c r="C22814"/>
      <c r="D22814"/>
    </row>
    <row r="22815" spans="1:4" x14ac:dyDescent="0.25">
      <c r="A22815"/>
      <c r="B22815"/>
      <c r="C22815"/>
      <c r="D22815"/>
    </row>
    <row r="22816" spans="1:4" x14ac:dyDescent="0.25">
      <c r="A22816"/>
      <c r="B22816"/>
      <c r="C22816"/>
      <c r="D22816"/>
    </row>
    <row r="22817" spans="1:4" x14ac:dyDescent="0.25">
      <c r="A22817"/>
      <c r="B22817"/>
      <c r="C22817"/>
      <c r="D22817"/>
    </row>
    <row r="22818" spans="1:4" x14ac:dyDescent="0.25">
      <c r="A22818"/>
      <c r="B22818"/>
      <c r="C22818"/>
      <c r="D22818"/>
    </row>
    <row r="22819" spans="1:4" x14ac:dyDescent="0.25">
      <c r="A22819"/>
      <c r="B22819"/>
      <c r="C22819"/>
      <c r="D22819"/>
    </row>
    <row r="22820" spans="1:4" x14ac:dyDescent="0.25">
      <c r="A22820"/>
      <c r="B22820"/>
      <c r="C22820"/>
      <c r="D22820"/>
    </row>
    <row r="22821" spans="1:4" x14ac:dyDescent="0.25">
      <c r="A22821"/>
      <c r="B22821"/>
      <c r="C22821"/>
      <c r="D22821"/>
    </row>
    <row r="22822" spans="1:4" x14ac:dyDescent="0.25">
      <c r="A22822"/>
      <c r="B22822"/>
      <c r="C22822"/>
      <c r="D22822"/>
    </row>
    <row r="22823" spans="1:4" x14ac:dyDescent="0.25">
      <c r="A22823"/>
      <c r="B22823"/>
      <c r="C22823"/>
      <c r="D22823"/>
    </row>
    <row r="22824" spans="1:4" x14ac:dyDescent="0.25">
      <c r="A22824"/>
      <c r="B22824"/>
      <c r="C22824"/>
      <c r="D22824"/>
    </row>
    <row r="22825" spans="1:4" x14ac:dyDescent="0.25">
      <c r="A22825"/>
      <c r="B22825"/>
      <c r="C22825"/>
      <c r="D22825"/>
    </row>
    <row r="22826" spans="1:4" x14ac:dyDescent="0.25">
      <c r="A22826"/>
      <c r="B22826"/>
      <c r="C22826"/>
      <c r="D22826"/>
    </row>
    <row r="22827" spans="1:4" x14ac:dyDescent="0.25">
      <c r="A22827"/>
      <c r="B22827"/>
      <c r="C22827"/>
      <c r="D22827"/>
    </row>
    <row r="22828" spans="1:4" x14ac:dyDescent="0.25">
      <c r="A22828"/>
      <c r="B22828"/>
      <c r="C22828"/>
      <c r="D22828"/>
    </row>
    <row r="22829" spans="1:4" x14ac:dyDescent="0.25">
      <c r="A22829"/>
      <c r="B22829"/>
      <c r="C22829"/>
      <c r="D22829"/>
    </row>
    <row r="22830" spans="1:4" x14ac:dyDescent="0.25">
      <c r="A22830"/>
      <c r="B22830"/>
      <c r="C22830"/>
      <c r="D22830"/>
    </row>
    <row r="22831" spans="1:4" x14ac:dyDescent="0.25">
      <c r="A22831"/>
      <c r="B22831"/>
      <c r="C22831"/>
      <c r="D22831"/>
    </row>
    <row r="22832" spans="1:4" x14ac:dyDescent="0.25">
      <c r="A22832"/>
      <c r="B22832"/>
      <c r="C22832"/>
      <c r="D22832"/>
    </row>
    <row r="22833" spans="1:4" x14ac:dyDescent="0.25">
      <c r="A22833"/>
      <c r="B22833"/>
      <c r="C22833"/>
      <c r="D22833"/>
    </row>
    <row r="22834" spans="1:4" x14ac:dyDescent="0.25">
      <c r="A22834"/>
      <c r="B22834"/>
      <c r="C22834"/>
      <c r="D22834"/>
    </row>
    <row r="22835" spans="1:4" x14ac:dyDescent="0.25">
      <c r="A22835"/>
      <c r="B22835"/>
      <c r="C22835"/>
      <c r="D22835"/>
    </row>
    <row r="22836" spans="1:4" x14ac:dyDescent="0.25">
      <c r="A22836"/>
      <c r="B22836"/>
      <c r="C22836"/>
      <c r="D22836"/>
    </row>
    <row r="22837" spans="1:4" x14ac:dyDescent="0.25">
      <c r="A22837"/>
      <c r="B22837"/>
      <c r="C22837"/>
      <c r="D22837"/>
    </row>
    <row r="22838" spans="1:4" x14ac:dyDescent="0.25">
      <c r="A22838"/>
      <c r="B22838"/>
      <c r="C22838"/>
      <c r="D22838"/>
    </row>
    <row r="22839" spans="1:4" x14ac:dyDescent="0.25">
      <c r="A22839"/>
      <c r="B22839"/>
      <c r="C22839"/>
      <c r="D22839"/>
    </row>
    <row r="22840" spans="1:4" x14ac:dyDescent="0.25">
      <c r="A22840"/>
      <c r="B22840"/>
      <c r="C22840"/>
      <c r="D22840"/>
    </row>
    <row r="22841" spans="1:4" x14ac:dyDescent="0.25">
      <c r="A22841"/>
      <c r="B22841"/>
      <c r="C22841"/>
      <c r="D22841"/>
    </row>
    <row r="22842" spans="1:4" x14ac:dyDescent="0.25">
      <c r="A22842"/>
      <c r="B22842"/>
      <c r="C22842"/>
      <c r="D22842"/>
    </row>
    <row r="22843" spans="1:4" x14ac:dyDescent="0.25">
      <c r="A22843"/>
      <c r="B22843"/>
      <c r="C22843"/>
      <c r="D22843"/>
    </row>
    <row r="22844" spans="1:4" x14ac:dyDescent="0.25">
      <c r="A22844"/>
      <c r="B22844"/>
      <c r="C22844"/>
      <c r="D22844"/>
    </row>
    <row r="22845" spans="1:4" x14ac:dyDescent="0.25">
      <c r="A22845"/>
      <c r="B22845"/>
      <c r="C22845"/>
      <c r="D22845"/>
    </row>
    <row r="22846" spans="1:4" x14ac:dyDescent="0.25">
      <c r="A22846"/>
      <c r="B22846"/>
      <c r="C22846"/>
      <c r="D22846"/>
    </row>
    <row r="22847" spans="1:4" x14ac:dyDescent="0.25">
      <c r="A22847"/>
      <c r="B22847"/>
      <c r="C22847"/>
      <c r="D22847"/>
    </row>
    <row r="22848" spans="1:4" x14ac:dyDescent="0.25">
      <c r="A22848"/>
      <c r="B22848"/>
      <c r="C22848"/>
      <c r="D22848"/>
    </row>
    <row r="22849" spans="1:4" x14ac:dyDescent="0.25">
      <c r="A22849"/>
      <c r="B22849"/>
      <c r="C22849"/>
      <c r="D22849"/>
    </row>
    <row r="22850" spans="1:4" x14ac:dyDescent="0.25">
      <c r="A22850"/>
      <c r="B22850"/>
      <c r="C22850"/>
      <c r="D22850"/>
    </row>
    <row r="22851" spans="1:4" x14ac:dyDescent="0.25">
      <c r="A22851"/>
      <c r="B22851"/>
      <c r="C22851"/>
      <c r="D22851"/>
    </row>
    <row r="22852" spans="1:4" x14ac:dyDescent="0.25">
      <c r="A22852"/>
      <c r="B22852"/>
      <c r="C22852"/>
      <c r="D22852"/>
    </row>
    <row r="22853" spans="1:4" x14ac:dyDescent="0.25">
      <c r="A22853"/>
      <c r="B22853"/>
      <c r="C22853"/>
      <c r="D22853"/>
    </row>
    <row r="22854" spans="1:4" x14ac:dyDescent="0.25">
      <c r="A22854"/>
      <c r="B22854"/>
      <c r="C22854"/>
      <c r="D22854"/>
    </row>
    <row r="22855" spans="1:4" x14ac:dyDescent="0.25">
      <c r="A22855"/>
      <c r="B22855"/>
      <c r="C22855"/>
      <c r="D22855"/>
    </row>
    <row r="22856" spans="1:4" x14ac:dyDescent="0.25">
      <c r="A22856"/>
      <c r="B22856"/>
      <c r="C22856"/>
      <c r="D22856"/>
    </row>
    <row r="22857" spans="1:4" x14ac:dyDescent="0.25">
      <c r="A22857"/>
      <c r="B22857"/>
      <c r="C22857"/>
      <c r="D22857"/>
    </row>
    <row r="22858" spans="1:4" x14ac:dyDescent="0.25">
      <c r="A22858"/>
      <c r="B22858"/>
      <c r="C22858"/>
      <c r="D22858"/>
    </row>
    <row r="22859" spans="1:4" x14ac:dyDescent="0.25">
      <c r="A22859"/>
      <c r="B22859"/>
      <c r="C22859"/>
      <c r="D22859"/>
    </row>
    <row r="22860" spans="1:4" x14ac:dyDescent="0.25">
      <c r="A22860"/>
      <c r="B22860"/>
      <c r="C22860"/>
      <c r="D22860"/>
    </row>
    <row r="22861" spans="1:4" x14ac:dyDescent="0.25">
      <c r="A22861"/>
      <c r="B22861"/>
      <c r="C22861"/>
      <c r="D22861"/>
    </row>
    <row r="22862" spans="1:4" x14ac:dyDescent="0.25">
      <c r="A22862"/>
      <c r="B22862"/>
      <c r="C22862"/>
      <c r="D22862"/>
    </row>
    <row r="22863" spans="1:4" x14ac:dyDescent="0.25">
      <c r="A22863"/>
      <c r="B22863"/>
      <c r="C22863"/>
      <c r="D22863"/>
    </row>
    <row r="22864" spans="1:4" x14ac:dyDescent="0.25">
      <c r="A22864"/>
      <c r="B22864"/>
      <c r="C22864"/>
      <c r="D22864"/>
    </row>
    <row r="22865" spans="1:4" x14ac:dyDescent="0.25">
      <c r="A22865"/>
      <c r="B22865"/>
      <c r="C22865"/>
      <c r="D22865"/>
    </row>
    <row r="22866" spans="1:4" x14ac:dyDescent="0.25">
      <c r="A22866"/>
      <c r="B22866"/>
      <c r="C22866"/>
      <c r="D22866"/>
    </row>
    <row r="22867" spans="1:4" x14ac:dyDescent="0.25">
      <c r="A22867"/>
      <c r="B22867"/>
      <c r="C22867"/>
      <c r="D22867"/>
    </row>
    <row r="22868" spans="1:4" x14ac:dyDescent="0.25">
      <c r="A22868"/>
      <c r="B22868"/>
      <c r="C22868"/>
      <c r="D22868"/>
    </row>
    <row r="22869" spans="1:4" x14ac:dyDescent="0.25">
      <c r="A22869"/>
      <c r="B22869"/>
      <c r="C22869"/>
      <c r="D22869"/>
    </row>
    <row r="22870" spans="1:4" x14ac:dyDescent="0.25">
      <c r="A22870"/>
      <c r="B22870"/>
      <c r="C22870"/>
      <c r="D22870"/>
    </row>
    <row r="22871" spans="1:4" x14ac:dyDescent="0.25">
      <c r="A22871"/>
      <c r="B22871"/>
      <c r="C22871"/>
      <c r="D22871"/>
    </row>
    <row r="22872" spans="1:4" x14ac:dyDescent="0.25">
      <c r="A22872"/>
      <c r="B22872"/>
      <c r="C22872"/>
      <c r="D22872"/>
    </row>
    <row r="22873" spans="1:4" x14ac:dyDescent="0.25">
      <c r="A22873"/>
      <c r="B22873"/>
      <c r="C22873"/>
      <c r="D22873"/>
    </row>
    <row r="22874" spans="1:4" x14ac:dyDescent="0.25">
      <c r="A22874"/>
      <c r="B22874"/>
      <c r="C22874"/>
      <c r="D22874"/>
    </row>
    <row r="22875" spans="1:4" x14ac:dyDescent="0.25">
      <c r="A22875"/>
      <c r="B22875"/>
      <c r="C22875"/>
      <c r="D22875"/>
    </row>
    <row r="22876" spans="1:4" x14ac:dyDescent="0.25">
      <c r="A22876"/>
      <c r="B22876"/>
      <c r="C22876"/>
      <c r="D22876"/>
    </row>
    <row r="22877" spans="1:4" x14ac:dyDescent="0.25">
      <c r="A22877"/>
      <c r="B22877"/>
      <c r="C22877"/>
      <c r="D22877"/>
    </row>
    <row r="22878" spans="1:4" x14ac:dyDescent="0.25">
      <c r="A22878"/>
      <c r="B22878"/>
      <c r="C22878"/>
      <c r="D22878"/>
    </row>
    <row r="22879" spans="1:4" x14ac:dyDescent="0.25">
      <c r="A22879"/>
      <c r="B22879"/>
      <c r="C22879"/>
      <c r="D22879"/>
    </row>
    <row r="22880" spans="1:4" x14ac:dyDescent="0.25">
      <c r="A22880"/>
      <c r="B22880"/>
      <c r="C22880"/>
      <c r="D22880"/>
    </row>
    <row r="22881" spans="1:4" x14ac:dyDescent="0.25">
      <c r="A22881"/>
      <c r="B22881"/>
      <c r="C22881"/>
      <c r="D22881"/>
    </row>
    <row r="22882" spans="1:4" x14ac:dyDescent="0.25">
      <c r="A22882"/>
      <c r="B22882"/>
      <c r="C22882"/>
      <c r="D22882"/>
    </row>
    <row r="22883" spans="1:4" x14ac:dyDescent="0.25">
      <c r="A22883"/>
      <c r="B22883"/>
      <c r="C22883"/>
      <c r="D22883"/>
    </row>
    <row r="22884" spans="1:4" x14ac:dyDescent="0.25">
      <c r="A22884"/>
      <c r="B22884"/>
      <c r="C22884"/>
      <c r="D22884"/>
    </row>
    <row r="22885" spans="1:4" x14ac:dyDescent="0.25">
      <c r="A22885"/>
      <c r="B22885"/>
      <c r="C22885"/>
      <c r="D22885"/>
    </row>
    <row r="22886" spans="1:4" x14ac:dyDescent="0.25">
      <c r="A22886"/>
      <c r="B22886"/>
      <c r="C22886"/>
      <c r="D22886"/>
    </row>
    <row r="22887" spans="1:4" x14ac:dyDescent="0.25">
      <c r="A22887"/>
      <c r="B22887"/>
      <c r="C22887"/>
      <c r="D22887"/>
    </row>
    <row r="22888" spans="1:4" x14ac:dyDescent="0.25">
      <c r="A22888"/>
      <c r="B22888"/>
      <c r="C22888"/>
      <c r="D22888"/>
    </row>
    <row r="22889" spans="1:4" x14ac:dyDescent="0.25">
      <c r="A22889"/>
      <c r="B22889"/>
      <c r="C22889"/>
      <c r="D22889"/>
    </row>
    <row r="22890" spans="1:4" x14ac:dyDescent="0.25">
      <c r="A22890"/>
      <c r="B22890"/>
      <c r="C22890"/>
      <c r="D22890"/>
    </row>
    <row r="22891" spans="1:4" x14ac:dyDescent="0.25">
      <c r="A22891"/>
      <c r="B22891"/>
      <c r="C22891"/>
      <c r="D22891"/>
    </row>
    <row r="22892" spans="1:4" x14ac:dyDescent="0.25">
      <c r="A22892"/>
      <c r="B22892"/>
      <c r="C22892"/>
      <c r="D22892"/>
    </row>
    <row r="22893" spans="1:4" x14ac:dyDescent="0.25">
      <c r="A22893"/>
      <c r="B22893"/>
      <c r="C22893"/>
      <c r="D22893"/>
    </row>
    <row r="22894" spans="1:4" x14ac:dyDescent="0.25">
      <c r="A22894"/>
      <c r="B22894"/>
      <c r="C22894"/>
      <c r="D22894"/>
    </row>
    <row r="22895" spans="1:4" x14ac:dyDescent="0.25">
      <c r="A22895"/>
      <c r="B22895"/>
      <c r="C22895"/>
      <c r="D22895"/>
    </row>
    <row r="22896" spans="1:4" x14ac:dyDescent="0.25">
      <c r="A22896"/>
      <c r="B22896"/>
      <c r="C22896"/>
      <c r="D22896"/>
    </row>
    <row r="22897" spans="1:4" x14ac:dyDescent="0.25">
      <c r="A22897"/>
      <c r="B22897"/>
      <c r="C22897"/>
      <c r="D22897"/>
    </row>
    <row r="22898" spans="1:4" x14ac:dyDescent="0.25">
      <c r="A22898"/>
      <c r="B22898"/>
      <c r="C22898"/>
      <c r="D22898"/>
    </row>
    <row r="22899" spans="1:4" x14ac:dyDescent="0.25">
      <c r="A22899"/>
      <c r="B22899"/>
      <c r="C22899"/>
      <c r="D22899"/>
    </row>
    <row r="22900" spans="1:4" x14ac:dyDescent="0.25">
      <c r="A22900"/>
      <c r="B22900"/>
      <c r="C22900"/>
      <c r="D22900"/>
    </row>
    <row r="22901" spans="1:4" x14ac:dyDescent="0.25">
      <c r="A22901"/>
      <c r="B22901"/>
      <c r="C22901"/>
      <c r="D22901"/>
    </row>
    <row r="22902" spans="1:4" x14ac:dyDescent="0.25">
      <c r="A22902"/>
      <c r="B22902"/>
      <c r="C22902"/>
      <c r="D22902"/>
    </row>
    <row r="22903" spans="1:4" x14ac:dyDescent="0.25">
      <c r="A22903"/>
      <c r="B22903"/>
      <c r="C22903"/>
      <c r="D22903"/>
    </row>
    <row r="22904" spans="1:4" x14ac:dyDescent="0.25">
      <c r="A22904"/>
      <c r="B22904"/>
      <c r="C22904"/>
      <c r="D22904"/>
    </row>
    <row r="22905" spans="1:4" x14ac:dyDescent="0.25">
      <c r="A22905"/>
      <c r="B22905"/>
      <c r="C22905"/>
      <c r="D22905"/>
    </row>
    <row r="22906" spans="1:4" x14ac:dyDescent="0.25">
      <c r="A22906"/>
      <c r="B22906"/>
      <c r="C22906"/>
      <c r="D22906"/>
    </row>
    <row r="22907" spans="1:4" x14ac:dyDescent="0.25">
      <c r="A22907"/>
      <c r="B22907"/>
      <c r="C22907"/>
      <c r="D22907"/>
    </row>
    <row r="22908" spans="1:4" x14ac:dyDescent="0.25">
      <c r="A22908"/>
      <c r="B22908"/>
      <c r="C22908"/>
      <c r="D22908"/>
    </row>
    <row r="22909" spans="1:4" x14ac:dyDescent="0.25">
      <c r="A22909"/>
      <c r="B22909"/>
      <c r="C22909"/>
      <c r="D22909"/>
    </row>
    <row r="22910" spans="1:4" x14ac:dyDescent="0.25">
      <c r="A22910"/>
      <c r="B22910"/>
      <c r="C22910"/>
      <c r="D22910"/>
    </row>
    <row r="22911" spans="1:4" x14ac:dyDescent="0.25">
      <c r="A22911"/>
      <c r="B22911"/>
      <c r="C22911"/>
      <c r="D22911"/>
    </row>
    <row r="22912" spans="1:4" x14ac:dyDescent="0.25">
      <c r="A22912"/>
      <c r="B22912"/>
      <c r="C22912"/>
      <c r="D22912"/>
    </row>
    <row r="22913" spans="1:4" x14ac:dyDescent="0.25">
      <c r="A22913"/>
      <c r="B22913"/>
      <c r="C22913"/>
      <c r="D22913"/>
    </row>
    <row r="22914" spans="1:4" x14ac:dyDescent="0.25">
      <c r="A22914"/>
      <c r="B22914"/>
      <c r="C22914"/>
      <c r="D22914"/>
    </row>
    <row r="22915" spans="1:4" x14ac:dyDescent="0.25">
      <c r="A22915"/>
      <c r="B22915"/>
      <c r="C22915"/>
      <c r="D22915"/>
    </row>
    <row r="22916" spans="1:4" x14ac:dyDescent="0.25">
      <c r="A22916"/>
      <c r="B22916"/>
      <c r="C22916"/>
      <c r="D22916"/>
    </row>
    <row r="22917" spans="1:4" x14ac:dyDescent="0.25">
      <c r="A22917"/>
      <c r="B22917"/>
      <c r="C22917"/>
      <c r="D22917"/>
    </row>
    <row r="22918" spans="1:4" x14ac:dyDescent="0.25">
      <c r="A22918"/>
      <c r="B22918"/>
      <c r="C22918"/>
      <c r="D22918"/>
    </row>
    <row r="22919" spans="1:4" x14ac:dyDescent="0.25">
      <c r="A22919"/>
      <c r="B22919"/>
      <c r="C22919"/>
      <c r="D22919"/>
    </row>
    <row r="22920" spans="1:4" x14ac:dyDescent="0.25">
      <c r="A22920"/>
      <c r="B22920"/>
      <c r="C22920"/>
      <c r="D22920"/>
    </row>
    <row r="22921" spans="1:4" x14ac:dyDescent="0.25">
      <c r="A22921"/>
      <c r="B22921"/>
      <c r="C22921"/>
      <c r="D22921"/>
    </row>
    <row r="22922" spans="1:4" x14ac:dyDescent="0.25">
      <c r="A22922"/>
      <c r="B22922"/>
      <c r="C22922"/>
      <c r="D22922"/>
    </row>
    <row r="22923" spans="1:4" x14ac:dyDescent="0.25">
      <c r="A22923"/>
      <c r="B22923"/>
      <c r="C22923"/>
      <c r="D22923"/>
    </row>
    <row r="22924" spans="1:4" x14ac:dyDescent="0.25">
      <c r="A22924"/>
      <c r="B22924"/>
      <c r="C22924"/>
      <c r="D22924"/>
    </row>
    <row r="22925" spans="1:4" x14ac:dyDescent="0.25">
      <c r="A22925"/>
      <c r="B22925"/>
      <c r="C22925"/>
      <c r="D22925"/>
    </row>
    <row r="22926" spans="1:4" x14ac:dyDescent="0.25">
      <c r="A22926"/>
      <c r="B22926"/>
      <c r="C22926"/>
      <c r="D22926"/>
    </row>
    <row r="22927" spans="1:4" x14ac:dyDescent="0.25">
      <c r="A22927"/>
      <c r="B22927"/>
      <c r="C22927"/>
      <c r="D22927"/>
    </row>
    <row r="22928" spans="1:4" x14ac:dyDescent="0.25">
      <c r="A22928"/>
      <c r="B22928"/>
      <c r="C22928"/>
      <c r="D22928"/>
    </row>
    <row r="22929" spans="1:4" x14ac:dyDescent="0.25">
      <c r="A22929"/>
      <c r="B22929"/>
      <c r="C22929"/>
      <c r="D22929"/>
    </row>
    <row r="22930" spans="1:4" x14ac:dyDescent="0.25">
      <c r="A22930"/>
      <c r="B22930"/>
      <c r="C22930"/>
      <c r="D22930"/>
    </row>
    <row r="22931" spans="1:4" x14ac:dyDescent="0.25">
      <c r="A22931"/>
      <c r="B22931"/>
      <c r="C22931"/>
      <c r="D22931"/>
    </row>
    <row r="22932" spans="1:4" x14ac:dyDescent="0.25">
      <c r="A22932"/>
      <c r="B22932"/>
      <c r="C22932"/>
      <c r="D22932"/>
    </row>
    <row r="22933" spans="1:4" x14ac:dyDescent="0.25">
      <c r="A22933"/>
      <c r="B22933"/>
      <c r="C22933"/>
      <c r="D22933"/>
    </row>
    <row r="22934" spans="1:4" x14ac:dyDescent="0.25">
      <c r="A22934"/>
      <c r="B22934"/>
      <c r="C22934"/>
      <c r="D22934"/>
    </row>
    <row r="22935" spans="1:4" x14ac:dyDescent="0.25">
      <c r="A22935"/>
      <c r="B22935"/>
      <c r="C22935"/>
      <c r="D22935"/>
    </row>
    <row r="22936" spans="1:4" x14ac:dyDescent="0.25">
      <c r="A22936"/>
      <c r="B22936"/>
      <c r="C22936"/>
      <c r="D22936"/>
    </row>
    <row r="22937" spans="1:4" x14ac:dyDescent="0.25">
      <c r="A22937"/>
      <c r="B22937"/>
      <c r="C22937"/>
      <c r="D22937"/>
    </row>
    <row r="22938" spans="1:4" x14ac:dyDescent="0.25">
      <c r="A22938"/>
      <c r="B22938"/>
      <c r="C22938"/>
      <c r="D22938"/>
    </row>
    <row r="22939" spans="1:4" x14ac:dyDescent="0.25">
      <c r="A22939"/>
      <c r="B22939"/>
      <c r="C22939"/>
      <c r="D22939"/>
    </row>
    <row r="22940" spans="1:4" x14ac:dyDescent="0.25">
      <c r="A22940"/>
      <c r="B22940"/>
      <c r="C22940"/>
      <c r="D22940"/>
    </row>
    <row r="22941" spans="1:4" x14ac:dyDescent="0.25">
      <c r="A22941"/>
      <c r="B22941"/>
      <c r="C22941"/>
      <c r="D22941"/>
    </row>
    <row r="22942" spans="1:4" x14ac:dyDescent="0.25">
      <c r="A22942"/>
      <c r="B22942"/>
      <c r="C22942"/>
      <c r="D22942"/>
    </row>
    <row r="22943" spans="1:4" x14ac:dyDescent="0.25">
      <c r="A22943"/>
      <c r="B22943"/>
      <c r="C22943"/>
      <c r="D22943"/>
    </row>
    <row r="22944" spans="1:4" x14ac:dyDescent="0.25">
      <c r="A22944"/>
      <c r="B22944"/>
      <c r="C22944"/>
      <c r="D22944"/>
    </row>
    <row r="22945" spans="1:4" x14ac:dyDescent="0.25">
      <c r="A22945"/>
      <c r="B22945"/>
      <c r="C22945"/>
      <c r="D22945"/>
    </row>
    <row r="22946" spans="1:4" x14ac:dyDescent="0.25">
      <c r="A22946"/>
      <c r="B22946"/>
      <c r="C22946"/>
      <c r="D22946"/>
    </row>
    <row r="22947" spans="1:4" x14ac:dyDescent="0.25">
      <c r="A22947"/>
      <c r="B22947"/>
      <c r="C22947"/>
      <c r="D22947"/>
    </row>
    <row r="22948" spans="1:4" x14ac:dyDescent="0.25">
      <c r="A22948"/>
      <c r="B22948"/>
      <c r="C22948"/>
      <c r="D22948"/>
    </row>
    <row r="22949" spans="1:4" x14ac:dyDescent="0.25">
      <c r="A22949"/>
      <c r="B22949"/>
      <c r="C22949"/>
      <c r="D22949"/>
    </row>
    <row r="22950" spans="1:4" x14ac:dyDescent="0.25">
      <c r="A22950"/>
      <c r="B22950"/>
      <c r="C22950"/>
      <c r="D22950"/>
    </row>
    <row r="22951" spans="1:4" x14ac:dyDescent="0.25">
      <c r="A22951"/>
      <c r="B22951"/>
      <c r="C22951"/>
      <c r="D22951"/>
    </row>
    <row r="22952" spans="1:4" x14ac:dyDescent="0.25">
      <c r="A22952"/>
      <c r="B22952"/>
      <c r="C22952"/>
      <c r="D22952"/>
    </row>
    <row r="22953" spans="1:4" x14ac:dyDescent="0.25">
      <c r="A22953"/>
      <c r="B22953"/>
      <c r="C22953"/>
      <c r="D22953"/>
    </row>
    <row r="22954" spans="1:4" x14ac:dyDescent="0.25">
      <c r="A22954"/>
      <c r="B22954"/>
      <c r="C22954"/>
      <c r="D22954"/>
    </row>
    <row r="22955" spans="1:4" x14ac:dyDescent="0.25">
      <c r="A22955"/>
      <c r="B22955"/>
      <c r="C22955"/>
      <c r="D22955"/>
    </row>
    <row r="22956" spans="1:4" x14ac:dyDescent="0.25">
      <c r="A22956"/>
      <c r="B22956"/>
      <c r="C22956"/>
      <c r="D22956"/>
    </row>
    <row r="22957" spans="1:4" x14ac:dyDescent="0.25">
      <c r="A22957"/>
      <c r="B22957"/>
      <c r="C22957"/>
      <c r="D22957"/>
    </row>
    <row r="22958" spans="1:4" x14ac:dyDescent="0.25">
      <c r="A22958"/>
      <c r="B22958"/>
      <c r="C22958"/>
      <c r="D22958"/>
    </row>
    <row r="22959" spans="1:4" x14ac:dyDescent="0.25">
      <c r="A22959"/>
      <c r="B22959"/>
      <c r="C22959"/>
      <c r="D22959"/>
    </row>
    <row r="22960" spans="1:4" x14ac:dyDescent="0.25">
      <c r="A22960"/>
      <c r="B22960"/>
      <c r="C22960"/>
      <c r="D22960"/>
    </row>
    <row r="22961" spans="1:4" x14ac:dyDescent="0.25">
      <c r="A22961"/>
      <c r="B22961"/>
      <c r="C22961"/>
      <c r="D22961"/>
    </row>
    <row r="22962" spans="1:4" x14ac:dyDescent="0.25">
      <c r="A22962"/>
      <c r="B22962"/>
      <c r="C22962"/>
      <c r="D22962"/>
    </row>
    <row r="22963" spans="1:4" x14ac:dyDescent="0.25">
      <c r="A22963"/>
      <c r="B22963"/>
      <c r="C22963"/>
      <c r="D22963"/>
    </row>
    <row r="22964" spans="1:4" x14ac:dyDescent="0.25">
      <c r="A22964"/>
      <c r="B22964"/>
      <c r="C22964"/>
      <c r="D22964"/>
    </row>
    <row r="22965" spans="1:4" x14ac:dyDescent="0.25">
      <c r="A22965"/>
      <c r="B22965"/>
      <c r="C22965"/>
      <c r="D22965"/>
    </row>
    <row r="22966" spans="1:4" x14ac:dyDescent="0.25">
      <c r="A22966"/>
      <c r="B22966"/>
      <c r="C22966"/>
      <c r="D22966"/>
    </row>
    <row r="22967" spans="1:4" x14ac:dyDescent="0.25">
      <c r="A22967"/>
      <c r="B22967"/>
      <c r="C22967"/>
      <c r="D22967"/>
    </row>
    <row r="22968" spans="1:4" x14ac:dyDescent="0.25">
      <c r="A22968"/>
      <c r="B22968"/>
      <c r="C22968"/>
      <c r="D22968"/>
    </row>
    <row r="22969" spans="1:4" x14ac:dyDescent="0.25">
      <c r="A22969"/>
      <c r="B22969"/>
      <c r="C22969"/>
      <c r="D22969"/>
    </row>
    <row r="22970" spans="1:4" x14ac:dyDescent="0.25">
      <c r="A22970"/>
      <c r="B22970"/>
      <c r="C22970"/>
      <c r="D22970"/>
    </row>
    <row r="22971" spans="1:4" x14ac:dyDescent="0.25">
      <c r="A22971"/>
      <c r="B22971"/>
      <c r="C22971"/>
      <c r="D22971"/>
    </row>
    <row r="22972" spans="1:4" x14ac:dyDescent="0.25">
      <c r="A22972"/>
      <c r="B22972"/>
      <c r="C22972"/>
      <c r="D22972"/>
    </row>
    <row r="22973" spans="1:4" x14ac:dyDescent="0.25">
      <c r="A22973"/>
      <c r="B22973"/>
      <c r="C22973"/>
      <c r="D22973"/>
    </row>
    <row r="22974" spans="1:4" x14ac:dyDescent="0.25">
      <c r="A22974"/>
      <c r="B22974"/>
      <c r="C22974"/>
      <c r="D22974"/>
    </row>
    <row r="22975" spans="1:4" x14ac:dyDescent="0.25">
      <c r="A22975"/>
      <c r="B22975"/>
      <c r="C22975"/>
      <c r="D22975"/>
    </row>
    <row r="22976" spans="1:4" x14ac:dyDescent="0.25">
      <c r="A22976"/>
      <c r="B22976"/>
      <c r="C22976"/>
      <c r="D22976"/>
    </row>
    <row r="22977" spans="1:4" x14ac:dyDescent="0.25">
      <c r="A22977"/>
      <c r="B22977"/>
      <c r="C22977"/>
      <c r="D22977"/>
    </row>
    <row r="22978" spans="1:4" x14ac:dyDescent="0.25">
      <c r="A22978"/>
      <c r="B22978"/>
      <c r="C22978"/>
      <c r="D22978"/>
    </row>
    <row r="22979" spans="1:4" x14ac:dyDescent="0.25">
      <c r="A22979"/>
      <c r="B22979"/>
      <c r="C22979"/>
      <c r="D22979"/>
    </row>
    <row r="22980" spans="1:4" x14ac:dyDescent="0.25">
      <c r="A22980"/>
      <c r="B22980"/>
      <c r="C22980"/>
      <c r="D22980"/>
    </row>
    <row r="22981" spans="1:4" x14ac:dyDescent="0.25">
      <c r="A22981"/>
      <c r="B22981"/>
      <c r="C22981"/>
      <c r="D22981"/>
    </row>
    <row r="22982" spans="1:4" x14ac:dyDescent="0.25">
      <c r="A22982"/>
      <c r="B22982"/>
      <c r="C22982"/>
      <c r="D22982"/>
    </row>
    <row r="22983" spans="1:4" x14ac:dyDescent="0.25">
      <c r="A22983"/>
      <c r="B22983"/>
      <c r="C22983"/>
      <c r="D22983"/>
    </row>
    <row r="22984" spans="1:4" x14ac:dyDescent="0.25">
      <c r="A22984"/>
      <c r="B22984"/>
      <c r="C22984"/>
      <c r="D22984"/>
    </row>
    <row r="22985" spans="1:4" x14ac:dyDescent="0.25">
      <c r="A22985"/>
      <c r="B22985"/>
      <c r="C22985"/>
      <c r="D22985"/>
    </row>
    <row r="22986" spans="1:4" x14ac:dyDescent="0.25">
      <c r="A22986"/>
      <c r="B22986"/>
      <c r="C22986"/>
      <c r="D22986"/>
    </row>
    <row r="22987" spans="1:4" x14ac:dyDescent="0.25">
      <c r="A22987"/>
      <c r="B22987"/>
      <c r="C22987"/>
      <c r="D22987"/>
    </row>
    <row r="22988" spans="1:4" x14ac:dyDescent="0.25">
      <c r="A22988"/>
      <c r="B22988"/>
      <c r="C22988"/>
      <c r="D22988"/>
    </row>
    <row r="22989" spans="1:4" x14ac:dyDescent="0.25">
      <c r="A22989"/>
      <c r="B22989"/>
      <c r="C22989"/>
      <c r="D22989"/>
    </row>
    <row r="22990" spans="1:4" x14ac:dyDescent="0.25">
      <c r="A22990"/>
      <c r="B22990"/>
      <c r="C22990"/>
      <c r="D22990"/>
    </row>
    <row r="22991" spans="1:4" x14ac:dyDescent="0.25">
      <c r="A22991"/>
      <c r="B22991"/>
      <c r="C22991"/>
      <c r="D22991"/>
    </row>
    <row r="22992" spans="1:4" x14ac:dyDescent="0.25">
      <c r="A22992"/>
      <c r="B22992"/>
      <c r="C22992"/>
      <c r="D22992"/>
    </row>
    <row r="22993" spans="1:4" x14ac:dyDescent="0.25">
      <c r="A22993"/>
      <c r="B22993"/>
      <c r="C22993"/>
      <c r="D22993"/>
    </row>
    <row r="22994" spans="1:4" x14ac:dyDescent="0.25">
      <c r="A22994"/>
      <c r="B22994"/>
      <c r="C22994"/>
      <c r="D22994"/>
    </row>
    <row r="22995" spans="1:4" x14ac:dyDescent="0.25">
      <c r="A22995"/>
      <c r="B22995"/>
      <c r="C22995"/>
      <c r="D22995"/>
    </row>
    <row r="22996" spans="1:4" x14ac:dyDescent="0.25">
      <c r="A22996"/>
      <c r="B22996"/>
      <c r="C22996"/>
      <c r="D22996"/>
    </row>
    <row r="22997" spans="1:4" x14ac:dyDescent="0.25">
      <c r="A22997"/>
      <c r="B22997"/>
      <c r="C22997"/>
      <c r="D22997"/>
    </row>
    <row r="22998" spans="1:4" x14ac:dyDescent="0.25">
      <c r="A22998"/>
      <c r="B22998"/>
      <c r="C22998"/>
      <c r="D22998"/>
    </row>
    <row r="22999" spans="1:4" x14ac:dyDescent="0.25">
      <c r="A22999"/>
      <c r="B22999"/>
      <c r="C22999"/>
      <c r="D22999"/>
    </row>
    <row r="23000" spans="1:4" x14ac:dyDescent="0.25">
      <c r="A23000"/>
      <c r="B23000"/>
      <c r="C23000"/>
      <c r="D23000"/>
    </row>
    <row r="23001" spans="1:4" x14ac:dyDescent="0.25">
      <c r="A23001"/>
      <c r="B23001"/>
      <c r="C23001"/>
      <c r="D23001"/>
    </row>
    <row r="23002" spans="1:4" x14ac:dyDescent="0.25">
      <c r="A23002"/>
      <c r="B23002"/>
      <c r="C23002"/>
      <c r="D23002"/>
    </row>
    <row r="23003" spans="1:4" x14ac:dyDescent="0.25">
      <c r="A23003"/>
      <c r="B23003"/>
      <c r="C23003"/>
      <c r="D23003"/>
    </row>
    <row r="23004" spans="1:4" x14ac:dyDescent="0.25">
      <c r="A23004"/>
      <c r="B23004"/>
      <c r="C23004"/>
      <c r="D23004"/>
    </row>
    <row r="23005" spans="1:4" x14ac:dyDescent="0.25">
      <c r="A23005"/>
      <c r="B23005"/>
      <c r="C23005"/>
      <c r="D23005"/>
    </row>
    <row r="23006" spans="1:4" x14ac:dyDescent="0.25">
      <c r="A23006"/>
      <c r="B23006"/>
      <c r="C23006"/>
      <c r="D23006"/>
    </row>
    <row r="23007" spans="1:4" x14ac:dyDescent="0.25">
      <c r="A23007"/>
      <c r="B23007"/>
      <c r="C23007"/>
      <c r="D23007"/>
    </row>
    <row r="23008" spans="1:4" x14ac:dyDescent="0.25">
      <c r="A23008"/>
      <c r="B23008"/>
      <c r="C23008"/>
      <c r="D23008"/>
    </row>
    <row r="23009" spans="1:4" x14ac:dyDescent="0.25">
      <c r="A23009"/>
      <c r="B23009"/>
      <c r="C23009"/>
      <c r="D23009"/>
    </row>
    <row r="23010" spans="1:4" x14ac:dyDescent="0.25">
      <c r="A23010"/>
      <c r="B23010"/>
      <c r="C23010"/>
      <c r="D23010"/>
    </row>
    <row r="23011" spans="1:4" x14ac:dyDescent="0.25">
      <c r="A23011"/>
      <c r="B23011"/>
      <c r="C23011"/>
      <c r="D23011"/>
    </row>
    <row r="23012" spans="1:4" x14ac:dyDescent="0.25">
      <c r="A23012"/>
      <c r="B23012"/>
      <c r="C23012"/>
      <c r="D23012"/>
    </row>
    <row r="23013" spans="1:4" x14ac:dyDescent="0.25">
      <c r="A23013"/>
      <c r="B23013"/>
      <c r="C23013"/>
      <c r="D23013"/>
    </row>
    <row r="23014" spans="1:4" x14ac:dyDescent="0.25">
      <c r="A23014"/>
      <c r="B23014"/>
      <c r="C23014"/>
      <c r="D23014"/>
    </row>
    <row r="23015" spans="1:4" x14ac:dyDescent="0.25">
      <c r="A23015"/>
      <c r="B23015"/>
      <c r="C23015"/>
      <c r="D23015"/>
    </row>
    <row r="23016" spans="1:4" x14ac:dyDescent="0.25">
      <c r="A23016"/>
      <c r="B23016"/>
      <c r="C23016"/>
      <c r="D23016"/>
    </row>
    <row r="23017" spans="1:4" x14ac:dyDescent="0.25">
      <c r="A23017"/>
      <c r="B23017"/>
      <c r="C23017"/>
      <c r="D23017"/>
    </row>
    <row r="23018" spans="1:4" x14ac:dyDescent="0.25">
      <c r="A23018"/>
      <c r="B23018"/>
      <c r="C23018"/>
      <c r="D23018"/>
    </row>
    <row r="23019" spans="1:4" x14ac:dyDescent="0.25">
      <c r="A23019"/>
      <c r="B23019"/>
      <c r="C23019"/>
      <c r="D23019"/>
    </row>
    <row r="23020" spans="1:4" x14ac:dyDescent="0.25">
      <c r="A23020"/>
      <c r="B23020"/>
      <c r="C23020"/>
      <c r="D23020"/>
    </row>
    <row r="23021" spans="1:4" x14ac:dyDescent="0.25">
      <c r="A23021"/>
      <c r="B23021"/>
      <c r="C23021"/>
      <c r="D23021"/>
    </row>
    <row r="23022" spans="1:4" x14ac:dyDescent="0.25">
      <c r="A23022"/>
      <c r="B23022"/>
      <c r="C23022"/>
      <c r="D23022"/>
    </row>
    <row r="23023" spans="1:4" x14ac:dyDescent="0.25">
      <c r="A23023"/>
      <c r="B23023"/>
      <c r="C23023"/>
      <c r="D23023"/>
    </row>
    <row r="23024" spans="1:4" x14ac:dyDescent="0.25">
      <c r="A23024"/>
      <c r="B23024"/>
      <c r="C23024"/>
      <c r="D23024"/>
    </row>
    <row r="23025" spans="1:4" x14ac:dyDescent="0.25">
      <c r="A23025"/>
      <c r="B23025"/>
      <c r="C23025"/>
      <c r="D23025"/>
    </row>
    <row r="23026" spans="1:4" x14ac:dyDescent="0.25">
      <c r="A23026"/>
      <c r="B23026"/>
      <c r="C23026"/>
      <c r="D23026"/>
    </row>
    <row r="23027" spans="1:4" x14ac:dyDescent="0.25">
      <c r="A23027"/>
      <c r="B23027"/>
      <c r="C23027"/>
      <c r="D23027"/>
    </row>
    <row r="23028" spans="1:4" x14ac:dyDescent="0.25">
      <c r="A23028"/>
      <c r="B23028"/>
      <c r="C23028"/>
      <c r="D23028"/>
    </row>
    <row r="23029" spans="1:4" x14ac:dyDescent="0.25">
      <c r="A23029"/>
      <c r="B23029"/>
      <c r="C23029"/>
      <c r="D23029"/>
    </row>
    <row r="23030" spans="1:4" x14ac:dyDescent="0.25">
      <c r="A23030"/>
      <c r="B23030"/>
      <c r="C23030"/>
      <c r="D23030"/>
    </row>
    <row r="23031" spans="1:4" x14ac:dyDescent="0.25">
      <c r="A23031"/>
      <c r="B23031"/>
      <c r="C23031"/>
      <c r="D23031"/>
    </row>
    <row r="23032" spans="1:4" x14ac:dyDescent="0.25">
      <c r="A23032"/>
      <c r="B23032"/>
      <c r="C23032"/>
      <c r="D23032"/>
    </row>
    <row r="23033" spans="1:4" x14ac:dyDescent="0.25">
      <c r="A23033"/>
      <c r="B23033"/>
      <c r="C23033"/>
      <c r="D23033"/>
    </row>
    <row r="23034" spans="1:4" x14ac:dyDescent="0.25">
      <c r="A23034"/>
      <c r="B23034"/>
      <c r="C23034"/>
      <c r="D23034"/>
    </row>
    <row r="23035" spans="1:4" x14ac:dyDescent="0.25">
      <c r="A23035"/>
      <c r="B23035"/>
      <c r="C23035"/>
      <c r="D23035"/>
    </row>
    <row r="23036" spans="1:4" x14ac:dyDescent="0.25">
      <c r="A23036"/>
      <c r="B23036"/>
      <c r="C23036"/>
      <c r="D23036"/>
    </row>
    <row r="23037" spans="1:4" x14ac:dyDescent="0.25">
      <c r="A23037"/>
      <c r="B23037"/>
      <c r="C23037"/>
      <c r="D23037"/>
    </row>
    <row r="23038" spans="1:4" x14ac:dyDescent="0.25">
      <c r="A23038"/>
      <c r="B23038"/>
      <c r="C23038"/>
      <c r="D23038"/>
    </row>
    <row r="23039" spans="1:4" x14ac:dyDescent="0.25">
      <c r="A23039"/>
      <c r="B23039"/>
      <c r="C23039"/>
      <c r="D23039"/>
    </row>
    <row r="23040" spans="1:4" x14ac:dyDescent="0.25">
      <c r="A23040"/>
      <c r="B23040"/>
      <c r="C23040"/>
      <c r="D23040"/>
    </row>
    <row r="23041" spans="1:4" x14ac:dyDescent="0.25">
      <c r="A23041"/>
      <c r="B23041"/>
      <c r="C23041"/>
      <c r="D23041"/>
    </row>
    <row r="23042" spans="1:4" x14ac:dyDescent="0.25">
      <c r="A23042"/>
      <c r="B23042"/>
      <c r="C23042"/>
      <c r="D23042"/>
    </row>
    <row r="23043" spans="1:4" x14ac:dyDescent="0.25">
      <c r="A23043"/>
      <c r="B23043"/>
      <c r="C23043"/>
      <c r="D23043"/>
    </row>
    <row r="23044" spans="1:4" x14ac:dyDescent="0.25">
      <c r="A23044"/>
      <c r="B23044"/>
      <c r="C23044"/>
      <c r="D23044"/>
    </row>
    <row r="23045" spans="1:4" x14ac:dyDescent="0.25">
      <c r="A23045"/>
      <c r="B23045"/>
      <c r="C23045"/>
      <c r="D23045"/>
    </row>
    <row r="23046" spans="1:4" x14ac:dyDescent="0.25">
      <c r="A23046"/>
      <c r="B23046"/>
      <c r="C23046"/>
      <c r="D23046"/>
    </row>
    <row r="23047" spans="1:4" x14ac:dyDescent="0.25">
      <c r="A23047"/>
      <c r="B23047"/>
      <c r="C23047"/>
      <c r="D23047"/>
    </row>
    <row r="23048" spans="1:4" x14ac:dyDescent="0.25">
      <c r="A23048"/>
      <c r="B23048"/>
      <c r="C23048"/>
      <c r="D23048"/>
    </row>
    <row r="23049" spans="1:4" x14ac:dyDescent="0.25">
      <c r="A23049"/>
      <c r="B23049"/>
      <c r="C23049"/>
      <c r="D23049"/>
    </row>
    <row r="23050" spans="1:4" x14ac:dyDescent="0.25">
      <c r="A23050"/>
      <c r="B23050"/>
      <c r="C23050"/>
      <c r="D23050"/>
    </row>
    <row r="23051" spans="1:4" x14ac:dyDescent="0.25">
      <c r="A23051"/>
      <c r="B23051"/>
      <c r="C23051"/>
      <c r="D23051"/>
    </row>
    <row r="23052" spans="1:4" x14ac:dyDescent="0.25">
      <c r="A23052"/>
      <c r="B23052"/>
      <c r="C23052"/>
      <c r="D23052"/>
    </row>
    <row r="23053" spans="1:4" x14ac:dyDescent="0.25">
      <c r="A23053"/>
      <c r="B23053"/>
      <c r="C23053"/>
      <c r="D23053"/>
    </row>
    <row r="23054" spans="1:4" x14ac:dyDescent="0.25">
      <c r="A23054"/>
      <c r="B23054"/>
      <c r="C23054"/>
      <c r="D23054"/>
    </row>
    <row r="23055" spans="1:4" x14ac:dyDescent="0.25">
      <c r="A23055"/>
      <c r="B23055"/>
      <c r="C23055"/>
      <c r="D23055"/>
    </row>
    <row r="23056" spans="1:4" x14ac:dyDescent="0.25">
      <c r="A23056"/>
      <c r="B23056"/>
      <c r="C23056"/>
      <c r="D23056"/>
    </row>
    <row r="23057" spans="1:4" x14ac:dyDescent="0.25">
      <c r="A23057"/>
      <c r="B23057"/>
      <c r="C23057"/>
      <c r="D23057"/>
    </row>
    <row r="23058" spans="1:4" x14ac:dyDescent="0.25">
      <c r="A23058"/>
      <c r="B23058"/>
      <c r="C23058"/>
      <c r="D23058"/>
    </row>
    <row r="23059" spans="1:4" x14ac:dyDescent="0.25">
      <c r="A23059"/>
      <c r="B23059"/>
      <c r="C23059"/>
      <c r="D23059"/>
    </row>
    <row r="23060" spans="1:4" x14ac:dyDescent="0.25">
      <c r="A23060"/>
      <c r="B23060"/>
      <c r="C23060"/>
      <c r="D23060"/>
    </row>
    <row r="23061" spans="1:4" x14ac:dyDescent="0.25">
      <c r="A23061"/>
      <c r="B23061"/>
      <c r="C23061"/>
      <c r="D23061"/>
    </row>
    <row r="23062" spans="1:4" x14ac:dyDescent="0.25">
      <c r="A23062"/>
      <c r="B23062"/>
      <c r="C23062"/>
      <c r="D23062"/>
    </row>
    <row r="23063" spans="1:4" x14ac:dyDescent="0.25">
      <c r="A23063"/>
      <c r="B23063"/>
      <c r="C23063"/>
      <c r="D23063"/>
    </row>
    <row r="23064" spans="1:4" x14ac:dyDescent="0.25">
      <c r="A23064"/>
      <c r="B23064"/>
      <c r="C23064"/>
      <c r="D23064"/>
    </row>
    <row r="23065" spans="1:4" x14ac:dyDescent="0.25">
      <c r="A23065"/>
      <c r="B23065"/>
      <c r="C23065"/>
      <c r="D23065"/>
    </row>
    <row r="23066" spans="1:4" x14ac:dyDescent="0.25">
      <c r="A23066"/>
      <c r="B23066"/>
      <c r="C23066"/>
      <c r="D23066"/>
    </row>
    <row r="23067" spans="1:4" x14ac:dyDescent="0.25">
      <c r="A23067"/>
      <c r="B23067"/>
      <c r="C23067"/>
      <c r="D23067"/>
    </row>
    <row r="23068" spans="1:4" x14ac:dyDescent="0.25">
      <c r="A23068"/>
      <c r="B23068"/>
      <c r="C23068"/>
      <c r="D23068"/>
    </row>
    <row r="23069" spans="1:4" x14ac:dyDescent="0.25">
      <c r="A23069"/>
      <c r="B23069"/>
      <c r="C23069"/>
      <c r="D23069"/>
    </row>
    <row r="23070" spans="1:4" x14ac:dyDescent="0.25">
      <c r="A23070"/>
      <c r="B23070"/>
      <c r="C23070"/>
      <c r="D23070"/>
    </row>
    <row r="23071" spans="1:4" x14ac:dyDescent="0.25">
      <c r="A23071"/>
      <c r="B23071"/>
      <c r="C23071"/>
      <c r="D23071"/>
    </row>
    <row r="23072" spans="1:4" x14ac:dyDescent="0.25">
      <c r="A23072"/>
      <c r="B23072"/>
      <c r="C23072"/>
      <c r="D23072"/>
    </row>
    <row r="23073" spans="1:4" x14ac:dyDescent="0.25">
      <c r="A23073"/>
      <c r="B23073"/>
      <c r="C23073"/>
      <c r="D23073"/>
    </row>
    <row r="23074" spans="1:4" x14ac:dyDescent="0.25">
      <c r="A23074"/>
      <c r="B23074"/>
      <c r="C23074"/>
      <c r="D23074"/>
    </row>
    <row r="23075" spans="1:4" x14ac:dyDescent="0.25">
      <c r="A23075"/>
      <c r="B23075"/>
      <c r="C23075"/>
      <c r="D23075"/>
    </row>
    <row r="23076" spans="1:4" x14ac:dyDescent="0.25">
      <c r="A23076"/>
      <c r="B23076"/>
      <c r="C23076"/>
      <c r="D23076"/>
    </row>
    <row r="23077" spans="1:4" x14ac:dyDescent="0.25">
      <c r="A23077"/>
      <c r="B23077"/>
      <c r="C23077"/>
      <c r="D23077"/>
    </row>
    <row r="23078" spans="1:4" x14ac:dyDescent="0.25">
      <c r="A23078"/>
      <c r="B23078"/>
      <c r="C23078"/>
      <c r="D23078"/>
    </row>
    <row r="23079" spans="1:4" x14ac:dyDescent="0.25">
      <c r="A23079"/>
      <c r="B23079"/>
      <c r="C23079"/>
      <c r="D23079"/>
    </row>
    <row r="23080" spans="1:4" x14ac:dyDescent="0.25">
      <c r="A23080"/>
      <c r="B23080"/>
      <c r="C23080"/>
      <c r="D23080"/>
    </row>
    <row r="23081" spans="1:4" x14ac:dyDescent="0.25">
      <c r="A23081"/>
      <c r="B23081"/>
      <c r="C23081"/>
      <c r="D23081"/>
    </row>
    <row r="23082" spans="1:4" x14ac:dyDescent="0.25">
      <c r="A23082"/>
      <c r="B23082"/>
      <c r="C23082"/>
      <c r="D23082"/>
    </row>
    <row r="23083" spans="1:4" x14ac:dyDescent="0.25">
      <c r="A23083"/>
      <c r="B23083"/>
      <c r="C23083"/>
      <c r="D23083"/>
    </row>
    <row r="23084" spans="1:4" x14ac:dyDescent="0.25">
      <c r="A23084"/>
      <c r="B23084"/>
      <c r="C23084"/>
      <c r="D23084"/>
    </row>
    <row r="23085" spans="1:4" x14ac:dyDescent="0.25">
      <c r="A23085"/>
      <c r="B23085"/>
      <c r="C23085"/>
      <c r="D23085"/>
    </row>
    <row r="23086" spans="1:4" x14ac:dyDescent="0.25">
      <c r="A23086"/>
      <c r="B23086"/>
      <c r="C23086"/>
      <c r="D23086"/>
    </row>
    <row r="23087" spans="1:4" x14ac:dyDescent="0.25">
      <c r="A23087"/>
      <c r="B23087"/>
      <c r="C23087"/>
      <c r="D23087"/>
    </row>
    <row r="23088" spans="1:4" x14ac:dyDescent="0.25">
      <c r="A23088"/>
      <c r="B23088"/>
      <c r="C23088"/>
      <c r="D23088"/>
    </row>
    <row r="23089" spans="1:4" x14ac:dyDescent="0.25">
      <c r="A23089"/>
      <c r="B23089"/>
      <c r="C23089"/>
      <c r="D23089"/>
    </row>
    <row r="23090" spans="1:4" x14ac:dyDescent="0.25">
      <c r="A23090"/>
      <c r="B23090"/>
      <c r="C23090"/>
      <c r="D23090"/>
    </row>
    <row r="23091" spans="1:4" x14ac:dyDescent="0.25">
      <c r="A23091"/>
      <c r="B23091"/>
      <c r="C23091"/>
      <c r="D23091"/>
    </row>
    <row r="23092" spans="1:4" x14ac:dyDescent="0.25">
      <c r="A23092"/>
      <c r="B23092"/>
      <c r="C23092"/>
      <c r="D23092"/>
    </row>
    <row r="23093" spans="1:4" x14ac:dyDescent="0.25">
      <c r="A23093"/>
      <c r="B23093"/>
      <c r="C23093"/>
      <c r="D23093"/>
    </row>
    <row r="23094" spans="1:4" x14ac:dyDescent="0.25">
      <c r="A23094"/>
      <c r="B23094"/>
      <c r="C23094"/>
      <c r="D23094"/>
    </row>
    <row r="23095" spans="1:4" x14ac:dyDescent="0.25">
      <c r="A23095"/>
      <c r="B23095"/>
      <c r="C23095"/>
      <c r="D23095"/>
    </row>
    <row r="23096" spans="1:4" x14ac:dyDescent="0.25">
      <c r="A23096"/>
      <c r="B23096"/>
      <c r="C23096"/>
      <c r="D23096"/>
    </row>
    <row r="23097" spans="1:4" x14ac:dyDescent="0.25">
      <c r="A23097"/>
      <c r="B23097"/>
      <c r="C23097"/>
      <c r="D23097"/>
    </row>
    <row r="23098" spans="1:4" x14ac:dyDescent="0.25">
      <c r="A23098"/>
      <c r="B23098"/>
      <c r="C23098"/>
      <c r="D23098"/>
    </row>
    <row r="23099" spans="1:4" x14ac:dyDescent="0.25">
      <c r="A23099"/>
      <c r="B23099"/>
      <c r="C23099"/>
      <c r="D23099"/>
    </row>
    <row r="23100" spans="1:4" x14ac:dyDescent="0.25">
      <c r="A23100"/>
      <c r="B23100"/>
      <c r="C23100"/>
      <c r="D23100"/>
    </row>
    <row r="23101" spans="1:4" x14ac:dyDescent="0.25">
      <c r="A23101"/>
      <c r="B23101"/>
      <c r="C23101"/>
      <c r="D23101"/>
    </row>
    <row r="23102" spans="1:4" x14ac:dyDescent="0.25">
      <c r="A23102"/>
      <c r="B23102"/>
      <c r="C23102"/>
      <c r="D23102"/>
    </row>
    <row r="23103" spans="1:4" x14ac:dyDescent="0.25">
      <c r="A23103"/>
      <c r="B23103"/>
      <c r="C23103"/>
      <c r="D23103"/>
    </row>
    <row r="23104" spans="1:4" x14ac:dyDescent="0.25">
      <c r="A23104"/>
      <c r="B23104"/>
      <c r="C23104"/>
      <c r="D23104"/>
    </row>
    <row r="23105" spans="1:4" x14ac:dyDescent="0.25">
      <c r="A23105"/>
      <c r="B23105"/>
      <c r="C23105"/>
      <c r="D23105"/>
    </row>
    <row r="23106" spans="1:4" x14ac:dyDescent="0.25">
      <c r="A23106"/>
      <c r="B23106"/>
      <c r="C23106"/>
      <c r="D23106"/>
    </row>
    <row r="23107" spans="1:4" x14ac:dyDescent="0.25">
      <c r="A23107"/>
      <c r="B23107"/>
      <c r="C23107"/>
      <c r="D23107"/>
    </row>
    <row r="23108" spans="1:4" x14ac:dyDescent="0.25">
      <c r="A23108"/>
      <c r="B23108"/>
      <c r="C23108"/>
      <c r="D23108"/>
    </row>
    <row r="23109" spans="1:4" x14ac:dyDescent="0.25">
      <c r="A23109"/>
      <c r="B23109"/>
      <c r="C23109"/>
      <c r="D23109"/>
    </row>
    <row r="23110" spans="1:4" x14ac:dyDescent="0.25">
      <c r="A23110"/>
      <c r="B23110"/>
      <c r="C23110"/>
      <c r="D23110"/>
    </row>
    <row r="23111" spans="1:4" x14ac:dyDescent="0.25">
      <c r="A23111"/>
      <c r="B23111"/>
      <c r="C23111"/>
      <c r="D23111"/>
    </row>
    <row r="23112" spans="1:4" x14ac:dyDescent="0.25">
      <c r="A23112"/>
      <c r="B23112"/>
      <c r="C23112"/>
      <c r="D23112"/>
    </row>
    <row r="23113" spans="1:4" x14ac:dyDescent="0.25">
      <c r="A23113"/>
      <c r="B23113"/>
      <c r="C23113"/>
      <c r="D23113"/>
    </row>
    <row r="23114" spans="1:4" x14ac:dyDescent="0.25">
      <c r="A23114"/>
      <c r="B23114"/>
      <c r="C23114"/>
      <c r="D23114"/>
    </row>
    <row r="23115" spans="1:4" x14ac:dyDescent="0.25">
      <c r="A23115"/>
      <c r="B23115"/>
      <c r="C23115"/>
      <c r="D23115"/>
    </row>
    <row r="23116" spans="1:4" x14ac:dyDescent="0.25">
      <c r="A23116"/>
      <c r="B23116"/>
      <c r="C23116"/>
      <c r="D23116"/>
    </row>
    <row r="23117" spans="1:4" x14ac:dyDescent="0.25">
      <c r="A23117"/>
      <c r="B23117"/>
      <c r="C23117"/>
      <c r="D23117"/>
    </row>
    <row r="23118" spans="1:4" x14ac:dyDescent="0.25">
      <c r="A23118"/>
      <c r="B23118"/>
      <c r="C23118"/>
      <c r="D23118"/>
    </row>
    <row r="23119" spans="1:4" x14ac:dyDescent="0.25">
      <c r="A23119"/>
      <c r="B23119"/>
      <c r="C23119"/>
      <c r="D23119"/>
    </row>
    <row r="23120" spans="1:4" x14ac:dyDescent="0.25">
      <c r="A23120"/>
      <c r="B23120"/>
      <c r="C23120"/>
      <c r="D23120"/>
    </row>
    <row r="23121" spans="1:4" x14ac:dyDescent="0.25">
      <c r="A23121"/>
      <c r="B23121"/>
      <c r="C23121"/>
      <c r="D23121"/>
    </row>
    <row r="23122" spans="1:4" x14ac:dyDescent="0.25">
      <c r="A23122"/>
      <c r="B23122"/>
      <c r="C23122"/>
      <c r="D23122"/>
    </row>
    <row r="23123" spans="1:4" x14ac:dyDescent="0.25">
      <c r="A23123"/>
      <c r="B23123"/>
      <c r="C23123"/>
      <c r="D23123"/>
    </row>
    <row r="23124" spans="1:4" x14ac:dyDescent="0.25">
      <c r="A23124"/>
      <c r="B23124"/>
      <c r="C23124"/>
      <c r="D23124"/>
    </row>
    <row r="23125" spans="1:4" x14ac:dyDescent="0.25">
      <c r="A23125"/>
      <c r="B23125"/>
      <c r="C23125"/>
      <c r="D23125"/>
    </row>
    <row r="23126" spans="1:4" x14ac:dyDescent="0.25">
      <c r="A23126"/>
      <c r="B23126"/>
      <c r="C23126"/>
      <c r="D23126"/>
    </row>
    <row r="23127" spans="1:4" x14ac:dyDescent="0.25">
      <c r="A23127"/>
      <c r="B23127"/>
      <c r="C23127"/>
      <c r="D23127"/>
    </row>
    <row r="23128" spans="1:4" x14ac:dyDescent="0.25">
      <c r="A23128"/>
      <c r="B23128"/>
      <c r="C23128"/>
      <c r="D23128"/>
    </row>
    <row r="23129" spans="1:4" x14ac:dyDescent="0.25">
      <c r="A23129"/>
      <c r="B23129"/>
      <c r="C23129"/>
      <c r="D23129"/>
    </row>
    <row r="23130" spans="1:4" x14ac:dyDescent="0.25">
      <c r="A23130"/>
      <c r="B23130"/>
      <c r="C23130"/>
      <c r="D23130"/>
    </row>
    <row r="23131" spans="1:4" x14ac:dyDescent="0.25">
      <c r="A23131"/>
      <c r="B23131"/>
      <c r="C23131"/>
      <c r="D23131"/>
    </row>
    <row r="23132" spans="1:4" x14ac:dyDescent="0.25">
      <c r="A23132"/>
      <c r="B23132"/>
      <c r="C23132"/>
      <c r="D23132"/>
    </row>
    <row r="23133" spans="1:4" x14ac:dyDescent="0.25">
      <c r="A23133"/>
      <c r="B23133"/>
      <c r="C23133"/>
      <c r="D23133"/>
    </row>
    <row r="23134" spans="1:4" x14ac:dyDescent="0.25">
      <c r="A23134"/>
      <c r="B23134"/>
      <c r="C23134"/>
      <c r="D23134"/>
    </row>
    <row r="23135" spans="1:4" x14ac:dyDescent="0.25">
      <c r="A23135"/>
      <c r="B23135"/>
      <c r="C23135"/>
      <c r="D23135"/>
    </row>
    <row r="23136" spans="1:4" x14ac:dyDescent="0.25">
      <c r="A23136"/>
      <c r="B23136"/>
      <c r="C23136"/>
      <c r="D23136"/>
    </row>
    <row r="23137" spans="1:4" x14ac:dyDescent="0.25">
      <c r="A23137"/>
      <c r="B23137"/>
      <c r="C23137"/>
      <c r="D23137"/>
    </row>
    <row r="23138" spans="1:4" x14ac:dyDescent="0.25">
      <c r="A23138"/>
      <c r="B23138"/>
      <c r="C23138"/>
      <c r="D23138"/>
    </row>
    <row r="23139" spans="1:4" x14ac:dyDescent="0.25">
      <c r="A23139"/>
      <c r="B23139"/>
      <c r="C23139"/>
      <c r="D23139"/>
    </row>
    <row r="23140" spans="1:4" x14ac:dyDescent="0.25">
      <c r="A23140"/>
      <c r="B23140"/>
      <c r="C23140"/>
      <c r="D23140"/>
    </row>
    <row r="23141" spans="1:4" x14ac:dyDescent="0.25">
      <c r="A23141"/>
      <c r="B23141"/>
      <c r="C23141"/>
      <c r="D23141"/>
    </row>
    <row r="23142" spans="1:4" x14ac:dyDescent="0.25">
      <c r="A23142"/>
      <c r="B23142"/>
      <c r="C23142"/>
      <c r="D23142"/>
    </row>
    <row r="23143" spans="1:4" x14ac:dyDescent="0.25">
      <c r="A23143"/>
      <c r="B23143"/>
      <c r="C23143"/>
      <c r="D23143"/>
    </row>
    <row r="23144" spans="1:4" x14ac:dyDescent="0.25">
      <c r="A23144"/>
      <c r="B23144"/>
      <c r="C23144"/>
      <c r="D23144"/>
    </row>
    <row r="23145" spans="1:4" x14ac:dyDescent="0.25">
      <c r="A23145"/>
      <c r="B23145"/>
      <c r="C23145"/>
      <c r="D23145"/>
    </row>
    <row r="23146" spans="1:4" x14ac:dyDescent="0.25">
      <c r="A23146"/>
      <c r="B23146"/>
      <c r="C23146"/>
      <c r="D23146"/>
    </row>
    <row r="23147" spans="1:4" x14ac:dyDescent="0.25">
      <c r="A23147"/>
      <c r="B23147"/>
      <c r="C23147"/>
      <c r="D23147"/>
    </row>
    <row r="23148" spans="1:4" x14ac:dyDescent="0.25">
      <c r="A23148"/>
      <c r="B23148"/>
      <c r="C23148"/>
      <c r="D23148"/>
    </row>
    <row r="23149" spans="1:4" x14ac:dyDescent="0.25">
      <c r="A23149"/>
      <c r="B23149"/>
      <c r="C23149"/>
      <c r="D23149"/>
    </row>
    <row r="23150" spans="1:4" x14ac:dyDescent="0.25">
      <c r="A23150"/>
      <c r="B23150"/>
      <c r="C23150"/>
      <c r="D23150"/>
    </row>
    <row r="23151" spans="1:4" x14ac:dyDescent="0.25">
      <c r="A23151"/>
      <c r="B23151"/>
      <c r="C23151"/>
      <c r="D23151"/>
    </row>
    <row r="23152" spans="1:4" x14ac:dyDescent="0.25">
      <c r="A23152"/>
      <c r="B23152"/>
      <c r="C23152"/>
      <c r="D23152"/>
    </row>
    <row r="23153" spans="1:4" x14ac:dyDescent="0.25">
      <c r="A23153"/>
      <c r="B23153"/>
      <c r="C23153"/>
      <c r="D23153"/>
    </row>
    <row r="23154" spans="1:4" x14ac:dyDescent="0.25">
      <c r="A23154"/>
      <c r="B23154"/>
      <c r="C23154"/>
      <c r="D23154"/>
    </row>
    <row r="23155" spans="1:4" x14ac:dyDescent="0.25">
      <c r="A23155"/>
      <c r="B23155"/>
      <c r="C23155"/>
      <c r="D23155"/>
    </row>
    <row r="23156" spans="1:4" x14ac:dyDescent="0.25">
      <c r="A23156"/>
      <c r="B23156"/>
      <c r="C23156"/>
      <c r="D23156"/>
    </row>
    <row r="23157" spans="1:4" x14ac:dyDescent="0.25">
      <c r="A23157"/>
      <c r="B23157"/>
      <c r="C23157"/>
      <c r="D23157"/>
    </row>
    <row r="23158" spans="1:4" x14ac:dyDescent="0.25">
      <c r="A23158"/>
      <c r="B23158"/>
      <c r="C23158"/>
      <c r="D23158"/>
    </row>
    <row r="23159" spans="1:4" x14ac:dyDescent="0.25">
      <c r="A23159"/>
      <c r="B23159"/>
      <c r="C23159"/>
      <c r="D23159"/>
    </row>
    <row r="23160" spans="1:4" x14ac:dyDescent="0.25">
      <c r="A23160"/>
      <c r="B23160"/>
      <c r="C23160"/>
      <c r="D23160"/>
    </row>
    <row r="23161" spans="1:4" x14ac:dyDescent="0.25">
      <c r="A23161"/>
      <c r="B23161"/>
      <c r="C23161"/>
      <c r="D23161"/>
    </row>
    <row r="23162" spans="1:4" x14ac:dyDescent="0.25">
      <c r="A23162"/>
      <c r="B23162"/>
      <c r="C23162"/>
      <c r="D23162"/>
    </row>
    <row r="23163" spans="1:4" x14ac:dyDescent="0.25">
      <c r="A23163"/>
      <c r="B23163"/>
      <c r="C23163"/>
      <c r="D23163"/>
    </row>
    <row r="23164" spans="1:4" x14ac:dyDescent="0.25">
      <c r="A23164"/>
      <c r="B23164"/>
      <c r="C23164"/>
      <c r="D23164"/>
    </row>
    <row r="23165" spans="1:4" x14ac:dyDescent="0.25">
      <c r="A23165"/>
      <c r="B23165"/>
      <c r="C23165"/>
      <c r="D23165"/>
    </row>
    <row r="23166" spans="1:4" x14ac:dyDescent="0.25">
      <c r="A23166"/>
      <c r="B23166"/>
      <c r="C23166"/>
      <c r="D23166"/>
    </row>
    <row r="23167" spans="1:4" x14ac:dyDescent="0.25">
      <c r="A23167"/>
      <c r="B23167"/>
      <c r="C23167"/>
      <c r="D23167"/>
    </row>
    <row r="23168" spans="1:4" x14ac:dyDescent="0.25">
      <c r="A23168"/>
      <c r="B23168"/>
      <c r="C23168"/>
      <c r="D23168"/>
    </row>
    <row r="23169" spans="1:4" x14ac:dyDescent="0.25">
      <c r="A23169"/>
      <c r="B23169"/>
      <c r="C23169"/>
      <c r="D23169"/>
    </row>
    <row r="23170" spans="1:4" x14ac:dyDescent="0.25">
      <c r="A23170"/>
      <c r="B23170"/>
      <c r="C23170"/>
      <c r="D23170"/>
    </row>
    <row r="23171" spans="1:4" x14ac:dyDescent="0.25">
      <c r="A23171"/>
      <c r="B23171"/>
      <c r="C23171"/>
      <c r="D23171"/>
    </row>
    <row r="23172" spans="1:4" x14ac:dyDescent="0.25">
      <c r="A23172"/>
      <c r="B23172"/>
      <c r="C23172"/>
      <c r="D23172"/>
    </row>
    <row r="23173" spans="1:4" x14ac:dyDescent="0.25">
      <c r="A23173"/>
      <c r="B23173"/>
      <c r="C23173"/>
      <c r="D23173"/>
    </row>
    <row r="23174" spans="1:4" x14ac:dyDescent="0.25">
      <c r="A23174"/>
      <c r="B23174"/>
      <c r="C23174"/>
      <c r="D23174"/>
    </row>
    <row r="23175" spans="1:4" x14ac:dyDescent="0.25">
      <c r="A23175"/>
      <c r="B23175"/>
      <c r="C23175"/>
      <c r="D23175"/>
    </row>
    <row r="23176" spans="1:4" x14ac:dyDescent="0.25">
      <c r="A23176"/>
      <c r="B23176"/>
      <c r="C23176"/>
      <c r="D23176"/>
    </row>
    <row r="23177" spans="1:4" x14ac:dyDescent="0.25">
      <c r="A23177"/>
      <c r="B23177"/>
      <c r="C23177"/>
      <c r="D23177"/>
    </row>
    <row r="23178" spans="1:4" x14ac:dyDescent="0.25">
      <c r="A23178"/>
      <c r="B23178"/>
      <c r="C23178"/>
      <c r="D23178"/>
    </row>
    <row r="23179" spans="1:4" x14ac:dyDescent="0.25">
      <c r="A23179"/>
      <c r="B23179"/>
      <c r="C23179"/>
      <c r="D23179"/>
    </row>
    <row r="23180" spans="1:4" x14ac:dyDescent="0.25">
      <c r="A23180"/>
      <c r="B23180"/>
      <c r="C23180"/>
      <c r="D23180"/>
    </row>
    <row r="23181" spans="1:4" x14ac:dyDescent="0.25">
      <c r="A23181"/>
      <c r="B23181"/>
      <c r="C23181"/>
      <c r="D23181"/>
    </row>
    <row r="23182" spans="1:4" x14ac:dyDescent="0.25">
      <c r="A23182"/>
      <c r="B23182"/>
      <c r="C23182"/>
      <c r="D23182"/>
    </row>
    <row r="23183" spans="1:4" x14ac:dyDescent="0.25">
      <c r="A23183"/>
      <c r="B23183"/>
      <c r="C23183"/>
      <c r="D23183"/>
    </row>
    <row r="23184" spans="1:4" x14ac:dyDescent="0.25">
      <c r="A23184"/>
      <c r="B23184"/>
      <c r="C23184"/>
      <c r="D23184"/>
    </row>
    <row r="23185" spans="1:4" x14ac:dyDescent="0.25">
      <c r="A23185"/>
      <c r="B23185"/>
      <c r="C23185"/>
      <c r="D23185"/>
    </row>
    <row r="23186" spans="1:4" x14ac:dyDescent="0.25">
      <c r="A23186"/>
      <c r="B23186"/>
      <c r="C23186"/>
      <c r="D23186"/>
    </row>
    <row r="23187" spans="1:4" x14ac:dyDescent="0.25">
      <c r="A23187"/>
      <c r="B23187"/>
      <c r="C23187"/>
      <c r="D23187"/>
    </row>
    <row r="23188" spans="1:4" x14ac:dyDescent="0.25">
      <c r="A23188"/>
      <c r="B23188"/>
      <c r="C23188"/>
      <c r="D23188"/>
    </row>
    <row r="23189" spans="1:4" x14ac:dyDescent="0.25">
      <c r="A23189"/>
      <c r="B23189"/>
      <c r="C23189"/>
      <c r="D23189"/>
    </row>
    <row r="23190" spans="1:4" x14ac:dyDescent="0.25">
      <c r="A23190"/>
      <c r="B23190"/>
      <c r="C23190"/>
      <c r="D23190"/>
    </row>
    <row r="23191" spans="1:4" x14ac:dyDescent="0.25">
      <c r="A23191"/>
      <c r="B23191"/>
      <c r="C23191"/>
      <c r="D23191"/>
    </row>
    <row r="23192" spans="1:4" x14ac:dyDescent="0.25">
      <c r="A23192"/>
      <c r="B23192"/>
      <c r="C23192"/>
      <c r="D23192"/>
    </row>
    <row r="23193" spans="1:4" x14ac:dyDescent="0.25">
      <c r="A23193"/>
      <c r="B23193"/>
      <c r="C23193"/>
      <c r="D23193"/>
    </row>
    <row r="23194" spans="1:4" x14ac:dyDescent="0.25">
      <c r="A23194"/>
      <c r="B23194"/>
      <c r="C23194"/>
      <c r="D23194"/>
    </row>
    <row r="23195" spans="1:4" x14ac:dyDescent="0.25">
      <c r="A23195"/>
      <c r="B23195"/>
      <c r="C23195"/>
      <c r="D23195"/>
    </row>
    <row r="23196" spans="1:4" x14ac:dyDescent="0.25">
      <c r="A23196"/>
      <c r="B23196"/>
      <c r="C23196"/>
      <c r="D23196"/>
    </row>
    <row r="23197" spans="1:4" x14ac:dyDescent="0.25">
      <c r="A23197"/>
      <c r="B23197"/>
      <c r="C23197"/>
      <c r="D23197"/>
    </row>
    <row r="23198" spans="1:4" x14ac:dyDescent="0.25">
      <c r="A23198"/>
      <c r="B23198"/>
      <c r="C23198"/>
      <c r="D23198"/>
    </row>
    <row r="23199" spans="1:4" x14ac:dyDescent="0.25">
      <c r="A23199"/>
      <c r="B23199"/>
      <c r="C23199"/>
      <c r="D23199"/>
    </row>
    <row r="23200" spans="1:4" x14ac:dyDescent="0.25">
      <c r="A23200"/>
      <c r="B23200"/>
      <c r="C23200"/>
      <c r="D23200"/>
    </row>
    <row r="23201" spans="1:4" x14ac:dyDescent="0.25">
      <c r="A23201"/>
      <c r="B23201"/>
      <c r="C23201"/>
      <c r="D23201"/>
    </row>
    <row r="23202" spans="1:4" x14ac:dyDescent="0.25">
      <c r="A23202"/>
      <c r="B23202"/>
      <c r="C23202"/>
      <c r="D23202"/>
    </row>
    <row r="23203" spans="1:4" x14ac:dyDescent="0.25">
      <c r="A23203"/>
      <c r="B23203"/>
      <c r="C23203"/>
      <c r="D23203"/>
    </row>
    <row r="23204" spans="1:4" x14ac:dyDescent="0.25">
      <c r="A23204"/>
      <c r="B23204"/>
      <c r="C23204"/>
      <c r="D23204"/>
    </row>
    <row r="23205" spans="1:4" x14ac:dyDescent="0.25">
      <c r="A23205"/>
      <c r="B23205"/>
      <c r="C23205"/>
      <c r="D23205"/>
    </row>
    <row r="23206" spans="1:4" x14ac:dyDescent="0.25">
      <c r="A23206"/>
      <c r="B23206"/>
      <c r="C23206"/>
      <c r="D23206"/>
    </row>
    <row r="23207" spans="1:4" x14ac:dyDescent="0.25">
      <c r="A23207"/>
      <c r="B23207"/>
      <c r="C23207"/>
      <c r="D23207"/>
    </row>
    <row r="23208" spans="1:4" x14ac:dyDescent="0.25">
      <c r="A23208"/>
      <c r="B23208"/>
      <c r="C23208"/>
      <c r="D23208"/>
    </row>
    <row r="23209" spans="1:4" x14ac:dyDescent="0.25">
      <c r="A23209"/>
      <c r="B23209"/>
      <c r="C23209"/>
      <c r="D23209"/>
    </row>
    <row r="23210" spans="1:4" x14ac:dyDescent="0.25">
      <c r="A23210"/>
      <c r="B23210"/>
      <c r="C23210"/>
      <c r="D23210"/>
    </row>
    <row r="23211" spans="1:4" x14ac:dyDescent="0.25">
      <c r="A23211"/>
      <c r="B23211"/>
      <c r="C23211"/>
      <c r="D23211"/>
    </row>
    <row r="23212" spans="1:4" x14ac:dyDescent="0.25">
      <c r="A23212"/>
      <c r="B23212"/>
      <c r="C23212"/>
      <c r="D23212"/>
    </row>
    <row r="23213" spans="1:4" x14ac:dyDescent="0.25">
      <c r="A23213"/>
      <c r="B23213"/>
      <c r="C23213"/>
      <c r="D23213"/>
    </row>
    <row r="23214" spans="1:4" x14ac:dyDescent="0.25">
      <c r="A23214"/>
      <c r="B23214"/>
      <c r="C23214"/>
      <c r="D23214"/>
    </row>
    <row r="23215" spans="1:4" x14ac:dyDescent="0.25">
      <c r="A23215"/>
      <c r="B23215"/>
      <c r="C23215"/>
      <c r="D23215"/>
    </row>
    <row r="23216" spans="1:4" x14ac:dyDescent="0.25">
      <c r="A23216"/>
      <c r="B23216"/>
      <c r="C23216"/>
      <c r="D23216"/>
    </row>
    <row r="23217" spans="1:4" x14ac:dyDescent="0.25">
      <c r="A23217"/>
      <c r="B23217"/>
      <c r="C23217"/>
      <c r="D23217"/>
    </row>
    <row r="23218" spans="1:4" x14ac:dyDescent="0.25">
      <c r="A23218"/>
      <c r="B23218"/>
      <c r="C23218"/>
      <c r="D23218"/>
    </row>
    <row r="23219" spans="1:4" x14ac:dyDescent="0.25">
      <c r="A23219"/>
      <c r="B23219"/>
      <c r="C23219"/>
      <c r="D23219"/>
    </row>
    <row r="23220" spans="1:4" x14ac:dyDescent="0.25">
      <c r="A23220"/>
      <c r="B23220"/>
      <c r="C23220"/>
      <c r="D23220"/>
    </row>
    <row r="23221" spans="1:4" x14ac:dyDescent="0.25">
      <c r="A23221"/>
      <c r="B23221"/>
      <c r="C23221"/>
      <c r="D23221"/>
    </row>
    <row r="23222" spans="1:4" x14ac:dyDescent="0.25">
      <c r="A23222"/>
      <c r="B23222"/>
      <c r="C23222"/>
      <c r="D23222"/>
    </row>
    <row r="23223" spans="1:4" x14ac:dyDescent="0.25">
      <c r="A23223"/>
      <c r="B23223"/>
      <c r="C23223"/>
      <c r="D23223"/>
    </row>
    <row r="23224" spans="1:4" x14ac:dyDescent="0.25">
      <c r="A23224"/>
      <c r="B23224"/>
      <c r="C23224"/>
      <c r="D23224"/>
    </row>
    <row r="23225" spans="1:4" x14ac:dyDescent="0.25">
      <c r="A23225"/>
      <c r="B23225"/>
      <c r="C23225"/>
      <c r="D23225"/>
    </row>
    <row r="23226" spans="1:4" x14ac:dyDescent="0.25">
      <c r="A23226"/>
      <c r="B23226"/>
      <c r="C23226"/>
      <c r="D23226"/>
    </row>
    <row r="23227" spans="1:4" x14ac:dyDescent="0.25">
      <c r="A23227"/>
      <c r="B23227"/>
      <c r="C23227"/>
      <c r="D23227"/>
    </row>
    <row r="23228" spans="1:4" x14ac:dyDescent="0.25">
      <c r="A23228"/>
      <c r="B23228"/>
      <c r="C23228"/>
      <c r="D23228"/>
    </row>
    <row r="23229" spans="1:4" x14ac:dyDescent="0.25">
      <c r="A23229"/>
      <c r="B23229"/>
      <c r="C23229"/>
      <c r="D23229"/>
    </row>
    <row r="23230" spans="1:4" x14ac:dyDescent="0.25">
      <c r="A23230"/>
      <c r="B23230"/>
      <c r="C23230"/>
      <c r="D23230"/>
    </row>
    <row r="23231" spans="1:4" x14ac:dyDescent="0.25">
      <c r="A23231"/>
      <c r="B23231"/>
      <c r="C23231"/>
      <c r="D23231"/>
    </row>
    <row r="23232" spans="1:4" x14ac:dyDescent="0.25">
      <c r="A23232"/>
      <c r="B23232"/>
      <c r="C23232"/>
      <c r="D23232"/>
    </row>
    <row r="23233" spans="1:4" x14ac:dyDescent="0.25">
      <c r="A23233"/>
      <c r="B23233"/>
      <c r="C23233"/>
      <c r="D23233"/>
    </row>
    <row r="23234" spans="1:4" x14ac:dyDescent="0.25">
      <c r="A23234"/>
      <c r="B23234"/>
      <c r="C23234"/>
      <c r="D23234"/>
    </row>
    <row r="23235" spans="1:4" x14ac:dyDescent="0.25">
      <c r="A23235"/>
      <c r="B23235"/>
      <c r="C23235"/>
      <c r="D23235"/>
    </row>
    <row r="23236" spans="1:4" x14ac:dyDescent="0.25">
      <c r="A23236"/>
      <c r="B23236"/>
      <c r="C23236"/>
      <c r="D23236"/>
    </row>
    <row r="23237" spans="1:4" x14ac:dyDescent="0.25">
      <c r="A23237"/>
      <c r="B23237"/>
      <c r="C23237"/>
      <c r="D23237"/>
    </row>
    <row r="23238" spans="1:4" x14ac:dyDescent="0.25">
      <c r="A23238"/>
      <c r="B23238"/>
      <c r="C23238"/>
      <c r="D23238"/>
    </row>
    <row r="23239" spans="1:4" x14ac:dyDescent="0.25">
      <c r="A23239"/>
      <c r="B23239"/>
      <c r="C23239"/>
      <c r="D23239"/>
    </row>
    <row r="23240" spans="1:4" x14ac:dyDescent="0.25">
      <c r="A23240"/>
      <c r="B23240"/>
      <c r="C23240"/>
      <c r="D23240"/>
    </row>
    <row r="23241" spans="1:4" x14ac:dyDescent="0.25">
      <c r="A23241"/>
      <c r="B23241"/>
      <c r="C23241"/>
      <c r="D23241"/>
    </row>
    <row r="23242" spans="1:4" x14ac:dyDescent="0.25">
      <c r="A23242"/>
      <c r="B23242"/>
      <c r="C23242"/>
      <c r="D23242"/>
    </row>
    <row r="23243" spans="1:4" x14ac:dyDescent="0.25">
      <c r="A23243"/>
      <c r="B23243"/>
      <c r="C23243"/>
      <c r="D23243"/>
    </row>
    <row r="23244" spans="1:4" x14ac:dyDescent="0.25">
      <c r="A23244"/>
      <c r="B23244"/>
      <c r="C23244"/>
      <c r="D23244"/>
    </row>
    <row r="23245" spans="1:4" x14ac:dyDescent="0.25">
      <c r="A23245"/>
      <c r="B23245"/>
      <c r="C23245"/>
      <c r="D23245"/>
    </row>
    <row r="23246" spans="1:4" x14ac:dyDescent="0.25">
      <c r="A23246"/>
      <c r="B23246"/>
      <c r="C23246"/>
      <c r="D23246"/>
    </row>
    <row r="23247" spans="1:4" x14ac:dyDescent="0.25">
      <c r="A23247"/>
      <c r="B23247"/>
      <c r="C23247"/>
      <c r="D23247"/>
    </row>
    <row r="23248" spans="1:4" x14ac:dyDescent="0.25">
      <c r="A23248"/>
      <c r="B23248"/>
      <c r="C23248"/>
      <c r="D23248"/>
    </row>
    <row r="23249" spans="1:4" x14ac:dyDescent="0.25">
      <c r="A23249"/>
      <c r="B23249"/>
      <c r="C23249"/>
      <c r="D23249"/>
    </row>
    <row r="23250" spans="1:4" x14ac:dyDescent="0.25">
      <c r="A23250"/>
      <c r="B23250"/>
      <c r="C23250"/>
      <c r="D23250"/>
    </row>
    <row r="23251" spans="1:4" x14ac:dyDescent="0.25">
      <c r="A23251"/>
      <c r="B23251"/>
      <c r="C23251"/>
      <c r="D23251"/>
    </row>
    <row r="23252" spans="1:4" x14ac:dyDescent="0.25">
      <c r="A23252"/>
      <c r="B23252"/>
      <c r="C23252"/>
      <c r="D23252"/>
    </row>
    <row r="23253" spans="1:4" x14ac:dyDescent="0.25">
      <c r="A23253"/>
      <c r="B23253"/>
      <c r="C23253"/>
      <c r="D23253"/>
    </row>
    <row r="23254" spans="1:4" x14ac:dyDescent="0.25">
      <c r="A23254"/>
      <c r="B23254"/>
      <c r="C23254"/>
      <c r="D23254"/>
    </row>
    <row r="23255" spans="1:4" x14ac:dyDescent="0.25">
      <c r="A23255"/>
      <c r="B23255"/>
      <c r="C23255"/>
      <c r="D23255"/>
    </row>
    <row r="23256" spans="1:4" x14ac:dyDescent="0.25">
      <c r="A23256"/>
      <c r="B23256"/>
      <c r="C23256"/>
      <c r="D23256"/>
    </row>
    <row r="23257" spans="1:4" x14ac:dyDescent="0.25">
      <c r="A23257"/>
      <c r="B23257"/>
      <c r="C23257"/>
      <c r="D23257"/>
    </row>
    <row r="23258" spans="1:4" x14ac:dyDescent="0.25">
      <c r="A23258"/>
      <c r="B23258"/>
      <c r="C23258"/>
      <c r="D23258"/>
    </row>
    <row r="23259" spans="1:4" x14ac:dyDescent="0.25">
      <c r="A23259"/>
      <c r="B23259"/>
      <c r="C23259"/>
      <c r="D23259"/>
    </row>
    <row r="23260" spans="1:4" x14ac:dyDescent="0.25">
      <c r="A23260"/>
      <c r="B23260"/>
      <c r="C23260"/>
      <c r="D23260"/>
    </row>
    <row r="23261" spans="1:4" x14ac:dyDescent="0.25">
      <c r="A23261"/>
      <c r="B23261"/>
      <c r="C23261"/>
      <c r="D23261"/>
    </row>
    <row r="23262" spans="1:4" x14ac:dyDescent="0.25">
      <c r="A23262"/>
      <c r="B23262"/>
      <c r="C23262"/>
      <c r="D23262"/>
    </row>
    <row r="23263" spans="1:4" x14ac:dyDescent="0.25">
      <c r="A23263"/>
      <c r="B23263"/>
      <c r="C23263"/>
      <c r="D23263"/>
    </row>
    <row r="23264" spans="1:4" x14ac:dyDescent="0.25">
      <c r="A23264"/>
      <c r="B23264"/>
      <c r="C23264"/>
      <c r="D23264"/>
    </row>
    <row r="23265" spans="1:4" x14ac:dyDescent="0.25">
      <c r="A23265"/>
      <c r="B23265"/>
      <c r="C23265"/>
      <c r="D23265"/>
    </row>
    <row r="23266" spans="1:4" x14ac:dyDescent="0.25">
      <c r="A23266"/>
      <c r="B23266"/>
      <c r="C23266"/>
      <c r="D23266"/>
    </row>
    <row r="23267" spans="1:4" x14ac:dyDescent="0.25">
      <c r="A23267"/>
      <c r="B23267"/>
      <c r="C23267"/>
      <c r="D23267"/>
    </row>
    <row r="23268" spans="1:4" x14ac:dyDescent="0.25">
      <c r="A23268"/>
      <c r="B23268"/>
      <c r="C23268"/>
      <c r="D23268"/>
    </row>
    <row r="23269" spans="1:4" x14ac:dyDescent="0.25">
      <c r="A23269"/>
      <c r="B23269"/>
      <c r="C23269"/>
      <c r="D23269"/>
    </row>
    <row r="23270" spans="1:4" x14ac:dyDescent="0.25">
      <c r="A23270"/>
      <c r="B23270"/>
      <c r="C23270"/>
      <c r="D23270"/>
    </row>
    <row r="23271" spans="1:4" x14ac:dyDescent="0.25">
      <c r="A23271"/>
      <c r="B23271"/>
      <c r="C23271"/>
      <c r="D23271"/>
    </row>
    <row r="23272" spans="1:4" x14ac:dyDescent="0.25">
      <c r="A23272"/>
      <c r="B23272"/>
      <c r="C23272"/>
      <c r="D23272"/>
    </row>
    <row r="23273" spans="1:4" x14ac:dyDescent="0.25">
      <c r="A23273"/>
      <c r="B23273"/>
      <c r="C23273"/>
      <c r="D23273"/>
    </row>
    <row r="23274" spans="1:4" x14ac:dyDescent="0.25">
      <c r="A23274"/>
      <c r="B23274"/>
      <c r="C23274"/>
      <c r="D23274"/>
    </row>
    <row r="23275" spans="1:4" x14ac:dyDescent="0.25">
      <c r="A23275"/>
      <c r="B23275"/>
      <c r="C23275"/>
      <c r="D23275"/>
    </row>
    <row r="23276" spans="1:4" x14ac:dyDescent="0.25">
      <c r="A23276"/>
      <c r="B23276"/>
      <c r="C23276"/>
      <c r="D23276"/>
    </row>
    <row r="23277" spans="1:4" x14ac:dyDescent="0.25">
      <c r="A23277"/>
      <c r="B23277"/>
      <c r="C23277"/>
      <c r="D23277"/>
    </row>
    <row r="23278" spans="1:4" x14ac:dyDescent="0.25">
      <c r="A23278"/>
      <c r="B23278"/>
      <c r="C23278"/>
      <c r="D23278"/>
    </row>
    <row r="23279" spans="1:4" x14ac:dyDescent="0.25">
      <c r="A23279"/>
      <c r="B23279"/>
      <c r="C23279"/>
      <c r="D23279"/>
    </row>
    <row r="23280" spans="1:4" x14ac:dyDescent="0.25">
      <c r="A23280"/>
      <c r="B23280"/>
      <c r="C23280"/>
      <c r="D23280"/>
    </row>
    <row r="23281" spans="1:4" x14ac:dyDescent="0.25">
      <c r="A23281"/>
      <c r="B23281"/>
      <c r="C23281"/>
      <c r="D23281"/>
    </row>
    <row r="23282" spans="1:4" x14ac:dyDescent="0.25">
      <c r="A23282"/>
      <c r="B23282"/>
      <c r="C23282"/>
      <c r="D23282"/>
    </row>
    <row r="23283" spans="1:4" x14ac:dyDescent="0.25">
      <c r="A23283"/>
      <c r="B23283"/>
      <c r="C23283"/>
      <c r="D23283"/>
    </row>
    <row r="23284" spans="1:4" x14ac:dyDescent="0.25">
      <c r="A23284"/>
      <c r="B23284"/>
      <c r="C23284"/>
      <c r="D23284"/>
    </row>
    <row r="23285" spans="1:4" x14ac:dyDescent="0.25">
      <c r="A23285"/>
      <c r="B23285"/>
      <c r="C23285"/>
      <c r="D23285"/>
    </row>
    <row r="23286" spans="1:4" x14ac:dyDescent="0.25">
      <c r="A23286"/>
      <c r="B23286"/>
      <c r="C23286"/>
      <c r="D23286"/>
    </row>
    <row r="23287" spans="1:4" x14ac:dyDescent="0.25">
      <c r="A23287"/>
      <c r="B23287"/>
      <c r="C23287"/>
      <c r="D23287"/>
    </row>
    <row r="23288" spans="1:4" x14ac:dyDescent="0.25">
      <c r="A23288"/>
      <c r="B23288"/>
      <c r="C23288"/>
      <c r="D23288"/>
    </row>
    <row r="23289" spans="1:4" x14ac:dyDescent="0.25">
      <c r="A23289"/>
      <c r="B23289"/>
      <c r="C23289"/>
      <c r="D23289"/>
    </row>
    <row r="23290" spans="1:4" x14ac:dyDescent="0.25">
      <c r="A23290"/>
      <c r="B23290"/>
      <c r="C23290"/>
      <c r="D23290"/>
    </row>
    <row r="23291" spans="1:4" x14ac:dyDescent="0.25">
      <c r="A23291"/>
      <c r="B23291"/>
      <c r="C23291"/>
      <c r="D23291"/>
    </row>
    <row r="23292" spans="1:4" x14ac:dyDescent="0.25">
      <c r="A23292"/>
      <c r="B23292"/>
      <c r="C23292"/>
      <c r="D23292"/>
    </row>
    <row r="23293" spans="1:4" x14ac:dyDescent="0.25">
      <c r="A23293"/>
      <c r="B23293"/>
      <c r="C23293"/>
      <c r="D23293"/>
    </row>
    <row r="23294" spans="1:4" x14ac:dyDescent="0.25">
      <c r="A23294"/>
      <c r="B23294"/>
      <c r="C23294"/>
      <c r="D23294"/>
    </row>
    <row r="23295" spans="1:4" x14ac:dyDescent="0.25">
      <c r="A23295"/>
      <c r="B23295"/>
      <c r="C23295"/>
      <c r="D23295"/>
    </row>
    <row r="23296" spans="1:4" x14ac:dyDescent="0.25">
      <c r="A23296"/>
      <c r="B23296"/>
      <c r="C23296"/>
      <c r="D23296"/>
    </row>
    <row r="23297" spans="1:4" x14ac:dyDescent="0.25">
      <c r="A23297"/>
      <c r="B23297"/>
      <c r="C23297"/>
      <c r="D23297"/>
    </row>
    <row r="23298" spans="1:4" x14ac:dyDescent="0.25">
      <c r="A23298"/>
      <c r="B23298"/>
      <c r="C23298"/>
      <c r="D23298"/>
    </row>
    <row r="23299" spans="1:4" x14ac:dyDescent="0.25">
      <c r="A23299"/>
      <c r="B23299"/>
      <c r="C23299"/>
      <c r="D23299"/>
    </row>
    <row r="23300" spans="1:4" x14ac:dyDescent="0.25">
      <c r="A23300"/>
      <c r="B23300"/>
      <c r="C23300"/>
      <c r="D23300"/>
    </row>
    <row r="23301" spans="1:4" x14ac:dyDescent="0.25">
      <c r="A23301"/>
      <c r="B23301"/>
      <c r="C23301"/>
      <c r="D23301"/>
    </row>
    <row r="23302" spans="1:4" x14ac:dyDescent="0.25">
      <c r="A23302"/>
      <c r="B23302"/>
      <c r="C23302"/>
      <c r="D23302"/>
    </row>
    <row r="23303" spans="1:4" x14ac:dyDescent="0.25">
      <c r="A23303"/>
      <c r="B23303"/>
      <c r="C23303"/>
      <c r="D23303"/>
    </row>
    <row r="23304" spans="1:4" x14ac:dyDescent="0.25">
      <c r="A23304"/>
      <c r="B23304"/>
      <c r="C23304"/>
      <c r="D23304"/>
    </row>
    <row r="23305" spans="1:4" x14ac:dyDescent="0.25">
      <c r="A23305"/>
      <c r="B23305"/>
      <c r="C23305"/>
      <c r="D23305"/>
    </row>
    <row r="23306" spans="1:4" x14ac:dyDescent="0.25">
      <c r="A23306"/>
      <c r="B23306"/>
      <c r="C23306"/>
      <c r="D23306"/>
    </row>
    <row r="23307" spans="1:4" x14ac:dyDescent="0.25">
      <c r="A23307"/>
      <c r="B23307"/>
      <c r="C23307"/>
      <c r="D23307"/>
    </row>
    <row r="23308" spans="1:4" x14ac:dyDescent="0.25">
      <c r="A23308"/>
      <c r="B23308"/>
      <c r="C23308"/>
      <c r="D23308"/>
    </row>
    <row r="23309" spans="1:4" x14ac:dyDescent="0.25">
      <c r="A23309"/>
      <c r="B23309"/>
      <c r="C23309"/>
      <c r="D23309"/>
    </row>
    <row r="23310" spans="1:4" x14ac:dyDescent="0.25">
      <c r="A23310"/>
      <c r="B23310"/>
      <c r="C23310"/>
      <c r="D23310"/>
    </row>
    <row r="23311" spans="1:4" x14ac:dyDescent="0.25">
      <c r="A23311"/>
      <c r="B23311"/>
      <c r="C23311"/>
      <c r="D23311"/>
    </row>
    <row r="23312" spans="1:4" x14ac:dyDescent="0.25">
      <c r="A23312"/>
      <c r="B23312"/>
      <c r="C23312"/>
      <c r="D23312"/>
    </row>
    <row r="23313" spans="1:4" x14ac:dyDescent="0.25">
      <c r="A23313"/>
      <c r="B23313"/>
      <c r="C23313"/>
      <c r="D23313"/>
    </row>
    <row r="23314" spans="1:4" x14ac:dyDescent="0.25">
      <c r="A23314"/>
      <c r="B23314"/>
      <c r="C23314"/>
      <c r="D23314"/>
    </row>
    <row r="23315" spans="1:4" x14ac:dyDescent="0.25">
      <c r="A23315"/>
      <c r="B23315"/>
      <c r="C23315"/>
      <c r="D23315"/>
    </row>
    <row r="23316" spans="1:4" x14ac:dyDescent="0.25">
      <c r="A23316"/>
      <c r="B23316"/>
      <c r="C23316"/>
      <c r="D23316"/>
    </row>
    <row r="23317" spans="1:4" x14ac:dyDescent="0.25">
      <c r="A23317"/>
      <c r="B23317"/>
      <c r="C23317"/>
      <c r="D23317"/>
    </row>
    <row r="23318" spans="1:4" x14ac:dyDescent="0.25">
      <c r="A23318"/>
      <c r="B23318"/>
      <c r="C23318"/>
      <c r="D23318"/>
    </row>
    <row r="23319" spans="1:4" x14ac:dyDescent="0.25">
      <c r="A23319"/>
      <c r="B23319"/>
      <c r="C23319"/>
      <c r="D23319"/>
    </row>
    <row r="23320" spans="1:4" x14ac:dyDescent="0.25">
      <c r="A23320"/>
      <c r="B23320"/>
      <c r="C23320"/>
      <c r="D23320"/>
    </row>
    <row r="23321" spans="1:4" x14ac:dyDescent="0.25">
      <c r="A23321"/>
      <c r="B23321"/>
      <c r="C23321"/>
      <c r="D23321"/>
    </row>
    <row r="23322" spans="1:4" x14ac:dyDescent="0.25">
      <c r="A23322"/>
      <c r="B23322"/>
      <c r="C23322"/>
      <c r="D23322"/>
    </row>
    <row r="23323" spans="1:4" x14ac:dyDescent="0.25">
      <c r="A23323"/>
      <c r="B23323"/>
      <c r="C23323"/>
      <c r="D23323"/>
    </row>
    <row r="23324" spans="1:4" x14ac:dyDescent="0.25">
      <c r="A23324"/>
      <c r="B23324"/>
      <c r="C23324"/>
      <c r="D23324"/>
    </row>
    <row r="23325" spans="1:4" x14ac:dyDescent="0.25">
      <c r="A23325"/>
      <c r="B23325"/>
      <c r="C23325"/>
      <c r="D23325"/>
    </row>
    <row r="23326" spans="1:4" x14ac:dyDescent="0.25">
      <c r="A23326"/>
      <c r="B23326"/>
      <c r="C23326"/>
      <c r="D23326"/>
    </row>
    <row r="23327" spans="1:4" x14ac:dyDescent="0.25">
      <c r="A23327"/>
      <c r="B23327"/>
      <c r="C23327"/>
      <c r="D23327"/>
    </row>
    <row r="23328" spans="1:4" x14ac:dyDescent="0.25">
      <c r="A23328"/>
      <c r="B23328"/>
      <c r="C23328"/>
      <c r="D23328"/>
    </row>
    <row r="23329" spans="1:4" x14ac:dyDescent="0.25">
      <c r="A23329"/>
      <c r="B23329"/>
      <c r="C23329"/>
      <c r="D23329"/>
    </row>
    <row r="23330" spans="1:4" x14ac:dyDescent="0.25">
      <c r="A23330"/>
      <c r="B23330"/>
      <c r="C23330"/>
      <c r="D23330"/>
    </row>
    <row r="23331" spans="1:4" x14ac:dyDescent="0.25">
      <c r="A23331"/>
      <c r="B23331"/>
      <c r="C23331"/>
      <c r="D23331"/>
    </row>
    <row r="23332" spans="1:4" x14ac:dyDescent="0.25">
      <c r="A23332"/>
      <c r="B23332"/>
      <c r="C23332"/>
      <c r="D23332"/>
    </row>
    <row r="23333" spans="1:4" x14ac:dyDescent="0.25">
      <c r="A23333"/>
      <c r="B23333"/>
      <c r="C23333"/>
      <c r="D23333"/>
    </row>
    <row r="23334" spans="1:4" x14ac:dyDescent="0.25">
      <c r="A23334"/>
      <c r="B23334"/>
      <c r="C23334"/>
      <c r="D23334"/>
    </row>
    <row r="23335" spans="1:4" x14ac:dyDescent="0.25">
      <c r="A23335"/>
      <c r="B23335"/>
      <c r="C23335"/>
      <c r="D23335"/>
    </row>
    <row r="23336" spans="1:4" x14ac:dyDescent="0.25">
      <c r="A23336"/>
      <c r="B23336"/>
      <c r="C23336"/>
      <c r="D23336"/>
    </row>
    <row r="23337" spans="1:4" x14ac:dyDescent="0.25">
      <c r="A23337"/>
      <c r="B23337"/>
      <c r="C23337"/>
      <c r="D23337"/>
    </row>
    <row r="23338" spans="1:4" x14ac:dyDescent="0.25">
      <c r="A23338"/>
      <c r="B23338"/>
      <c r="C23338"/>
      <c r="D23338"/>
    </row>
    <row r="23339" spans="1:4" x14ac:dyDescent="0.25">
      <c r="A23339"/>
      <c r="B23339"/>
      <c r="C23339"/>
      <c r="D23339"/>
    </row>
    <row r="23340" spans="1:4" x14ac:dyDescent="0.25">
      <c r="A23340"/>
      <c r="B23340"/>
      <c r="C23340"/>
      <c r="D23340"/>
    </row>
    <row r="23341" spans="1:4" x14ac:dyDescent="0.25">
      <c r="A23341"/>
      <c r="B23341"/>
      <c r="C23341"/>
      <c r="D23341"/>
    </row>
    <row r="23342" spans="1:4" x14ac:dyDescent="0.25">
      <c r="A23342"/>
      <c r="B23342"/>
      <c r="C23342"/>
      <c r="D23342"/>
    </row>
    <row r="23343" spans="1:4" x14ac:dyDescent="0.25">
      <c r="A23343"/>
      <c r="B23343"/>
      <c r="C23343"/>
      <c r="D23343"/>
    </row>
    <row r="23344" spans="1:4" x14ac:dyDescent="0.25">
      <c r="A23344"/>
      <c r="B23344"/>
      <c r="C23344"/>
      <c r="D23344"/>
    </row>
    <row r="23345" spans="1:4" x14ac:dyDescent="0.25">
      <c r="A23345"/>
      <c r="B23345"/>
      <c r="C23345"/>
      <c r="D23345"/>
    </row>
    <row r="23346" spans="1:4" x14ac:dyDescent="0.25">
      <c r="A23346"/>
      <c r="B23346"/>
      <c r="C23346"/>
      <c r="D23346"/>
    </row>
    <row r="23347" spans="1:4" x14ac:dyDescent="0.25">
      <c r="A23347"/>
      <c r="B23347"/>
      <c r="C23347"/>
      <c r="D23347"/>
    </row>
    <row r="23348" spans="1:4" x14ac:dyDescent="0.25">
      <c r="A23348"/>
      <c r="B23348"/>
      <c r="C23348"/>
      <c r="D23348"/>
    </row>
    <row r="23349" spans="1:4" x14ac:dyDescent="0.25">
      <c r="A23349"/>
      <c r="B23349"/>
      <c r="C23349"/>
      <c r="D23349"/>
    </row>
    <row r="23350" spans="1:4" x14ac:dyDescent="0.25">
      <c r="A23350"/>
      <c r="B23350"/>
      <c r="C23350"/>
      <c r="D23350"/>
    </row>
    <row r="23351" spans="1:4" x14ac:dyDescent="0.25">
      <c r="A23351"/>
      <c r="B23351"/>
      <c r="C23351"/>
      <c r="D23351"/>
    </row>
    <row r="23352" spans="1:4" x14ac:dyDescent="0.25">
      <c r="A23352"/>
      <c r="B23352"/>
      <c r="C23352"/>
      <c r="D23352"/>
    </row>
    <row r="23353" spans="1:4" x14ac:dyDescent="0.25">
      <c r="A23353"/>
      <c r="B23353"/>
      <c r="C23353"/>
      <c r="D23353"/>
    </row>
    <row r="23354" spans="1:4" x14ac:dyDescent="0.25">
      <c r="A23354"/>
      <c r="B23354"/>
      <c r="C23354"/>
      <c r="D23354"/>
    </row>
    <row r="23355" spans="1:4" x14ac:dyDescent="0.25">
      <c r="A23355"/>
      <c r="B23355"/>
      <c r="C23355"/>
      <c r="D23355"/>
    </row>
    <row r="23356" spans="1:4" x14ac:dyDescent="0.25">
      <c r="A23356"/>
      <c r="B23356"/>
      <c r="C23356"/>
      <c r="D23356"/>
    </row>
    <row r="23357" spans="1:4" x14ac:dyDescent="0.25">
      <c r="A23357"/>
      <c r="B23357"/>
      <c r="C23357"/>
      <c r="D23357"/>
    </row>
    <row r="23358" spans="1:4" x14ac:dyDescent="0.25">
      <c r="A23358"/>
      <c r="B23358"/>
      <c r="C23358"/>
      <c r="D23358"/>
    </row>
    <row r="23359" spans="1:4" x14ac:dyDescent="0.25">
      <c r="A23359"/>
      <c r="B23359"/>
      <c r="C23359"/>
      <c r="D23359"/>
    </row>
    <row r="23360" spans="1:4" x14ac:dyDescent="0.25">
      <c r="A23360"/>
      <c r="B23360"/>
      <c r="C23360"/>
      <c r="D23360"/>
    </row>
    <row r="23361" spans="1:4" x14ac:dyDescent="0.25">
      <c r="A23361"/>
      <c r="B23361"/>
      <c r="C23361"/>
      <c r="D23361"/>
    </row>
    <row r="23362" spans="1:4" x14ac:dyDescent="0.25">
      <c r="A23362"/>
      <c r="B23362"/>
      <c r="C23362"/>
      <c r="D23362"/>
    </row>
    <row r="23363" spans="1:4" x14ac:dyDescent="0.25">
      <c r="A23363"/>
      <c r="B23363"/>
      <c r="C23363"/>
      <c r="D23363"/>
    </row>
    <row r="23364" spans="1:4" x14ac:dyDescent="0.25">
      <c r="A23364"/>
      <c r="B23364"/>
      <c r="C23364"/>
      <c r="D23364"/>
    </row>
    <row r="23365" spans="1:4" x14ac:dyDescent="0.25">
      <c r="A23365"/>
      <c r="B23365"/>
      <c r="C23365"/>
      <c r="D23365"/>
    </row>
    <row r="23366" spans="1:4" x14ac:dyDescent="0.25">
      <c r="A23366"/>
      <c r="B23366"/>
      <c r="C23366"/>
      <c r="D23366"/>
    </row>
    <row r="23367" spans="1:4" x14ac:dyDescent="0.25">
      <c r="A23367"/>
      <c r="B23367"/>
      <c r="C23367"/>
      <c r="D23367"/>
    </row>
    <row r="23368" spans="1:4" x14ac:dyDescent="0.25">
      <c r="A23368"/>
      <c r="B23368"/>
      <c r="C23368"/>
      <c r="D23368"/>
    </row>
    <row r="23369" spans="1:4" x14ac:dyDescent="0.25">
      <c r="A23369"/>
      <c r="B23369"/>
      <c r="C23369"/>
      <c r="D23369"/>
    </row>
    <row r="23370" spans="1:4" x14ac:dyDescent="0.25">
      <c r="A23370"/>
      <c r="B23370"/>
      <c r="C23370"/>
      <c r="D23370"/>
    </row>
    <row r="23371" spans="1:4" x14ac:dyDescent="0.25">
      <c r="A23371"/>
      <c r="B23371"/>
      <c r="C23371"/>
      <c r="D23371"/>
    </row>
    <row r="23372" spans="1:4" x14ac:dyDescent="0.25">
      <c r="A23372"/>
      <c r="B23372"/>
      <c r="C23372"/>
      <c r="D23372"/>
    </row>
    <row r="23373" spans="1:4" x14ac:dyDescent="0.25">
      <c r="A23373"/>
      <c r="B23373"/>
      <c r="C23373"/>
      <c r="D23373"/>
    </row>
    <row r="23374" spans="1:4" x14ac:dyDescent="0.25">
      <c r="A23374"/>
      <c r="B23374"/>
      <c r="C23374"/>
      <c r="D23374"/>
    </row>
    <row r="23375" spans="1:4" x14ac:dyDescent="0.25">
      <c r="A23375"/>
      <c r="B23375"/>
      <c r="C23375"/>
      <c r="D23375"/>
    </row>
    <row r="23376" spans="1:4" x14ac:dyDescent="0.25">
      <c r="A23376"/>
      <c r="B23376"/>
      <c r="C23376"/>
      <c r="D23376"/>
    </row>
    <row r="23377" spans="1:4" x14ac:dyDescent="0.25">
      <c r="A23377"/>
      <c r="B23377"/>
      <c r="C23377"/>
      <c r="D23377"/>
    </row>
    <row r="23378" spans="1:4" x14ac:dyDescent="0.25">
      <c r="A23378"/>
      <c r="B23378"/>
      <c r="C23378"/>
      <c r="D23378"/>
    </row>
    <row r="23379" spans="1:4" x14ac:dyDescent="0.25">
      <c r="A23379"/>
      <c r="B23379"/>
      <c r="C23379"/>
      <c r="D23379"/>
    </row>
    <row r="23380" spans="1:4" x14ac:dyDescent="0.25">
      <c r="A23380"/>
      <c r="B23380"/>
      <c r="C23380"/>
      <c r="D23380"/>
    </row>
    <row r="23381" spans="1:4" x14ac:dyDescent="0.25">
      <c r="A23381"/>
      <c r="B23381"/>
      <c r="C23381"/>
      <c r="D23381"/>
    </row>
    <row r="23382" spans="1:4" x14ac:dyDescent="0.25">
      <c r="A23382"/>
      <c r="B23382"/>
      <c r="C23382"/>
      <c r="D23382"/>
    </row>
    <row r="23383" spans="1:4" x14ac:dyDescent="0.25">
      <c r="A23383"/>
      <c r="B23383"/>
      <c r="C23383"/>
      <c r="D23383"/>
    </row>
    <row r="23384" spans="1:4" x14ac:dyDescent="0.25">
      <c r="A23384"/>
      <c r="B23384"/>
      <c r="C23384"/>
      <c r="D23384"/>
    </row>
    <row r="23385" spans="1:4" x14ac:dyDescent="0.25">
      <c r="A23385"/>
      <c r="B23385"/>
      <c r="C23385"/>
      <c r="D23385"/>
    </row>
    <row r="23386" spans="1:4" x14ac:dyDescent="0.25">
      <c r="A23386"/>
      <c r="B23386"/>
      <c r="C23386"/>
      <c r="D23386"/>
    </row>
    <row r="23387" spans="1:4" x14ac:dyDescent="0.25">
      <c r="A23387"/>
      <c r="B23387"/>
      <c r="C23387"/>
      <c r="D23387"/>
    </row>
    <row r="23388" spans="1:4" x14ac:dyDescent="0.25">
      <c r="A23388"/>
      <c r="B23388"/>
      <c r="C23388"/>
      <c r="D23388"/>
    </row>
    <row r="23389" spans="1:4" x14ac:dyDescent="0.25">
      <c r="A23389"/>
      <c r="B23389"/>
      <c r="C23389"/>
      <c r="D23389"/>
    </row>
    <row r="23390" spans="1:4" x14ac:dyDescent="0.25">
      <c r="A23390"/>
      <c r="B23390"/>
      <c r="C23390"/>
      <c r="D23390"/>
    </row>
    <row r="23391" spans="1:4" x14ac:dyDescent="0.25">
      <c r="A23391"/>
      <c r="B23391"/>
      <c r="C23391"/>
      <c r="D23391"/>
    </row>
    <row r="23392" spans="1:4" x14ac:dyDescent="0.25">
      <c r="A23392"/>
      <c r="B23392"/>
      <c r="C23392"/>
      <c r="D23392"/>
    </row>
    <row r="23393" spans="1:4" x14ac:dyDescent="0.25">
      <c r="A23393"/>
      <c r="B23393"/>
      <c r="C23393"/>
      <c r="D23393"/>
    </row>
    <row r="23394" spans="1:4" x14ac:dyDescent="0.25">
      <c r="A23394"/>
      <c r="B23394"/>
      <c r="C23394"/>
      <c r="D23394"/>
    </row>
    <row r="23395" spans="1:4" x14ac:dyDescent="0.25">
      <c r="A23395"/>
      <c r="B23395"/>
      <c r="C23395"/>
      <c r="D23395"/>
    </row>
    <row r="23396" spans="1:4" x14ac:dyDescent="0.25">
      <c r="A23396"/>
      <c r="B23396"/>
      <c r="C23396"/>
      <c r="D23396"/>
    </row>
    <row r="23397" spans="1:4" x14ac:dyDescent="0.25">
      <c r="A23397"/>
      <c r="B23397"/>
      <c r="C23397"/>
      <c r="D23397"/>
    </row>
    <row r="23398" spans="1:4" x14ac:dyDescent="0.25">
      <c r="A23398"/>
      <c r="B23398"/>
      <c r="C23398"/>
      <c r="D23398"/>
    </row>
    <row r="23399" spans="1:4" x14ac:dyDescent="0.25">
      <c r="A23399"/>
      <c r="B23399"/>
      <c r="C23399"/>
      <c r="D23399"/>
    </row>
    <row r="23400" spans="1:4" x14ac:dyDescent="0.25">
      <c r="A23400"/>
      <c r="B23400"/>
      <c r="C23400"/>
      <c r="D23400"/>
    </row>
    <row r="23401" spans="1:4" x14ac:dyDescent="0.25">
      <c r="A23401"/>
      <c r="B23401"/>
      <c r="C23401"/>
      <c r="D23401"/>
    </row>
    <row r="23402" spans="1:4" x14ac:dyDescent="0.25">
      <c r="A23402"/>
      <c r="B23402"/>
      <c r="C23402"/>
      <c r="D23402"/>
    </row>
    <row r="23403" spans="1:4" x14ac:dyDescent="0.25">
      <c r="A23403"/>
      <c r="B23403"/>
      <c r="C23403"/>
      <c r="D23403"/>
    </row>
    <row r="23404" spans="1:4" x14ac:dyDescent="0.25">
      <c r="A23404"/>
      <c r="B23404"/>
      <c r="C23404"/>
      <c r="D23404"/>
    </row>
    <row r="23405" spans="1:4" x14ac:dyDescent="0.25">
      <c r="A23405"/>
      <c r="B23405"/>
      <c r="C23405"/>
      <c r="D23405"/>
    </row>
    <row r="23406" spans="1:4" x14ac:dyDescent="0.25">
      <c r="A23406"/>
      <c r="B23406"/>
      <c r="C23406"/>
      <c r="D23406"/>
    </row>
    <row r="23407" spans="1:4" x14ac:dyDescent="0.25">
      <c r="A23407"/>
      <c r="B23407"/>
      <c r="C23407"/>
      <c r="D23407"/>
    </row>
    <row r="23408" spans="1:4" x14ac:dyDescent="0.25">
      <c r="A23408"/>
      <c r="B23408"/>
      <c r="C23408"/>
      <c r="D23408"/>
    </row>
    <row r="23409" spans="1:4" x14ac:dyDescent="0.25">
      <c r="A23409"/>
      <c r="B23409"/>
      <c r="C23409"/>
      <c r="D23409"/>
    </row>
    <row r="23410" spans="1:4" x14ac:dyDescent="0.25">
      <c r="A23410"/>
      <c r="B23410"/>
      <c r="C23410"/>
      <c r="D23410"/>
    </row>
    <row r="23411" spans="1:4" x14ac:dyDescent="0.25">
      <c r="A23411"/>
      <c r="B23411"/>
      <c r="C23411"/>
      <c r="D23411"/>
    </row>
    <row r="23412" spans="1:4" x14ac:dyDescent="0.25">
      <c r="A23412"/>
      <c r="B23412"/>
      <c r="C23412"/>
      <c r="D23412"/>
    </row>
    <row r="23413" spans="1:4" x14ac:dyDescent="0.25">
      <c r="A23413"/>
      <c r="B23413"/>
      <c r="C23413"/>
      <c r="D23413"/>
    </row>
    <row r="23414" spans="1:4" x14ac:dyDescent="0.25">
      <c r="A23414"/>
      <c r="B23414"/>
      <c r="C23414"/>
      <c r="D23414"/>
    </row>
    <row r="23415" spans="1:4" x14ac:dyDescent="0.25">
      <c r="A23415"/>
      <c r="B23415"/>
      <c r="C23415"/>
      <c r="D23415"/>
    </row>
    <row r="23416" spans="1:4" x14ac:dyDescent="0.25">
      <c r="A23416"/>
      <c r="B23416"/>
      <c r="C23416"/>
      <c r="D23416"/>
    </row>
    <row r="23417" spans="1:4" x14ac:dyDescent="0.25">
      <c r="A23417"/>
      <c r="B23417"/>
      <c r="C23417"/>
      <c r="D23417"/>
    </row>
    <row r="23418" spans="1:4" x14ac:dyDescent="0.25">
      <c r="A23418"/>
      <c r="B23418"/>
      <c r="C23418"/>
      <c r="D23418"/>
    </row>
    <row r="23419" spans="1:4" x14ac:dyDescent="0.25">
      <c r="A23419"/>
      <c r="B23419"/>
      <c r="C23419"/>
      <c r="D23419"/>
    </row>
    <row r="23420" spans="1:4" x14ac:dyDescent="0.25">
      <c r="A23420"/>
      <c r="B23420"/>
      <c r="C23420"/>
      <c r="D23420"/>
    </row>
    <row r="23421" spans="1:4" x14ac:dyDescent="0.25">
      <c r="A23421"/>
      <c r="B23421"/>
      <c r="C23421"/>
      <c r="D23421"/>
    </row>
    <row r="23422" spans="1:4" x14ac:dyDescent="0.25">
      <c r="A23422"/>
      <c r="B23422"/>
      <c r="C23422"/>
      <c r="D23422"/>
    </row>
    <row r="23423" spans="1:4" x14ac:dyDescent="0.25">
      <c r="A23423"/>
      <c r="B23423"/>
      <c r="C23423"/>
      <c r="D23423"/>
    </row>
    <row r="23424" spans="1:4" x14ac:dyDescent="0.25">
      <c r="A23424"/>
      <c r="B23424"/>
      <c r="C23424"/>
      <c r="D23424"/>
    </row>
    <row r="23425" spans="1:4" x14ac:dyDescent="0.25">
      <c r="A23425"/>
      <c r="B23425"/>
      <c r="C23425"/>
      <c r="D23425"/>
    </row>
    <row r="23426" spans="1:4" x14ac:dyDescent="0.25">
      <c r="A23426"/>
      <c r="B23426"/>
      <c r="C23426"/>
      <c r="D23426"/>
    </row>
    <row r="23427" spans="1:4" x14ac:dyDescent="0.25">
      <c r="A23427"/>
      <c r="B23427"/>
      <c r="C23427"/>
      <c r="D23427"/>
    </row>
    <row r="23428" spans="1:4" x14ac:dyDescent="0.25">
      <c r="A23428"/>
      <c r="B23428"/>
      <c r="C23428"/>
      <c r="D23428"/>
    </row>
    <row r="23429" spans="1:4" x14ac:dyDescent="0.25">
      <c r="A23429"/>
      <c r="B23429"/>
      <c r="C23429"/>
      <c r="D23429"/>
    </row>
    <row r="23430" spans="1:4" x14ac:dyDescent="0.25">
      <c r="A23430"/>
      <c r="B23430"/>
      <c r="C23430"/>
      <c r="D23430"/>
    </row>
    <row r="23431" spans="1:4" x14ac:dyDescent="0.25">
      <c r="A23431"/>
      <c r="B23431"/>
      <c r="C23431"/>
      <c r="D23431"/>
    </row>
    <row r="23432" spans="1:4" x14ac:dyDescent="0.25">
      <c r="A23432"/>
      <c r="B23432"/>
      <c r="C23432"/>
      <c r="D23432"/>
    </row>
    <row r="23433" spans="1:4" x14ac:dyDescent="0.25">
      <c r="A23433"/>
      <c r="B23433"/>
      <c r="C23433"/>
      <c r="D23433"/>
    </row>
    <row r="23434" spans="1:4" x14ac:dyDescent="0.25">
      <c r="A23434"/>
      <c r="B23434"/>
      <c r="C23434"/>
      <c r="D23434"/>
    </row>
    <row r="23435" spans="1:4" x14ac:dyDescent="0.25">
      <c r="A23435"/>
      <c r="B23435"/>
      <c r="C23435"/>
      <c r="D23435"/>
    </row>
    <row r="23436" spans="1:4" x14ac:dyDescent="0.25">
      <c r="A23436"/>
      <c r="B23436"/>
      <c r="C23436"/>
      <c r="D23436"/>
    </row>
    <row r="23437" spans="1:4" x14ac:dyDescent="0.25">
      <c r="A23437"/>
      <c r="B23437"/>
      <c r="C23437"/>
      <c r="D23437"/>
    </row>
    <row r="23438" spans="1:4" x14ac:dyDescent="0.25">
      <c r="A23438"/>
      <c r="B23438"/>
      <c r="C23438"/>
      <c r="D23438"/>
    </row>
    <row r="23439" spans="1:4" x14ac:dyDescent="0.25">
      <c r="A23439"/>
      <c r="B23439"/>
      <c r="C23439"/>
      <c r="D23439"/>
    </row>
    <row r="23440" spans="1:4" x14ac:dyDescent="0.25">
      <c r="A23440"/>
      <c r="B23440"/>
      <c r="C23440"/>
      <c r="D23440"/>
    </row>
    <row r="23441" spans="1:4" x14ac:dyDescent="0.25">
      <c r="A23441"/>
      <c r="B23441"/>
      <c r="C23441"/>
      <c r="D23441"/>
    </row>
    <row r="23442" spans="1:4" x14ac:dyDescent="0.25">
      <c r="A23442"/>
      <c r="B23442"/>
      <c r="C23442"/>
      <c r="D23442"/>
    </row>
    <row r="23443" spans="1:4" x14ac:dyDescent="0.25">
      <c r="A23443"/>
      <c r="B23443"/>
      <c r="C23443"/>
      <c r="D23443"/>
    </row>
    <row r="23444" spans="1:4" x14ac:dyDescent="0.25">
      <c r="A23444"/>
      <c r="B23444"/>
      <c r="C23444"/>
      <c r="D23444"/>
    </row>
    <row r="23445" spans="1:4" x14ac:dyDescent="0.25">
      <c r="A23445"/>
      <c r="B23445"/>
      <c r="C23445"/>
      <c r="D23445"/>
    </row>
    <row r="23446" spans="1:4" x14ac:dyDescent="0.25">
      <c r="A23446"/>
      <c r="B23446"/>
      <c r="C23446"/>
      <c r="D23446"/>
    </row>
    <row r="23447" spans="1:4" x14ac:dyDescent="0.25">
      <c r="A23447"/>
      <c r="B23447"/>
      <c r="C23447"/>
      <c r="D23447"/>
    </row>
    <row r="23448" spans="1:4" x14ac:dyDescent="0.25">
      <c r="A23448"/>
      <c r="B23448"/>
      <c r="C23448"/>
      <c r="D23448"/>
    </row>
    <row r="23449" spans="1:4" x14ac:dyDescent="0.25">
      <c r="A23449"/>
      <c r="B23449"/>
      <c r="C23449"/>
      <c r="D23449"/>
    </row>
    <row r="23450" spans="1:4" x14ac:dyDescent="0.25">
      <c r="A23450"/>
      <c r="B23450"/>
      <c r="C23450"/>
      <c r="D23450"/>
    </row>
    <row r="23451" spans="1:4" x14ac:dyDescent="0.25">
      <c r="A23451"/>
      <c r="B23451"/>
      <c r="C23451"/>
      <c r="D23451"/>
    </row>
    <row r="23452" spans="1:4" x14ac:dyDescent="0.25">
      <c r="A23452"/>
      <c r="B23452"/>
      <c r="C23452"/>
      <c r="D23452"/>
    </row>
    <row r="23453" spans="1:4" x14ac:dyDescent="0.25">
      <c r="A23453"/>
      <c r="B23453"/>
      <c r="C23453"/>
      <c r="D23453"/>
    </row>
    <row r="23454" spans="1:4" x14ac:dyDescent="0.25">
      <c r="A23454"/>
      <c r="B23454"/>
      <c r="C23454"/>
      <c r="D23454"/>
    </row>
    <row r="23455" spans="1:4" x14ac:dyDescent="0.25">
      <c r="A23455"/>
      <c r="B23455"/>
      <c r="C23455"/>
      <c r="D23455"/>
    </row>
    <row r="23456" spans="1:4" x14ac:dyDescent="0.25">
      <c r="A23456"/>
      <c r="B23456"/>
      <c r="C23456"/>
      <c r="D23456"/>
    </row>
    <row r="23457" spans="1:4" x14ac:dyDescent="0.25">
      <c r="A23457"/>
      <c r="B23457"/>
      <c r="C23457"/>
      <c r="D23457"/>
    </row>
    <row r="23458" spans="1:4" x14ac:dyDescent="0.25">
      <c r="A23458"/>
      <c r="B23458"/>
      <c r="C23458"/>
      <c r="D23458"/>
    </row>
    <row r="23459" spans="1:4" x14ac:dyDescent="0.25">
      <c r="A23459"/>
      <c r="B23459"/>
      <c r="C23459"/>
      <c r="D23459"/>
    </row>
    <row r="23460" spans="1:4" x14ac:dyDescent="0.25">
      <c r="A23460"/>
      <c r="B23460"/>
      <c r="C23460"/>
      <c r="D23460"/>
    </row>
    <row r="23461" spans="1:4" x14ac:dyDescent="0.25">
      <c r="A23461"/>
      <c r="B23461"/>
      <c r="C23461"/>
      <c r="D23461"/>
    </row>
    <row r="23462" spans="1:4" x14ac:dyDescent="0.25">
      <c r="A23462"/>
      <c r="B23462"/>
      <c r="C23462"/>
      <c r="D23462"/>
    </row>
    <row r="23463" spans="1:4" x14ac:dyDescent="0.25">
      <c r="A23463"/>
      <c r="B23463"/>
      <c r="C23463"/>
      <c r="D23463"/>
    </row>
    <row r="23464" spans="1:4" x14ac:dyDescent="0.25">
      <c r="A23464"/>
      <c r="B23464"/>
      <c r="C23464"/>
      <c r="D23464"/>
    </row>
    <row r="23465" spans="1:4" x14ac:dyDescent="0.25">
      <c r="A23465"/>
      <c r="B23465"/>
      <c r="C23465"/>
      <c r="D23465"/>
    </row>
    <row r="23466" spans="1:4" x14ac:dyDescent="0.25">
      <c r="A23466"/>
      <c r="B23466"/>
      <c r="C23466"/>
      <c r="D23466"/>
    </row>
    <row r="23467" spans="1:4" x14ac:dyDescent="0.25">
      <c r="A23467"/>
      <c r="B23467"/>
      <c r="C23467"/>
      <c r="D23467"/>
    </row>
    <row r="23468" spans="1:4" x14ac:dyDescent="0.25">
      <c r="A23468"/>
      <c r="B23468"/>
      <c r="C23468"/>
      <c r="D23468"/>
    </row>
    <row r="23469" spans="1:4" x14ac:dyDescent="0.25">
      <c r="A23469"/>
      <c r="B23469"/>
      <c r="C23469"/>
      <c r="D23469"/>
    </row>
    <row r="23470" spans="1:4" x14ac:dyDescent="0.25">
      <c r="A23470"/>
      <c r="B23470"/>
      <c r="C23470"/>
      <c r="D23470"/>
    </row>
    <row r="23471" spans="1:4" x14ac:dyDescent="0.25">
      <c r="A23471"/>
      <c r="B23471"/>
      <c r="C23471"/>
      <c r="D23471"/>
    </row>
    <row r="23472" spans="1:4" x14ac:dyDescent="0.25">
      <c r="A23472"/>
      <c r="B23472"/>
      <c r="C23472"/>
      <c r="D23472"/>
    </row>
    <row r="23473" spans="1:4" x14ac:dyDescent="0.25">
      <c r="A23473"/>
      <c r="B23473"/>
      <c r="C23473"/>
      <c r="D23473"/>
    </row>
    <row r="23474" spans="1:4" x14ac:dyDescent="0.25">
      <c r="A23474"/>
      <c r="B23474"/>
      <c r="C23474"/>
      <c r="D23474"/>
    </row>
    <row r="23475" spans="1:4" x14ac:dyDescent="0.25">
      <c r="A23475"/>
      <c r="B23475"/>
      <c r="C23475"/>
      <c r="D23475"/>
    </row>
    <row r="23476" spans="1:4" x14ac:dyDescent="0.25">
      <c r="A23476"/>
      <c r="B23476"/>
      <c r="C23476"/>
      <c r="D23476"/>
    </row>
    <row r="23477" spans="1:4" x14ac:dyDescent="0.25">
      <c r="A23477"/>
      <c r="B23477"/>
      <c r="C23477"/>
      <c r="D23477"/>
    </row>
    <row r="23478" spans="1:4" x14ac:dyDescent="0.25">
      <c r="A23478"/>
      <c r="B23478"/>
      <c r="C23478"/>
      <c r="D23478"/>
    </row>
    <row r="23479" spans="1:4" x14ac:dyDescent="0.25">
      <c r="A23479"/>
      <c r="B23479"/>
      <c r="C23479"/>
      <c r="D23479"/>
    </row>
    <row r="23480" spans="1:4" x14ac:dyDescent="0.25">
      <c r="A23480"/>
      <c r="B23480"/>
      <c r="C23480"/>
      <c r="D23480"/>
    </row>
    <row r="23481" spans="1:4" x14ac:dyDescent="0.25">
      <c r="A23481"/>
      <c r="B23481"/>
      <c r="C23481"/>
      <c r="D23481"/>
    </row>
    <row r="23482" spans="1:4" x14ac:dyDescent="0.25">
      <c r="A23482"/>
      <c r="B23482"/>
      <c r="C23482"/>
      <c r="D23482"/>
    </row>
    <row r="23483" spans="1:4" x14ac:dyDescent="0.25">
      <c r="A23483"/>
      <c r="B23483"/>
      <c r="C23483"/>
      <c r="D23483"/>
    </row>
    <row r="23484" spans="1:4" x14ac:dyDescent="0.25">
      <c r="A23484"/>
      <c r="B23484"/>
      <c r="C23484"/>
      <c r="D23484"/>
    </row>
    <row r="23485" spans="1:4" x14ac:dyDescent="0.25">
      <c r="A23485"/>
      <c r="B23485"/>
      <c r="C23485"/>
      <c r="D23485"/>
    </row>
    <row r="23486" spans="1:4" x14ac:dyDescent="0.25">
      <c r="A23486"/>
      <c r="B23486"/>
      <c r="C23486"/>
      <c r="D23486"/>
    </row>
    <row r="23487" spans="1:4" x14ac:dyDescent="0.25">
      <c r="A23487"/>
      <c r="B23487"/>
      <c r="C23487"/>
      <c r="D23487"/>
    </row>
    <row r="23488" spans="1:4" x14ac:dyDescent="0.25">
      <c r="A23488"/>
      <c r="B23488"/>
      <c r="C23488"/>
      <c r="D23488"/>
    </row>
    <row r="23489" spans="1:4" x14ac:dyDescent="0.25">
      <c r="A23489"/>
      <c r="B23489"/>
      <c r="C23489"/>
      <c r="D23489"/>
    </row>
    <row r="23490" spans="1:4" x14ac:dyDescent="0.25">
      <c r="A23490"/>
      <c r="B23490"/>
      <c r="C23490"/>
      <c r="D23490"/>
    </row>
    <row r="23491" spans="1:4" x14ac:dyDescent="0.25">
      <c r="A23491"/>
      <c r="B23491"/>
      <c r="C23491"/>
      <c r="D23491"/>
    </row>
    <row r="23492" spans="1:4" x14ac:dyDescent="0.25">
      <c r="A23492"/>
      <c r="B23492"/>
      <c r="C23492"/>
      <c r="D23492"/>
    </row>
    <row r="23493" spans="1:4" x14ac:dyDescent="0.25">
      <c r="A23493"/>
      <c r="B23493"/>
      <c r="C23493"/>
      <c r="D23493"/>
    </row>
    <row r="23494" spans="1:4" x14ac:dyDescent="0.25">
      <c r="A23494"/>
      <c r="B23494"/>
      <c r="C23494"/>
      <c r="D23494"/>
    </row>
    <row r="23495" spans="1:4" x14ac:dyDescent="0.25">
      <c r="A23495"/>
      <c r="B23495"/>
      <c r="C23495"/>
      <c r="D23495"/>
    </row>
    <row r="23496" spans="1:4" x14ac:dyDescent="0.25">
      <c r="A23496"/>
      <c r="B23496"/>
      <c r="C23496"/>
      <c r="D23496"/>
    </row>
    <row r="23497" spans="1:4" x14ac:dyDescent="0.25">
      <c r="A23497"/>
      <c r="B23497"/>
      <c r="C23497"/>
      <c r="D23497"/>
    </row>
    <row r="23498" spans="1:4" x14ac:dyDescent="0.25">
      <c r="A23498"/>
      <c r="B23498"/>
      <c r="C23498"/>
      <c r="D23498"/>
    </row>
    <row r="23499" spans="1:4" x14ac:dyDescent="0.25">
      <c r="A23499"/>
      <c r="B23499"/>
      <c r="C23499"/>
      <c r="D23499"/>
    </row>
    <row r="23500" spans="1:4" x14ac:dyDescent="0.25">
      <c r="A23500"/>
      <c r="B23500"/>
      <c r="C23500"/>
      <c r="D23500"/>
    </row>
    <row r="23501" spans="1:4" x14ac:dyDescent="0.25">
      <c r="A23501"/>
      <c r="B23501"/>
      <c r="C23501"/>
      <c r="D23501"/>
    </row>
    <row r="23502" spans="1:4" x14ac:dyDescent="0.25">
      <c r="A23502"/>
      <c r="B23502"/>
      <c r="C23502"/>
      <c r="D23502"/>
    </row>
    <row r="23503" spans="1:4" x14ac:dyDescent="0.25">
      <c r="A23503"/>
      <c r="B23503"/>
      <c r="C23503"/>
      <c r="D23503"/>
    </row>
    <row r="23504" spans="1:4" x14ac:dyDescent="0.25">
      <c r="A23504"/>
      <c r="B23504"/>
      <c r="C23504"/>
      <c r="D23504"/>
    </row>
    <row r="23505" spans="1:4" x14ac:dyDescent="0.25">
      <c r="A23505"/>
      <c r="B23505"/>
      <c r="C23505"/>
      <c r="D23505"/>
    </row>
    <row r="23506" spans="1:4" x14ac:dyDescent="0.25">
      <c r="A23506"/>
      <c r="B23506"/>
      <c r="C23506"/>
      <c r="D23506"/>
    </row>
    <row r="23507" spans="1:4" x14ac:dyDescent="0.25">
      <c r="A23507"/>
      <c r="B23507"/>
      <c r="C23507"/>
      <c r="D23507"/>
    </row>
    <row r="23508" spans="1:4" x14ac:dyDescent="0.25">
      <c r="A23508"/>
      <c r="B23508"/>
      <c r="C23508"/>
      <c r="D23508"/>
    </row>
    <row r="23509" spans="1:4" x14ac:dyDescent="0.25">
      <c r="A23509"/>
      <c r="B23509"/>
      <c r="C23509"/>
      <c r="D23509"/>
    </row>
    <row r="23510" spans="1:4" x14ac:dyDescent="0.25">
      <c r="A23510"/>
      <c r="B23510"/>
      <c r="C23510"/>
      <c r="D23510"/>
    </row>
    <row r="23511" spans="1:4" x14ac:dyDescent="0.25">
      <c r="A23511"/>
      <c r="B23511"/>
      <c r="C23511"/>
      <c r="D23511"/>
    </row>
    <row r="23512" spans="1:4" x14ac:dyDescent="0.25">
      <c r="A23512"/>
      <c r="B23512"/>
      <c r="C23512"/>
      <c r="D23512"/>
    </row>
    <row r="23513" spans="1:4" x14ac:dyDescent="0.25">
      <c r="A23513"/>
      <c r="B23513"/>
      <c r="C23513"/>
      <c r="D23513"/>
    </row>
    <row r="23514" spans="1:4" x14ac:dyDescent="0.25">
      <c r="A23514"/>
      <c r="B23514"/>
      <c r="C23514"/>
      <c r="D23514"/>
    </row>
    <row r="23515" spans="1:4" x14ac:dyDescent="0.25">
      <c r="A23515"/>
      <c r="B23515"/>
      <c r="C23515"/>
      <c r="D23515"/>
    </row>
    <row r="23516" spans="1:4" x14ac:dyDescent="0.25">
      <c r="A23516"/>
      <c r="B23516"/>
      <c r="C23516"/>
      <c r="D23516"/>
    </row>
    <row r="23517" spans="1:4" x14ac:dyDescent="0.25">
      <c r="A23517"/>
      <c r="B23517"/>
      <c r="C23517"/>
      <c r="D23517"/>
    </row>
    <row r="23518" spans="1:4" x14ac:dyDescent="0.25">
      <c r="A23518"/>
      <c r="B23518"/>
      <c r="C23518"/>
      <c r="D23518"/>
    </row>
    <row r="23519" spans="1:4" x14ac:dyDescent="0.25">
      <c r="A23519"/>
      <c r="B23519"/>
      <c r="C23519"/>
      <c r="D23519"/>
    </row>
    <row r="23520" spans="1:4" x14ac:dyDescent="0.25">
      <c r="A23520"/>
      <c r="B23520"/>
      <c r="C23520"/>
      <c r="D23520"/>
    </row>
    <row r="23521" spans="1:4" x14ac:dyDescent="0.25">
      <c r="A23521"/>
      <c r="B23521"/>
      <c r="C23521"/>
      <c r="D23521"/>
    </row>
    <row r="23522" spans="1:4" x14ac:dyDescent="0.25">
      <c r="A23522"/>
      <c r="B23522"/>
      <c r="C23522"/>
      <c r="D23522"/>
    </row>
    <row r="23523" spans="1:4" x14ac:dyDescent="0.25">
      <c r="A23523"/>
      <c r="B23523"/>
      <c r="C23523"/>
      <c r="D23523"/>
    </row>
    <row r="23524" spans="1:4" x14ac:dyDescent="0.25">
      <c r="A23524"/>
      <c r="B23524"/>
      <c r="C23524"/>
      <c r="D23524"/>
    </row>
    <row r="23525" spans="1:4" x14ac:dyDescent="0.25">
      <c r="A23525"/>
      <c r="B23525"/>
      <c r="C23525"/>
      <c r="D23525"/>
    </row>
    <row r="23526" spans="1:4" x14ac:dyDescent="0.25">
      <c r="A23526"/>
      <c r="B23526"/>
      <c r="C23526"/>
      <c r="D23526"/>
    </row>
    <row r="23527" spans="1:4" x14ac:dyDescent="0.25">
      <c r="A23527"/>
      <c r="B23527"/>
      <c r="C23527"/>
      <c r="D23527"/>
    </row>
    <row r="23528" spans="1:4" x14ac:dyDescent="0.25">
      <c r="A23528"/>
      <c r="B23528"/>
      <c r="C23528"/>
      <c r="D23528"/>
    </row>
    <row r="23529" spans="1:4" x14ac:dyDescent="0.25">
      <c r="A23529"/>
      <c r="B23529"/>
      <c r="C23529"/>
      <c r="D23529"/>
    </row>
    <row r="23530" spans="1:4" x14ac:dyDescent="0.25">
      <c r="A23530"/>
      <c r="B23530"/>
      <c r="C23530"/>
      <c r="D23530"/>
    </row>
    <row r="23531" spans="1:4" x14ac:dyDescent="0.25">
      <c r="A23531"/>
      <c r="B23531"/>
      <c r="C23531"/>
      <c r="D23531"/>
    </row>
    <row r="23532" spans="1:4" x14ac:dyDescent="0.25">
      <c r="A23532"/>
      <c r="B23532"/>
      <c r="C23532"/>
      <c r="D23532"/>
    </row>
    <row r="23533" spans="1:4" x14ac:dyDescent="0.25">
      <c r="A23533"/>
      <c r="B23533"/>
      <c r="C23533"/>
      <c r="D23533"/>
    </row>
    <row r="23534" spans="1:4" x14ac:dyDescent="0.25">
      <c r="A23534"/>
      <c r="B23534"/>
      <c r="C23534"/>
      <c r="D23534"/>
    </row>
    <row r="23535" spans="1:4" x14ac:dyDescent="0.25">
      <c r="A23535"/>
      <c r="B23535"/>
      <c r="C23535"/>
      <c r="D23535"/>
    </row>
    <row r="23536" spans="1:4" x14ac:dyDescent="0.25">
      <c r="A23536"/>
      <c r="B23536"/>
      <c r="C23536"/>
      <c r="D23536"/>
    </row>
    <row r="23537" spans="1:4" x14ac:dyDescent="0.25">
      <c r="A23537"/>
      <c r="B23537"/>
      <c r="C23537"/>
      <c r="D23537"/>
    </row>
    <row r="23538" spans="1:4" x14ac:dyDescent="0.25">
      <c r="A23538"/>
      <c r="B23538"/>
      <c r="C23538"/>
      <c r="D23538"/>
    </row>
    <row r="23539" spans="1:4" x14ac:dyDescent="0.25">
      <c r="A23539"/>
      <c r="B23539"/>
      <c r="C23539"/>
      <c r="D23539"/>
    </row>
    <row r="23540" spans="1:4" x14ac:dyDescent="0.25">
      <c r="A23540"/>
      <c r="B23540"/>
      <c r="C23540"/>
      <c r="D23540"/>
    </row>
    <row r="23541" spans="1:4" x14ac:dyDescent="0.25">
      <c r="A23541"/>
      <c r="B23541"/>
      <c r="C23541"/>
      <c r="D23541"/>
    </row>
    <row r="23542" spans="1:4" x14ac:dyDescent="0.25">
      <c r="A23542"/>
      <c r="B23542"/>
      <c r="C23542"/>
      <c r="D23542"/>
    </row>
    <row r="23543" spans="1:4" x14ac:dyDescent="0.25">
      <c r="A23543"/>
      <c r="B23543"/>
      <c r="C23543"/>
      <c r="D23543"/>
    </row>
    <row r="23544" spans="1:4" x14ac:dyDescent="0.25">
      <c r="A23544"/>
      <c r="B23544"/>
      <c r="C23544"/>
      <c r="D23544"/>
    </row>
    <row r="23545" spans="1:4" x14ac:dyDescent="0.25">
      <c r="A23545"/>
      <c r="B23545"/>
      <c r="C23545"/>
      <c r="D23545"/>
    </row>
    <row r="23546" spans="1:4" x14ac:dyDescent="0.25">
      <c r="A23546"/>
      <c r="B23546"/>
      <c r="C23546"/>
      <c r="D23546"/>
    </row>
    <row r="23547" spans="1:4" x14ac:dyDescent="0.25">
      <c r="A23547"/>
      <c r="B23547"/>
      <c r="C23547"/>
      <c r="D23547"/>
    </row>
    <row r="23548" spans="1:4" x14ac:dyDescent="0.25">
      <c r="A23548"/>
      <c r="B23548"/>
      <c r="C23548"/>
      <c r="D23548"/>
    </row>
    <row r="23549" spans="1:4" x14ac:dyDescent="0.25">
      <c r="A23549"/>
      <c r="B23549"/>
      <c r="C23549"/>
      <c r="D23549"/>
    </row>
    <row r="23550" spans="1:4" x14ac:dyDescent="0.25">
      <c r="A23550"/>
      <c r="B23550"/>
      <c r="C23550"/>
      <c r="D23550"/>
    </row>
    <row r="23551" spans="1:4" x14ac:dyDescent="0.25">
      <c r="A23551"/>
      <c r="B23551"/>
      <c r="C23551"/>
      <c r="D23551"/>
    </row>
    <row r="23552" spans="1:4" x14ac:dyDescent="0.25">
      <c r="A23552"/>
      <c r="B23552"/>
      <c r="C23552"/>
      <c r="D23552"/>
    </row>
    <row r="23553" spans="1:4" x14ac:dyDescent="0.25">
      <c r="A23553"/>
      <c r="B23553"/>
      <c r="C23553"/>
      <c r="D23553"/>
    </row>
    <row r="23554" spans="1:4" x14ac:dyDescent="0.25">
      <c r="A23554"/>
      <c r="B23554"/>
      <c r="C23554"/>
      <c r="D23554"/>
    </row>
    <row r="23555" spans="1:4" x14ac:dyDescent="0.25">
      <c r="A23555"/>
      <c r="B23555"/>
      <c r="C23555"/>
      <c r="D23555"/>
    </row>
    <row r="23556" spans="1:4" x14ac:dyDescent="0.25">
      <c r="A23556"/>
      <c r="B23556"/>
      <c r="C23556"/>
      <c r="D23556"/>
    </row>
    <row r="23557" spans="1:4" x14ac:dyDescent="0.25">
      <c r="A23557"/>
      <c r="B23557"/>
      <c r="C23557"/>
      <c r="D23557"/>
    </row>
    <row r="23558" spans="1:4" x14ac:dyDescent="0.25">
      <c r="A23558"/>
      <c r="B23558"/>
      <c r="C23558"/>
      <c r="D23558"/>
    </row>
    <row r="23559" spans="1:4" x14ac:dyDescent="0.25">
      <c r="A23559"/>
      <c r="B23559"/>
      <c r="C23559"/>
      <c r="D23559"/>
    </row>
    <row r="23560" spans="1:4" x14ac:dyDescent="0.25">
      <c r="A23560"/>
      <c r="B23560"/>
      <c r="C23560"/>
      <c r="D23560"/>
    </row>
    <row r="23561" spans="1:4" x14ac:dyDescent="0.25">
      <c r="A23561"/>
      <c r="B23561"/>
      <c r="C23561"/>
      <c r="D23561"/>
    </row>
    <row r="23562" spans="1:4" x14ac:dyDescent="0.25">
      <c r="A23562"/>
      <c r="B23562"/>
      <c r="C23562"/>
      <c r="D23562"/>
    </row>
    <row r="23563" spans="1:4" x14ac:dyDescent="0.25">
      <c r="A23563"/>
      <c r="B23563"/>
      <c r="C23563"/>
      <c r="D23563"/>
    </row>
    <row r="23564" spans="1:4" x14ac:dyDescent="0.25">
      <c r="A23564"/>
      <c r="B23564"/>
      <c r="C23564"/>
      <c r="D23564"/>
    </row>
    <row r="23565" spans="1:4" x14ac:dyDescent="0.25">
      <c r="A23565"/>
      <c r="B23565"/>
      <c r="C23565"/>
      <c r="D23565"/>
    </row>
    <row r="23566" spans="1:4" x14ac:dyDescent="0.25">
      <c r="A23566"/>
      <c r="B23566"/>
      <c r="C23566"/>
      <c r="D23566"/>
    </row>
    <row r="23567" spans="1:4" x14ac:dyDescent="0.25">
      <c r="A23567"/>
      <c r="B23567"/>
      <c r="C23567"/>
      <c r="D23567"/>
    </row>
    <row r="23568" spans="1:4" x14ac:dyDescent="0.25">
      <c r="A23568"/>
      <c r="B23568"/>
      <c r="C23568"/>
      <c r="D23568"/>
    </row>
    <row r="23569" spans="1:4" x14ac:dyDescent="0.25">
      <c r="A23569"/>
      <c r="B23569"/>
      <c r="C23569"/>
      <c r="D23569"/>
    </row>
    <row r="23570" spans="1:4" x14ac:dyDescent="0.25">
      <c r="A23570"/>
      <c r="B23570"/>
      <c r="C23570"/>
      <c r="D23570"/>
    </row>
    <row r="23571" spans="1:4" x14ac:dyDescent="0.25">
      <c r="A23571"/>
      <c r="B23571"/>
      <c r="C23571"/>
      <c r="D23571"/>
    </row>
    <row r="23572" spans="1:4" x14ac:dyDescent="0.25">
      <c r="A23572"/>
      <c r="B23572"/>
      <c r="C23572"/>
      <c r="D23572"/>
    </row>
    <row r="23573" spans="1:4" x14ac:dyDescent="0.25">
      <c r="A23573"/>
      <c r="B23573"/>
      <c r="C23573"/>
      <c r="D23573"/>
    </row>
    <row r="23574" spans="1:4" x14ac:dyDescent="0.25">
      <c r="A23574"/>
      <c r="B23574"/>
      <c r="C23574"/>
      <c r="D23574"/>
    </row>
    <row r="23575" spans="1:4" x14ac:dyDescent="0.25">
      <c r="A23575"/>
      <c r="B23575"/>
      <c r="C23575"/>
      <c r="D23575"/>
    </row>
    <row r="23576" spans="1:4" x14ac:dyDescent="0.25">
      <c r="A23576"/>
      <c r="B23576"/>
      <c r="C23576"/>
      <c r="D23576"/>
    </row>
    <row r="23577" spans="1:4" x14ac:dyDescent="0.25">
      <c r="A23577"/>
      <c r="B23577"/>
      <c r="C23577"/>
      <c r="D23577"/>
    </row>
    <row r="23578" spans="1:4" x14ac:dyDescent="0.25">
      <c r="A23578"/>
      <c r="B23578"/>
      <c r="C23578"/>
      <c r="D23578"/>
    </row>
    <row r="23579" spans="1:4" x14ac:dyDescent="0.25">
      <c r="A23579"/>
      <c r="B23579"/>
      <c r="C23579"/>
      <c r="D23579"/>
    </row>
    <row r="23580" spans="1:4" x14ac:dyDescent="0.25">
      <c r="A23580"/>
      <c r="B23580"/>
      <c r="C23580"/>
      <c r="D23580"/>
    </row>
    <row r="23581" spans="1:4" x14ac:dyDescent="0.25">
      <c r="A23581"/>
      <c r="B23581"/>
      <c r="C23581"/>
      <c r="D23581"/>
    </row>
    <row r="23582" spans="1:4" x14ac:dyDescent="0.25">
      <c r="A23582"/>
      <c r="B23582"/>
      <c r="C23582"/>
      <c r="D23582"/>
    </row>
    <row r="23583" spans="1:4" x14ac:dyDescent="0.25">
      <c r="A23583"/>
      <c r="B23583"/>
      <c r="C23583"/>
      <c r="D23583"/>
    </row>
    <row r="23584" spans="1:4" x14ac:dyDescent="0.25">
      <c r="A23584"/>
      <c r="B23584"/>
      <c r="C23584"/>
      <c r="D23584"/>
    </row>
    <row r="23585" spans="1:4" x14ac:dyDescent="0.25">
      <c r="A23585"/>
      <c r="B23585"/>
      <c r="C23585"/>
      <c r="D23585"/>
    </row>
    <row r="23586" spans="1:4" x14ac:dyDescent="0.25">
      <c r="A23586"/>
      <c r="B23586"/>
      <c r="C23586"/>
      <c r="D23586"/>
    </row>
    <row r="23587" spans="1:4" x14ac:dyDescent="0.25">
      <c r="A23587"/>
      <c r="B23587"/>
      <c r="C23587"/>
      <c r="D23587"/>
    </row>
    <row r="23588" spans="1:4" x14ac:dyDescent="0.25">
      <c r="A23588"/>
      <c r="B23588"/>
      <c r="C23588"/>
      <c r="D23588"/>
    </row>
    <row r="23589" spans="1:4" x14ac:dyDescent="0.25">
      <c r="A23589"/>
      <c r="B23589"/>
      <c r="C23589"/>
      <c r="D23589"/>
    </row>
    <row r="23590" spans="1:4" x14ac:dyDescent="0.25">
      <c r="A23590"/>
      <c r="B23590"/>
      <c r="C23590"/>
      <c r="D23590"/>
    </row>
    <row r="23591" spans="1:4" x14ac:dyDescent="0.25">
      <c r="A23591"/>
      <c r="B23591"/>
      <c r="C23591"/>
      <c r="D23591"/>
    </row>
    <row r="23592" spans="1:4" x14ac:dyDescent="0.25">
      <c r="A23592"/>
      <c r="B23592"/>
      <c r="C23592"/>
      <c r="D23592"/>
    </row>
    <row r="23593" spans="1:4" x14ac:dyDescent="0.25">
      <c r="A23593"/>
      <c r="B23593"/>
      <c r="C23593"/>
      <c r="D23593"/>
    </row>
    <row r="23594" spans="1:4" x14ac:dyDescent="0.25">
      <c r="A23594"/>
      <c r="B23594"/>
      <c r="C23594"/>
      <c r="D23594"/>
    </row>
    <row r="23595" spans="1:4" x14ac:dyDescent="0.25">
      <c r="A23595"/>
      <c r="B23595"/>
      <c r="C23595"/>
      <c r="D23595"/>
    </row>
    <row r="23596" spans="1:4" x14ac:dyDescent="0.25">
      <c r="A23596"/>
      <c r="B23596"/>
      <c r="C23596"/>
      <c r="D23596"/>
    </row>
    <row r="23597" spans="1:4" x14ac:dyDescent="0.25">
      <c r="A23597"/>
      <c r="B23597"/>
      <c r="C23597"/>
      <c r="D23597"/>
    </row>
    <row r="23598" spans="1:4" x14ac:dyDescent="0.25">
      <c r="A23598"/>
      <c r="B23598"/>
      <c r="C23598"/>
      <c r="D23598"/>
    </row>
    <row r="23599" spans="1:4" x14ac:dyDescent="0.25">
      <c r="A23599"/>
      <c r="B23599"/>
      <c r="C23599"/>
      <c r="D23599"/>
    </row>
    <row r="23600" spans="1:4" x14ac:dyDescent="0.25">
      <c r="A23600"/>
      <c r="B23600"/>
      <c r="C23600"/>
      <c r="D23600"/>
    </row>
    <row r="23601" spans="1:4" x14ac:dyDescent="0.25">
      <c r="A23601"/>
      <c r="B23601"/>
      <c r="C23601"/>
      <c r="D23601"/>
    </row>
    <row r="23602" spans="1:4" x14ac:dyDescent="0.25">
      <c r="A23602"/>
      <c r="B23602"/>
      <c r="C23602"/>
      <c r="D23602"/>
    </row>
    <row r="23603" spans="1:4" x14ac:dyDescent="0.25">
      <c r="A23603"/>
      <c r="B23603"/>
      <c r="C23603"/>
      <c r="D23603"/>
    </row>
    <row r="23604" spans="1:4" x14ac:dyDescent="0.25">
      <c r="A23604"/>
      <c r="B23604"/>
      <c r="C23604"/>
      <c r="D23604"/>
    </row>
    <row r="23605" spans="1:4" x14ac:dyDescent="0.25">
      <c r="A23605"/>
      <c r="B23605"/>
      <c r="C23605"/>
      <c r="D23605"/>
    </row>
    <row r="23606" spans="1:4" x14ac:dyDescent="0.25">
      <c r="A23606"/>
      <c r="B23606"/>
      <c r="C23606"/>
      <c r="D23606"/>
    </row>
    <row r="23607" spans="1:4" x14ac:dyDescent="0.25">
      <c r="A23607"/>
      <c r="B23607"/>
      <c r="C23607"/>
      <c r="D23607"/>
    </row>
    <row r="23608" spans="1:4" x14ac:dyDescent="0.25">
      <c r="A23608"/>
      <c r="B23608"/>
      <c r="C23608"/>
      <c r="D23608"/>
    </row>
    <row r="23609" spans="1:4" x14ac:dyDescent="0.25">
      <c r="A23609"/>
      <c r="B23609"/>
      <c r="C23609"/>
      <c r="D23609"/>
    </row>
    <row r="23610" spans="1:4" x14ac:dyDescent="0.25">
      <c r="A23610"/>
      <c r="B23610"/>
      <c r="C23610"/>
      <c r="D23610"/>
    </row>
    <row r="23611" spans="1:4" x14ac:dyDescent="0.25">
      <c r="A23611"/>
      <c r="B23611"/>
      <c r="C23611"/>
      <c r="D23611"/>
    </row>
    <row r="23612" spans="1:4" x14ac:dyDescent="0.25">
      <c r="A23612"/>
      <c r="B23612"/>
      <c r="C23612"/>
      <c r="D23612"/>
    </row>
    <row r="23613" spans="1:4" x14ac:dyDescent="0.25">
      <c r="A23613"/>
      <c r="B23613"/>
      <c r="C23613"/>
      <c r="D23613"/>
    </row>
    <row r="23614" spans="1:4" x14ac:dyDescent="0.25">
      <c r="A23614"/>
      <c r="B23614"/>
      <c r="C23614"/>
      <c r="D23614"/>
    </row>
    <row r="23615" spans="1:4" x14ac:dyDescent="0.25">
      <c r="A23615"/>
      <c r="B23615"/>
      <c r="C23615"/>
      <c r="D23615"/>
    </row>
    <row r="23616" spans="1:4" x14ac:dyDescent="0.25">
      <c r="A23616"/>
      <c r="B23616"/>
      <c r="C23616"/>
      <c r="D23616"/>
    </row>
    <row r="23617" spans="1:4" x14ac:dyDescent="0.25">
      <c r="A23617"/>
      <c r="B23617"/>
      <c r="C23617"/>
      <c r="D23617"/>
    </row>
    <row r="23618" spans="1:4" x14ac:dyDescent="0.25">
      <c r="A23618"/>
      <c r="B23618"/>
      <c r="C23618"/>
      <c r="D23618"/>
    </row>
    <row r="23619" spans="1:4" x14ac:dyDescent="0.25">
      <c r="A23619"/>
      <c r="B23619"/>
      <c r="C23619"/>
      <c r="D23619"/>
    </row>
    <row r="23620" spans="1:4" x14ac:dyDescent="0.25">
      <c r="A23620"/>
      <c r="B23620"/>
      <c r="C23620"/>
      <c r="D23620"/>
    </row>
    <row r="23621" spans="1:4" x14ac:dyDescent="0.25">
      <c r="A23621"/>
      <c r="B23621"/>
      <c r="C23621"/>
      <c r="D23621"/>
    </row>
    <row r="23622" spans="1:4" x14ac:dyDescent="0.25">
      <c r="A23622"/>
      <c r="B23622"/>
      <c r="C23622"/>
      <c r="D23622"/>
    </row>
    <row r="23623" spans="1:4" x14ac:dyDescent="0.25">
      <c r="A23623"/>
      <c r="B23623"/>
      <c r="C23623"/>
      <c r="D23623"/>
    </row>
    <row r="23624" spans="1:4" x14ac:dyDescent="0.25">
      <c r="A23624"/>
      <c r="B23624"/>
      <c r="C23624"/>
      <c r="D23624"/>
    </row>
    <row r="23625" spans="1:4" x14ac:dyDescent="0.25">
      <c r="A23625"/>
      <c r="B23625"/>
      <c r="C23625"/>
      <c r="D23625"/>
    </row>
    <row r="23626" spans="1:4" x14ac:dyDescent="0.25">
      <c r="A23626"/>
      <c r="B23626"/>
      <c r="C23626"/>
      <c r="D23626"/>
    </row>
    <row r="23627" spans="1:4" x14ac:dyDescent="0.25">
      <c r="A23627"/>
      <c r="B23627"/>
      <c r="C23627"/>
      <c r="D23627"/>
    </row>
    <row r="23628" spans="1:4" x14ac:dyDescent="0.25">
      <c r="A23628"/>
      <c r="B23628"/>
      <c r="C23628"/>
      <c r="D23628"/>
    </row>
    <row r="23629" spans="1:4" x14ac:dyDescent="0.25">
      <c r="A23629"/>
      <c r="B23629"/>
      <c r="C23629"/>
      <c r="D23629"/>
    </row>
    <row r="23630" spans="1:4" x14ac:dyDescent="0.25">
      <c r="A23630"/>
      <c r="B23630"/>
      <c r="C23630"/>
      <c r="D23630"/>
    </row>
    <row r="23631" spans="1:4" x14ac:dyDescent="0.25">
      <c r="A23631"/>
      <c r="B23631"/>
      <c r="C23631"/>
      <c r="D23631"/>
    </row>
    <row r="23632" spans="1:4" x14ac:dyDescent="0.25">
      <c r="A23632"/>
      <c r="B23632"/>
      <c r="C23632"/>
      <c r="D23632"/>
    </row>
    <row r="23633" spans="1:4" x14ac:dyDescent="0.25">
      <c r="A23633"/>
      <c r="B23633"/>
      <c r="C23633"/>
      <c r="D23633"/>
    </row>
    <row r="23634" spans="1:4" x14ac:dyDescent="0.25">
      <c r="A23634"/>
      <c r="B23634"/>
      <c r="C23634"/>
      <c r="D23634"/>
    </row>
    <row r="23635" spans="1:4" x14ac:dyDescent="0.25">
      <c r="A23635"/>
      <c r="B23635"/>
      <c r="C23635"/>
      <c r="D23635"/>
    </row>
    <row r="23636" spans="1:4" x14ac:dyDescent="0.25">
      <c r="A23636"/>
      <c r="B23636"/>
      <c r="C23636"/>
      <c r="D23636"/>
    </row>
    <row r="23637" spans="1:4" x14ac:dyDescent="0.25">
      <c r="A23637"/>
      <c r="B23637"/>
      <c r="C23637"/>
      <c r="D23637"/>
    </row>
    <row r="23638" spans="1:4" x14ac:dyDescent="0.25">
      <c r="A23638"/>
      <c r="B23638"/>
      <c r="C23638"/>
      <c r="D23638"/>
    </row>
    <row r="23639" spans="1:4" x14ac:dyDescent="0.25">
      <c r="A23639"/>
      <c r="B23639"/>
      <c r="C23639"/>
      <c r="D23639"/>
    </row>
    <row r="23640" spans="1:4" x14ac:dyDescent="0.25">
      <c r="A23640"/>
      <c r="B23640"/>
      <c r="C23640"/>
      <c r="D23640"/>
    </row>
    <row r="23641" spans="1:4" x14ac:dyDescent="0.25">
      <c r="A23641"/>
      <c r="B23641"/>
      <c r="C23641"/>
      <c r="D23641"/>
    </row>
    <row r="23642" spans="1:4" x14ac:dyDescent="0.25">
      <c r="A23642"/>
      <c r="B23642"/>
      <c r="C23642"/>
      <c r="D23642"/>
    </row>
    <row r="23643" spans="1:4" x14ac:dyDescent="0.25">
      <c r="A23643"/>
      <c r="B23643"/>
      <c r="C23643"/>
      <c r="D23643"/>
    </row>
    <row r="23644" spans="1:4" x14ac:dyDescent="0.25">
      <c r="A23644"/>
      <c r="B23644"/>
      <c r="C23644"/>
      <c r="D23644"/>
    </row>
    <row r="23645" spans="1:4" x14ac:dyDescent="0.25">
      <c r="A23645"/>
      <c r="B23645"/>
      <c r="C23645"/>
      <c r="D23645"/>
    </row>
    <row r="23646" spans="1:4" x14ac:dyDescent="0.25">
      <c r="A23646"/>
      <c r="B23646"/>
      <c r="C23646"/>
      <c r="D23646"/>
    </row>
    <row r="23647" spans="1:4" x14ac:dyDescent="0.25">
      <c r="A23647"/>
      <c r="B23647"/>
      <c r="C23647"/>
      <c r="D23647"/>
    </row>
    <row r="23648" spans="1:4" x14ac:dyDescent="0.25">
      <c r="A23648"/>
      <c r="B23648"/>
      <c r="C23648"/>
      <c r="D23648"/>
    </row>
    <row r="23649" spans="1:4" x14ac:dyDescent="0.25">
      <c r="A23649"/>
      <c r="B23649"/>
      <c r="C23649"/>
      <c r="D23649"/>
    </row>
    <row r="23650" spans="1:4" x14ac:dyDescent="0.25">
      <c r="A23650"/>
      <c r="B23650"/>
      <c r="C23650"/>
      <c r="D23650"/>
    </row>
    <row r="23651" spans="1:4" x14ac:dyDescent="0.25">
      <c r="A23651"/>
      <c r="B23651"/>
      <c r="C23651"/>
      <c r="D23651"/>
    </row>
    <row r="23652" spans="1:4" x14ac:dyDescent="0.25">
      <c r="A23652"/>
      <c r="B23652"/>
      <c r="C23652"/>
      <c r="D23652"/>
    </row>
    <row r="23653" spans="1:4" x14ac:dyDescent="0.25">
      <c r="A23653"/>
      <c r="B23653"/>
      <c r="C23653"/>
      <c r="D23653"/>
    </row>
    <row r="23654" spans="1:4" x14ac:dyDescent="0.25">
      <c r="A23654"/>
      <c r="B23654"/>
      <c r="C23654"/>
      <c r="D23654"/>
    </row>
    <row r="23655" spans="1:4" x14ac:dyDescent="0.25">
      <c r="A23655"/>
      <c r="B23655"/>
      <c r="C23655"/>
      <c r="D23655"/>
    </row>
    <row r="23656" spans="1:4" x14ac:dyDescent="0.25">
      <c r="A23656"/>
      <c r="B23656"/>
      <c r="C23656"/>
      <c r="D23656"/>
    </row>
    <row r="23657" spans="1:4" x14ac:dyDescent="0.25">
      <c r="A23657"/>
      <c r="B23657"/>
      <c r="C23657"/>
      <c r="D23657"/>
    </row>
    <row r="23658" spans="1:4" x14ac:dyDescent="0.25">
      <c r="A23658"/>
      <c r="B23658"/>
      <c r="C23658"/>
      <c r="D23658"/>
    </row>
    <row r="23659" spans="1:4" x14ac:dyDescent="0.25">
      <c r="A23659"/>
      <c r="B23659"/>
      <c r="C23659"/>
      <c r="D23659"/>
    </row>
    <row r="23660" spans="1:4" x14ac:dyDescent="0.25">
      <c r="A23660"/>
      <c r="B23660"/>
      <c r="C23660"/>
      <c r="D23660"/>
    </row>
    <row r="23661" spans="1:4" x14ac:dyDescent="0.25">
      <c r="A23661"/>
      <c r="B23661"/>
      <c r="C23661"/>
      <c r="D23661"/>
    </row>
    <row r="23662" spans="1:4" x14ac:dyDescent="0.25">
      <c r="A23662"/>
      <c r="B23662"/>
      <c r="C23662"/>
      <c r="D23662"/>
    </row>
    <row r="23663" spans="1:4" x14ac:dyDescent="0.25">
      <c r="A23663"/>
      <c r="B23663"/>
      <c r="C23663"/>
      <c r="D23663"/>
    </row>
    <row r="23664" spans="1:4" x14ac:dyDescent="0.25">
      <c r="A23664"/>
      <c r="B23664"/>
      <c r="C23664"/>
      <c r="D23664"/>
    </row>
    <row r="23665" spans="1:4" x14ac:dyDescent="0.25">
      <c r="A23665"/>
      <c r="B23665"/>
      <c r="C23665"/>
      <c r="D23665"/>
    </row>
    <row r="23666" spans="1:4" x14ac:dyDescent="0.25">
      <c r="A23666"/>
      <c r="B23666"/>
      <c r="C23666"/>
      <c r="D23666"/>
    </row>
    <row r="23667" spans="1:4" x14ac:dyDescent="0.25">
      <c r="A23667"/>
      <c r="B23667"/>
      <c r="C23667"/>
      <c r="D23667"/>
    </row>
    <row r="23668" spans="1:4" x14ac:dyDescent="0.25">
      <c r="A23668"/>
      <c r="B23668"/>
      <c r="C23668"/>
      <c r="D23668"/>
    </row>
    <row r="23669" spans="1:4" x14ac:dyDescent="0.25">
      <c r="A23669"/>
      <c r="B23669"/>
      <c r="C23669"/>
      <c r="D23669"/>
    </row>
    <row r="23670" spans="1:4" x14ac:dyDescent="0.25">
      <c r="A23670"/>
      <c r="B23670"/>
      <c r="C23670"/>
      <c r="D23670"/>
    </row>
    <row r="23671" spans="1:4" x14ac:dyDescent="0.25">
      <c r="A23671"/>
      <c r="B23671"/>
      <c r="C23671"/>
      <c r="D23671"/>
    </row>
    <row r="23672" spans="1:4" x14ac:dyDescent="0.25">
      <c r="A23672"/>
      <c r="B23672"/>
      <c r="C23672"/>
      <c r="D23672"/>
    </row>
    <row r="23673" spans="1:4" x14ac:dyDescent="0.25">
      <c r="A23673"/>
      <c r="B23673"/>
      <c r="C23673"/>
      <c r="D23673"/>
    </row>
    <row r="23674" spans="1:4" x14ac:dyDescent="0.25">
      <c r="A23674"/>
      <c r="B23674"/>
      <c r="C23674"/>
      <c r="D23674"/>
    </row>
    <row r="23675" spans="1:4" x14ac:dyDescent="0.25">
      <c r="A23675"/>
      <c r="B23675"/>
      <c r="C23675"/>
      <c r="D23675"/>
    </row>
    <row r="23676" spans="1:4" x14ac:dyDescent="0.25">
      <c r="A23676"/>
      <c r="B23676"/>
      <c r="C23676"/>
      <c r="D23676"/>
    </row>
    <row r="23677" spans="1:4" x14ac:dyDescent="0.25">
      <c r="A23677"/>
      <c r="B23677"/>
      <c r="C23677"/>
      <c r="D23677"/>
    </row>
    <row r="23678" spans="1:4" x14ac:dyDescent="0.25">
      <c r="A23678"/>
      <c r="B23678"/>
      <c r="C23678"/>
      <c r="D23678"/>
    </row>
    <row r="23679" spans="1:4" x14ac:dyDescent="0.25">
      <c r="A23679"/>
      <c r="B23679"/>
      <c r="C23679"/>
      <c r="D23679"/>
    </row>
    <row r="23680" spans="1:4" x14ac:dyDescent="0.25">
      <c r="A23680"/>
      <c r="B23680"/>
      <c r="C23680"/>
      <c r="D23680"/>
    </row>
    <row r="23681" spans="1:4" x14ac:dyDescent="0.25">
      <c r="A23681"/>
      <c r="B23681"/>
      <c r="C23681"/>
      <c r="D23681"/>
    </row>
    <row r="23682" spans="1:4" x14ac:dyDescent="0.25">
      <c r="A23682"/>
      <c r="B23682"/>
      <c r="C23682"/>
      <c r="D23682"/>
    </row>
    <row r="23683" spans="1:4" x14ac:dyDescent="0.25">
      <c r="A23683"/>
      <c r="B23683"/>
      <c r="C23683"/>
      <c r="D23683"/>
    </row>
    <row r="23684" spans="1:4" x14ac:dyDescent="0.25">
      <c r="A23684"/>
      <c r="B23684"/>
      <c r="C23684"/>
      <c r="D23684"/>
    </row>
    <row r="23685" spans="1:4" x14ac:dyDescent="0.25">
      <c r="A23685"/>
      <c r="B23685"/>
      <c r="C23685"/>
      <c r="D23685"/>
    </row>
    <row r="23686" spans="1:4" x14ac:dyDescent="0.25">
      <c r="A23686"/>
      <c r="B23686"/>
      <c r="C23686"/>
      <c r="D23686"/>
    </row>
    <row r="23687" spans="1:4" x14ac:dyDescent="0.25">
      <c r="A23687"/>
      <c r="B23687"/>
      <c r="C23687"/>
      <c r="D23687"/>
    </row>
    <row r="23688" spans="1:4" x14ac:dyDescent="0.25">
      <c r="A23688"/>
      <c r="B23688"/>
      <c r="C23688"/>
      <c r="D23688"/>
    </row>
    <row r="23689" spans="1:4" x14ac:dyDescent="0.25">
      <c r="A23689"/>
      <c r="B23689"/>
      <c r="C23689"/>
      <c r="D23689"/>
    </row>
    <row r="23690" spans="1:4" x14ac:dyDescent="0.25">
      <c r="A23690"/>
      <c r="B23690"/>
      <c r="C23690"/>
      <c r="D23690"/>
    </row>
    <row r="23691" spans="1:4" x14ac:dyDescent="0.25">
      <c r="A23691"/>
      <c r="B23691"/>
      <c r="C23691"/>
      <c r="D23691"/>
    </row>
    <row r="23692" spans="1:4" x14ac:dyDescent="0.25">
      <c r="A23692"/>
      <c r="B23692"/>
      <c r="C23692"/>
      <c r="D23692"/>
    </row>
    <row r="23693" spans="1:4" x14ac:dyDescent="0.25">
      <c r="A23693"/>
      <c r="B23693"/>
      <c r="C23693"/>
      <c r="D23693"/>
    </row>
    <row r="23694" spans="1:4" x14ac:dyDescent="0.25">
      <c r="A23694"/>
      <c r="B23694"/>
      <c r="C23694"/>
      <c r="D23694"/>
    </row>
    <row r="23695" spans="1:4" x14ac:dyDescent="0.25">
      <c r="A23695"/>
      <c r="B23695"/>
      <c r="C23695"/>
      <c r="D23695"/>
    </row>
    <row r="23696" spans="1:4" x14ac:dyDescent="0.25">
      <c r="A23696"/>
      <c r="B23696"/>
      <c r="C23696"/>
      <c r="D23696"/>
    </row>
    <row r="23697" spans="1:4" x14ac:dyDescent="0.25">
      <c r="A23697"/>
      <c r="B23697"/>
      <c r="C23697"/>
      <c r="D23697"/>
    </row>
    <row r="23698" spans="1:4" x14ac:dyDescent="0.25">
      <c r="A23698"/>
      <c r="B23698"/>
      <c r="C23698"/>
      <c r="D23698"/>
    </row>
    <row r="23699" spans="1:4" x14ac:dyDescent="0.25">
      <c r="A23699"/>
      <c r="B23699"/>
      <c r="C23699"/>
      <c r="D23699"/>
    </row>
    <row r="23700" spans="1:4" x14ac:dyDescent="0.25">
      <c r="A23700"/>
      <c r="B23700"/>
      <c r="C23700"/>
      <c r="D23700"/>
    </row>
    <row r="23701" spans="1:4" x14ac:dyDescent="0.25">
      <c r="A23701"/>
      <c r="B23701"/>
      <c r="C23701"/>
      <c r="D23701"/>
    </row>
    <row r="23702" spans="1:4" x14ac:dyDescent="0.25">
      <c r="A23702"/>
      <c r="B23702"/>
      <c r="C23702"/>
      <c r="D23702"/>
    </row>
    <row r="23703" spans="1:4" x14ac:dyDescent="0.25">
      <c r="A23703"/>
      <c r="B23703"/>
      <c r="C23703"/>
      <c r="D23703"/>
    </row>
    <row r="23704" spans="1:4" x14ac:dyDescent="0.25">
      <c r="A23704"/>
      <c r="B23704"/>
      <c r="C23704"/>
      <c r="D23704"/>
    </row>
    <row r="23705" spans="1:4" x14ac:dyDescent="0.25">
      <c r="A23705"/>
      <c r="B23705"/>
      <c r="C23705"/>
      <c r="D23705"/>
    </row>
    <row r="23706" spans="1:4" x14ac:dyDescent="0.25">
      <c r="A23706"/>
      <c r="B23706"/>
      <c r="C23706"/>
      <c r="D23706"/>
    </row>
    <row r="23707" spans="1:4" x14ac:dyDescent="0.25">
      <c r="A23707"/>
      <c r="B23707"/>
      <c r="C23707"/>
      <c r="D23707"/>
    </row>
    <row r="23708" spans="1:4" x14ac:dyDescent="0.25">
      <c r="A23708"/>
      <c r="B23708"/>
      <c r="C23708"/>
      <c r="D23708"/>
    </row>
    <row r="23709" spans="1:4" x14ac:dyDescent="0.25">
      <c r="A23709"/>
      <c r="B23709"/>
      <c r="C23709"/>
      <c r="D23709"/>
    </row>
    <row r="23710" spans="1:4" x14ac:dyDescent="0.25">
      <c r="A23710"/>
      <c r="B23710"/>
      <c r="C23710"/>
      <c r="D23710"/>
    </row>
    <row r="23711" spans="1:4" x14ac:dyDescent="0.25">
      <c r="A23711"/>
      <c r="B23711"/>
      <c r="C23711"/>
      <c r="D23711"/>
    </row>
    <row r="23712" spans="1:4" x14ac:dyDescent="0.25">
      <c r="A23712"/>
      <c r="B23712"/>
      <c r="C23712"/>
      <c r="D23712"/>
    </row>
    <row r="23713" spans="1:4" x14ac:dyDescent="0.25">
      <c r="A23713"/>
      <c r="B23713"/>
      <c r="C23713"/>
      <c r="D23713"/>
    </row>
    <row r="23714" spans="1:4" x14ac:dyDescent="0.25">
      <c r="A23714"/>
      <c r="B23714"/>
      <c r="C23714"/>
      <c r="D23714"/>
    </row>
    <row r="23715" spans="1:4" x14ac:dyDescent="0.25">
      <c r="A23715"/>
      <c r="B23715"/>
      <c r="C23715"/>
      <c r="D23715"/>
    </row>
    <row r="23716" spans="1:4" x14ac:dyDescent="0.25">
      <c r="A23716"/>
      <c r="B23716"/>
      <c r="C23716"/>
      <c r="D23716"/>
    </row>
    <row r="23717" spans="1:4" x14ac:dyDescent="0.25">
      <c r="A23717"/>
      <c r="B23717"/>
      <c r="C23717"/>
      <c r="D23717"/>
    </row>
    <row r="23718" spans="1:4" x14ac:dyDescent="0.25">
      <c r="A23718"/>
      <c r="B23718"/>
      <c r="C23718"/>
      <c r="D23718"/>
    </row>
    <row r="23719" spans="1:4" x14ac:dyDescent="0.25">
      <c r="A23719"/>
      <c r="B23719"/>
      <c r="C23719"/>
      <c r="D23719"/>
    </row>
    <row r="23720" spans="1:4" x14ac:dyDescent="0.25">
      <c r="A23720"/>
      <c r="B23720"/>
      <c r="C23720"/>
      <c r="D23720"/>
    </row>
    <row r="23721" spans="1:4" x14ac:dyDescent="0.25">
      <c r="A23721"/>
      <c r="B23721"/>
      <c r="C23721"/>
      <c r="D23721"/>
    </row>
    <row r="23722" spans="1:4" x14ac:dyDescent="0.25">
      <c r="A23722"/>
      <c r="B23722"/>
      <c r="C23722"/>
      <c r="D23722"/>
    </row>
    <row r="23723" spans="1:4" x14ac:dyDescent="0.25">
      <c r="A23723"/>
      <c r="B23723"/>
      <c r="C23723"/>
      <c r="D23723"/>
    </row>
    <row r="23724" spans="1:4" x14ac:dyDescent="0.25">
      <c r="A23724"/>
      <c r="B23724"/>
      <c r="C23724"/>
      <c r="D23724"/>
    </row>
    <row r="23725" spans="1:4" x14ac:dyDescent="0.25">
      <c r="A23725"/>
      <c r="B23725"/>
      <c r="C23725"/>
      <c r="D23725"/>
    </row>
    <row r="23726" spans="1:4" x14ac:dyDescent="0.25">
      <c r="A23726"/>
      <c r="B23726"/>
      <c r="C23726"/>
      <c r="D23726"/>
    </row>
    <row r="23727" spans="1:4" x14ac:dyDescent="0.25">
      <c r="A23727"/>
      <c r="B23727"/>
      <c r="C23727"/>
      <c r="D23727"/>
    </row>
    <row r="23728" spans="1:4" x14ac:dyDescent="0.25">
      <c r="A23728"/>
      <c r="B23728"/>
      <c r="C23728"/>
      <c r="D23728"/>
    </row>
    <row r="23729" spans="1:4" x14ac:dyDescent="0.25">
      <c r="A23729"/>
      <c r="B23729"/>
      <c r="C23729"/>
      <c r="D23729"/>
    </row>
    <row r="23730" spans="1:4" x14ac:dyDescent="0.25">
      <c r="A23730"/>
      <c r="B23730"/>
      <c r="C23730"/>
      <c r="D23730"/>
    </row>
    <row r="23731" spans="1:4" x14ac:dyDescent="0.25">
      <c r="A23731"/>
      <c r="B23731"/>
      <c r="C23731"/>
      <c r="D23731"/>
    </row>
    <row r="23732" spans="1:4" x14ac:dyDescent="0.25">
      <c r="A23732"/>
      <c r="B23732"/>
      <c r="C23732"/>
      <c r="D23732"/>
    </row>
    <row r="23733" spans="1:4" x14ac:dyDescent="0.25">
      <c r="A23733"/>
      <c r="B23733"/>
      <c r="C23733"/>
      <c r="D23733"/>
    </row>
    <row r="23734" spans="1:4" x14ac:dyDescent="0.25">
      <c r="A23734"/>
      <c r="B23734"/>
      <c r="C23734"/>
      <c r="D23734"/>
    </row>
    <row r="23735" spans="1:4" x14ac:dyDescent="0.25">
      <c r="A23735"/>
      <c r="B23735"/>
      <c r="C23735"/>
      <c r="D23735"/>
    </row>
    <row r="23736" spans="1:4" x14ac:dyDescent="0.25">
      <c r="A23736"/>
      <c r="B23736"/>
      <c r="C23736"/>
      <c r="D23736"/>
    </row>
    <row r="23737" spans="1:4" x14ac:dyDescent="0.25">
      <c r="A23737"/>
      <c r="B23737"/>
      <c r="C23737"/>
      <c r="D23737"/>
    </row>
    <row r="23738" spans="1:4" x14ac:dyDescent="0.25">
      <c r="A23738"/>
      <c r="B23738"/>
      <c r="C23738"/>
      <c r="D23738"/>
    </row>
    <row r="23739" spans="1:4" x14ac:dyDescent="0.25">
      <c r="A23739"/>
      <c r="B23739"/>
      <c r="C23739"/>
      <c r="D23739"/>
    </row>
    <row r="23740" spans="1:4" x14ac:dyDescent="0.25">
      <c r="A23740"/>
      <c r="B23740"/>
      <c r="C23740"/>
      <c r="D23740"/>
    </row>
    <row r="23741" spans="1:4" x14ac:dyDescent="0.25">
      <c r="A23741"/>
      <c r="B23741"/>
      <c r="C23741"/>
      <c r="D23741"/>
    </row>
    <row r="23742" spans="1:4" x14ac:dyDescent="0.25">
      <c r="A23742"/>
      <c r="B23742"/>
      <c r="C23742"/>
      <c r="D23742"/>
    </row>
    <row r="23743" spans="1:4" x14ac:dyDescent="0.25">
      <c r="A23743"/>
      <c r="B23743"/>
      <c r="C23743"/>
      <c r="D23743"/>
    </row>
    <row r="23744" spans="1:4" x14ac:dyDescent="0.25">
      <c r="A23744"/>
      <c r="B23744"/>
      <c r="C23744"/>
      <c r="D23744"/>
    </row>
    <row r="23745" spans="1:4" x14ac:dyDescent="0.25">
      <c r="A23745"/>
      <c r="B23745"/>
      <c r="C23745"/>
      <c r="D23745"/>
    </row>
    <row r="23746" spans="1:4" x14ac:dyDescent="0.25">
      <c r="A23746"/>
      <c r="B23746"/>
      <c r="C23746"/>
      <c r="D23746"/>
    </row>
    <row r="23747" spans="1:4" x14ac:dyDescent="0.25">
      <c r="A23747"/>
      <c r="B23747"/>
      <c r="C23747"/>
      <c r="D23747"/>
    </row>
    <row r="23748" spans="1:4" x14ac:dyDescent="0.25">
      <c r="A23748"/>
      <c r="B23748"/>
      <c r="C23748"/>
      <c r="D23748"/>
    </row>
    <row r="23749" spans="1:4" x14ac:dyDescent="0.25">
      <c r="A23749"/>
      <c r="B23749"/>
      <c r="C23749"/>
      <c r="D23749"/>
    </row>
    <row r="23750" spans="1:4" x14ac:dyDescent="0.25">
      <c r="A23750"/>
      <c r="B23750"/>
      <c r="C23750"/>
      <c r="D23750"/>
    </row>
    <row r="23751" spans="1:4" x14ac:dyDescent="0.25">
      <c r="A23751"/>
      <c r="B23751"/>
      <c r="C23751"/>
      <c r="D23751"/>
    </row>
    <row r="23752" spans="1:4" x14ac:dyDescent="0.25">
      <c r="A23752"/>
      <c r="B23752"/>
      <c r="C23752"/>
      <c r="D23752"/>
    </row>
    <row r="23753" spans="1:4" x14ac:dyDescent="0.25">
      <c r="A23753"/>
      <c r="B23753"/>
      <c r="C23753"/>
      <c r="D23753"/>
    </row>
    <row r="23754" spans="1:4" x14ac:dyDescent="0.25">
      <c r="A23754"/>
      <c r="B23754"/>
      <c r="C23754"/>
      <c r="D23754"/>
    </row>
    <row r="23755" spans="1:4" x14ac:dyDescent="0.25">
      <c r="A23755"/>
      <c r="B23755"/>
      <c r="C23755"/>
      <c r="D23755"/>
    </row>
    <row r="23756" spans="1:4" x14ac:dyDescent="0.25">
      <c r="A23756"/>
      <c r="B23756"/>
      <c r="C23756"/>
      <c r="D23756"/>
    </row>
    <row r="23757" spans="1:4" x14ac:dyDescent="0.25">
      <c r="A23757"/>
      <c r="B23757"/>
      <c r="C23757"/>
      <c r="D23757"/>
    </row>
    <row r="23758" spans="1:4" x14ac:dyDescent="0.25">
      <c r="A23758"/>
      <c r="B23758"/>
      <c r="C23758"/>
      <c r="D23758"/>
    </row>
    <row r="23759" spans="1:4" x14ac:dyDescent="0.25">
      <c r="A23759"/>
      <c r="B23759"/>
      <c r="C23759"/>
      <c r="D23759"/>
    </row>
    <row r="23760" spans="1:4" x14ac:dyDescent="0.25">
      <c r="A23760"/>
      <c r="B23760"/>
      <c r="C23760"/>
      <c r="D23760"/>
    </row>
    <row r="23761" spans="1:4" x14ac:dyDescent="0.25">
      <c r="A23761"/>
      <c r="B23761"/>
      <c r="C23761"/>
      <c r="D23761"/>
    </row>
    <row r="23762" spans="1:4" x14ac:dyDescent="0.25">
      <c r="A23762"/>
      <c r="B23762"/>
      <c r="C23762"/>
      <c r="D23762"/>
    </row>
    <row r="23763" spans="1:4" x14ac:dyDescent="0.25">
      <c r="A23763"/>
      <c r="B23763"/>
      <c r="C23763"/>
      <c r="D23763"/>
    </row>
    <row r="23764" spans="1:4" x14ac:dyDescent="0.25">
      <c r="A23764"/>
      <c r="B23764"/>
      <c r="C23764"/>
      <c r="D23764"/>
    </row>
    <row r="23765" spans="1:4" x14ac:dyDescent="0.25">
      <c r="A23765"/>
      <c r="B23765"/>
      <c r="C23765"/>
      <c r="D23765"/>
    </row>
    <row r="23766" spans="1:4" x14ac:dyDescent="0.25">
      <c r="A23766"/>
      <c r="B23766"/>
      <c r="C23766"/>
      <c r="D23766"/>
    </row>
    <row r="23767" spans="1:4" x14ac:dyDescent="0.25">
      <c r="A23767"/>
      <c r="B23767"/>
      <c r="C23767"/>
      <c r="D23767"/>
    </row>
    <row r="23768" spans="1:4" x14ac:dyDescent="0.25">
      <c r="A23768"/>
      <c r="B23768"/>
      <c r="C23768"/>
      <c r="D23768"/>
    </row>
    <row r="23769" spans="1:4" x14ac:dyDescent="0.25">
      <c r="A23769"/>
      <c r="B23769"/>
      <c r="C23769"/>
      <c r="D23769"/>
    </row>
    <row r="23770" spans="1:4" x14ac:dyDescent="0.25">
      <c r="A23770"/>
      <c r="B23770"/>
      <c r="C23770"/>
      <c r="D23770"/>
    </row>
    <row r="23771" spans="1:4" x14ac:dyDescent="0.25">
      <c r="A23771"/>
      <c r="B23771"/>
      <c r="C23771"/>
      <c r="D23771"/>
    </row>
    <row r="23772" spans="1:4" x14ac:dyDescent="0.25">
      <c r="A23772"/>
      <c r="B23772"/>
      <c r="C23772"/>
      <c r="D23772"/>
    </row>
    <row r="23773" spans="1:4" x14ac:dyDescent="0.25">
      <c r="A23773"/>
      <c r="B23773"/>
      <c r="C23773"/>
      <c r="D23773"/>
    </row>
    <row r="23774" spans="1:4" x14ac:dyDescent="0.25">
      <c r="A23774"/>
      <c r="B23774"/>
      <c r="C23774"/>
      <c r="D23774"/>
    </row>
    <row r="23775" spans="1:4" x14ac:dyDescent="0.25">
      <c r="A23775"/>
      <c r="B23775"/>
      <c r="C23775"/>
      <c r="D23775"/>
    </row>
    <row r="23776" spans="1:4" x14ac:dyDescent="0.25">
      <c r="A23776"/>
      <c r="B23776"/>
      <c r="C23776"/>
      <c r="D23776"/>
    </row>
    <row r="23777" spans="1:4" x14ac:dyDescent="0.25">
      <c r="A23777"/>
      <c r="B23777"/>
      <c r="C23777"/>
      <c r="D23777"/>
    </row>
    <row r="23778" spans="1:4" x14ac:dyDescent="0.25">
      <c r="A23778"/>
      <c r="B23778"/>
      <c r="C23778"/>
      <c r="D23778"/>
    </row>
    <row r="23779" spans="1:4" x14ac:dyDescent="0.25">
      <c r="A23779"/>
      <c r="B23779"/>
      <c r="C23779"/>
      <c r="D23779"/>
    </row>
    <row r="23780" spans="1:4" x14ac:dyDescent="0.25">
      <c r="A23780"/>
      <c r="B23780"/>
      <c r="C23780"/>
      <c r="D23780"/>
    </row>
    <row r="23781" spans="1:4" x14ac:dyDescent="0.25">
      <c r="A23781"/>
      <c r="B23781"/>
      <c r="C23781"/>
      <c r="D23781"/>
    </row>
    <row r="23782" spans="1:4" x14ac:dyDescent="0.25">
      <c r="A23782"/>
      <c r="B23782"/>
      <c r="C23782"/>
      <c r="D23782"/>
    </row>
    <row r="23783" spans="1:4" x14ac:dyDescent="0.25">
      <c r="A23783"/>
      <c r="B23783"/>
      <c r="C23783"/>
      <c r="D23783"/>
    </row>
    <row r="23784" spans="1:4" x14ac:dyDescent="0.25">
      <c r="A23784"/>
      <c r="B23784"/>
      <c r="C23784"/>
      <c r="D23784"/>
    </row>
    <row r="23785" spans="1:4" x14ac:dyDescent="0.25">
      <c r="A23785"/>
      <c r="B23785"/>
      <c r="C23785"/>
      <c r="D23785"/>
    </row>
    <row r="23786" spans="1:4" x14ac:dyDescent="0.25">
      <c r="A23786"/>
      <c r="B23786"/>
      <c r="C23786"/>
      <c r="D23786"/>
    </row>
    <row r="23787" spans="1:4" x14ac:dyDescent="0.25">
      <c r="A23787"/>
      <c r="B23787"/>
      <c r="C23787"/>
      <c r="D23787"/>
    </row>
    <row r="23788" spans="1:4" x14ac:dyDescent="0.25">
      <c r="A23788"/>
      <c r="B23788"/>
      <c r="C23788"/>
      <c r="D23788"/>
    </row>
    <row r="23789" spans="1:4" x14ac:dyDescent="0.25">
      <c r="A23789"/>
      <c r="B23789"/>
      <c r="C23789"/>
      <c r="D23789"/>
    </row>
    <row r="23790" spans="1:4" x14ac:dyDescent="0.25">
      <c r="A23790"/>
      <c r="B23790"/>
      <c r="C23790"/>
      <c r="D23790"/>
    </row>
    <row r="23791" spans="1:4" x14ac:dyDescent="0.25">
      <c r="A23791"/>
      <c r="B23791"/>
      <c r="C23791"/>
      <c r="D23791"/>
    </row>
    <row r="23792" spans="1:4" x14ac:dyDescent="0.25">
      <c r="A23792"/>
      <c r="B23792"/>
      <c r="C23792"/>
      <c r="D23792"/>
    </row>
    <row r="23793" spans="1:4" x14ac:dyDescent="0.25">
      <c r="A23793"/>
      <c r="B23793"/>
      <c r="C23793"/>
      <c r="D23793"/>
    </row>
    <row r="23794" spans="1:4" x14ac:dyDescent="0.25">
      <c r="A23794"/>
      <c r="B23794"/>
      <c r="C23794"/>
      <c r="D23794"/>
    </row>
    <row r="23795" spans="1:4" x14ac:dyDescent="0.25">
      <c r="A23795"/>
      <c r="B23795"/>
      <c r="C23795"/>
      <c r="D23795"/>
    </row>
    <row r="23796" spans="1:4" x14ac:dyDescent="0.25">
      <c r="A23796"/>
      <c r="B23796"/>
      <c r="C23796"/>
      <c r="D23796"/>
    </row>
    <row r="23797" spans="1:4" x14ac:dyDescent="0.25">
      <c r="A23797"/>
      <c r="B23797"/>
      <c r="C23797"/>
      <c r="D23797"/>
    </row>
    <row r="23798" spans="1:4" x14ac:dyDescent="0.25">
      <c r="A23798"/>
      <c r="B23798"/>
      <c r="C23798"/>
      <c r="D23798"/>
    </row>
    <row r="23799" spans="1:4" x14ac:dyDescent="0.25">
      <c r="A23799"/>
      <c r="B23799"/>
      <c r="C23799"/>
      <c r="D23799"/>
    </row>
    <row r="23800" spans="1:4" x14ac:dyDescent="0.25">
      <c r="A23800"/>
      <c r="B23800"/>
      <c r="C23800"/>
      <c r="D23800"/>
    </row>
    <row r="23801" spans="1:4" x14ac:dyDescent="0.25">
      <c r="A23801"/>
      <c r="B23801"/>
      <c r="C23801"/>
      <c r="D23801"/>
    </row>
    <row r="23802" spans="1:4" x14ac:dyDescent="0.25">
      <c r="A23802"/>
      <c r="B23802"/>
      <c r="C23802"/>
      <c r="D23802"/>
    </row>
    <row r="23803" spans="1:4" x14ac:dyDescent="0.25">
      <c r="A23803"/>
      <c r="B23803"/>
      <c r="C23803"/>
      <c r="D23803"/>
    </row>
    <row r="23804" spans="1:4" x14ac:dyDescent="0.25">
      <c r="A23804"/>
      <c r="B23804"/>
      <c r="C23804"/>
      <c r="D23804"/>
    </row>
    <row r="23805" spans="1:4" x14ac:dyDescent="0.25">
      <c r="A23805"/>
      <c r="B23805"/>
      <c r="C23805"/>
      <c r="D23805"/>
    </row>
    <row r="23806" spans="1:4" x14ac:dyDescent="0.25">
      <c r="A23806"/>
      <c r="B23806"/>
      <c r="C23806"/>
      <c r="D23806"/>
    </row>
    <row r="23807" spans="1:4" x14ac:dyDescent="0.25">
      <c r="A23807"/>
      <c r="B23807"/>
      <c r="C23807"/>
      <c r="D23807"/>
    </row>
    <row r="23808" spans="1:4" x14ac:dyDescent="0.25">
      <c r="A23808"/>
      <c r="B23808"/>
      <c r="C23808"/>
      <c r="D23808"/>
    </row>
    <row r="23809" spans="1:4" x14ac:dyDescent="0.25">
      <c r="A23809"/>
      <c r="B23809"/>
      <c r="C23809"/>
      <c r="D23809"/>
    </row>
    <row r="23810" spans="1:4" x14ac:dyDescent="0.25">
      <c r="A23810"/>
      <c r="B23810"/>
      <c r="C23810"/>
      <c r="D23810"/>
    </row>
    <row r="23811" spans="1:4" x14ac:dyDescent="0.25">
      <c r="A23811"/>
      <c r="B23811"/>
      <c r="C23811"/>
      <c r="D23811"/>
    </row>
    <row r="23812" spans="1:4" x14ac:dyDescent="0.25">
      <c r="A23812"/>
      <c r="B23812"/>
      <c r="C23812"/>
      <c r="D23812"/>
    </row>
    <row r="23813" spans="1:4" x14ac:dyDescent="0.25">
      <c r="A23813"/>
      <c r="B23813"/>
      <c r="C23813"/>
      <c r="D23813"/>
    </row>
    <row r="23814" spans="1:4" x14ac:dyDescent="0.25">
      <c r="A23814"/>
      <c r="B23814"/>
      <c r="C23814"/>
      <c r="D23814"/>
    </row>
    <row r="23815" spans="1:4" x14ac:dyDescent="0.25">
      <c r="A23815"/>
      <c r="B23815"/>
      <c r="C23815"/>
      <c r="D23815"/>
    </row>
    <row r="23816" spans="1:4" x14ac:dyDescent="0.25">
      <c r="A23816"/>
      <c r="B23816"/>
      <c r="C23816"/>
      <c r="D23816"/>
    </row>
    <row r="23817" spans="1:4" x14ac:dyDescent="0.25">
      <c r="A23817"/>
      <c r="B23817"/>
      <c r="C23817"/>
      <c r="D23817"/>
    </row>
    <row r="23818" spans="1:4" x14ac:dyDescent="0.25">
      <c r="A23818"/>
      <c r="B23818"/>
      <c r="C23818"/>
      <c r="D23818"/>
    </row>
    <row r="23819" spans="1:4" x14ac:dyDescent="0.25">
      <c r="A23819"/>
      <c r="B23819"/>
      <c r="C23819"/>
      <c r="D23819"/>
    </row>
    <row r="23820" spans="1:4" x14ac:dyDescent="0.25">
      <c r="A23820"/>
      <c r="B23820"/>
      <c r="C23820"/>
      <c r="D23820"/>
    </row>
    <row r="23821" spans="1:4" x14ac:dyDescent="0.25">
      <c r="A23821"/>
      <c r="B23821"/>
      <c r="C23821"/>
      <c r="D23821"/>
    </row>
    <row r="23822" spans="1:4" x14ac:dyDescent="0.25">
      <c r="A23822"/>
      <c r="B23822"/>
      <c r="C23822"/>
      <c r="D23822"/>
    </row>
    <row r="23823" spans="1:4" x14ac:dyDescent="0.25">
      <c r="A23823"/>
      <c r="B23823"/>
      <c r="C23823"/>
      <c r="D23823"/>
    </row>
    <row r="23824" spans="1:4" x14ac:dyDescent="0.25">
      <c r="A23824"/>
      <c r="B23824"/>
      <c r="C23824"/>
      <c r="D23824"/>
    </row>
    <row r="23825" spans="1:4" x14ac:dyDescent="0.25">
      <c r="A23825"/>
      <c r="B23825"/>
      <c r="C23825"/>
      <c r="D23825"/>
    </row>
    <row r="23826" spans="1:4" x14ac:dyDescent="0.25">
      <c r="A23826"/>
      <c r="B23826"/>
      <c r="C23826"/>
      <c r="D23826"/>
    </row>
    <row r="23827" spans="1:4" x14ac:dyDescent="0.25">
      <c r="A23827"/>
      <c r="B23827"/>
      <c r="C23827"/>
      <c r="D23827"/>
    </row>
    <row r="23828" spans="1:4" x14ac:dyDescent="0.25">
      <c r="A23828"/>
      <c r="B23828"/>
      <c r="C23828"/>
      <c r="D23828"/>
    </row>
    <row r="23829" spans="1:4" x14ac:dyDescent="0.25">
      <c r="A23829"/>
      <c r="B23829"/>
      <c r="C23829"/>
      <c r="D23829"/>
    </row>
    <row r="23830" spans="1:4" x14ac:dyDescent="0.25">
      <c r="A23830"/>
      <c r="B23830"/>
      <c r="C23830"/>
      <c r="D23830"/>
    </row>
    <row r="23831" spans="1:4" x14ac:dyDescent="0.25">
      <c r="A23831"/>
      <c r="B23831"/>
      <c r="C23831"/>
      <c r="D23831"/>
    </row>
    <row r="23832" spans="1:4" x14ac:dyDescent="0.25">
      <c r="A23832"/>
      <c r="B23832"/>
      <c r="C23832"/>
      <c r="D23832"/>
    </row>
    <row r="23833" spans="1:4" x14ac:dyDescent="0.25">
      <c r="A23833"/>
      <c r="B23833"/>
      <c r="C23833"/>
      <c r="D23833"/>
    </row>
    <row r="23834" spans="1:4" x14ac:dyDescent="0.25">
      <c r="A23834"/>
      <c r="B23834"/>
      <c r="C23834"/>
      <c r="D23834"/>
    </row>
    <row r="23835" spans="1:4" x14ac:dyDescent="0.25">
      <c r="A23835"/>
      <c r="B23835"/>
      <c r="C23835"/>
      <c r="D23835"/>
    </row>
    <row r="23836" spans="1:4" x14ac:dyDescent="0.25">
      <c r="A23836"/>
      <c r="B23836"/>
      <c r="C23836"/>
      <c r="D23836"/>
    </row>
    <row r="23837" spans="1:4" x14ac:dyDescent="0.25">
      <c r="A23837"/>
      <c r="B23837"/>
      <c r="C23837"/>
      <c r="D23837"/>
    </row>
    <row r="23838" spans="1:4" x14ac:dyDescent="0.25">
      <c r="A23838"/>
      <c r="B23838"/>
      <c r="C23838"/>
      <c r="D23838"/>
    </row>
    <row r="23839" spans="1:4" x14ac:dyDescent="0.25">
      <c r="A23839"/>
      <c r="B23839"/>
      <c r="C23839"/>
      <c r="D23839"/>
    </row>
    <row r="23840" spans="1:4" x14ac:dyDescent="0.25">
      <c r="A23840"/>
      <c r="B23840"/>
      <c r="C23840"/>
      <c r="D23840"/>
    </row>
    <row r="23841" spans="1:4" x14ac:dyDescent="0.25">
      <c r="A23841"/>
      <c r="B23841"/>
      <c r="C23841"/>
      <c r="D23841"/>
    </row>
    <row r="23842" spans="1:4" x14ac:dyDescent="0.25">
      <c r="A23842"/>
      <c r="B23842"/>
      <c r="C23842"/>
      <c r="D23842"/>
    </row>
    <row r="23843" spans="1:4" x14ac:dyDescent="0.25">
      <c r="A23843"/>
      <c r="B23843"/>
      <c r="C23843"/>
      <c r="D23843"/>
    </row>
    <row r="23844" spans="1:4" x14ac:dyDescent="0.25">
      <c r="A23844"/>
      <c r="B23844"/>
      <c r="C23844"/>
      <c r="D23844"/>
    </row>
    <row r="23845" spans="1:4" x14ac:dyDescent="0.25">
      <c r="A23845"/>
      <c r="B23845"/>
      <c r="C23845"/>
      <c r="D23845"/>
    </row>
    <row r="23846" spans="1:4" x14ac:dyDescent="0.25">
      <c r="A23846"/>
      <c r="B23846"/>
      <c r="C23846"/>
      <c r="D23846"/>
    </row>
    <row r="23847" spans="1:4" x14ac:dyDescent="0.25">
      <c r="A23847"/>
      <c r="B23847"/>
      <c r="C23847"/>
      <c r="D23847"/>
    </row>
    <row r="23848" spans="1:4" x14ac:dyDescent="0.25">
      <c r="A23848"/>
      <c r="B23848"/>
      <c r="C23848"/>
      <c r="D23848"/>
    </row>
    <row r="23849" spans="1:4" x14ac:dyDescent="0.25">
      <c r="A23849"/>
      <c r="B23849"/>
      <c r="C23849"/>
      <c r="D23849"/>
    </row>
    <row r="23850" spans="1:4" x14ac:dyDescent="0.25">
      <c r="A23850"/>
      <c r="B23850"/>
      <c r="C23850"/>
      <c r="D23850"/>
    </row>
    <row r="23851" spans="1:4" x14ac:dyDescent="0.25">
      <c r="A23851"/>
      <c r="B23851"/>
      <c r="C23851"/>
      <c r="D23851"/>
    </row>
    <row r="23852" spans="1:4" x14ac:dyDescent="0.25">
      <c r="A23852"/>
      <c r="B23852"/>
      <c r="C23852"/>
      <c r="D23852"/>
    </row>
    <row r="23853" spans="1:4" x14ac:dyDescent="0.25">
      <c r="A23853"/>
      <c r="B23853"/>
      <c r="C23853"/>
      <c r="D23853"/>
    </row>
    <row r="23854" spans="1:4" x14ac:dyDescent="0.25">
      <c r="A23854"/>
      <c r="B23854"/>
      <c r="C23854"/>
      <c r="D23854"/>
    </row>
    <row r="23855" spans="1:4" x14ac:dyDescent="0.25">
      <c r="A23855"/>
      <c r="B23855"/>
      <c r="C23855"/>
      <c r="D23855"/>
    </row>
    <row r="23856" spans="1:4" x14ac:dyDescent="0.25">
      <c r="A23856"/>
      <c r="B23856"/>
      <c r="C23856"/>
      <c r="D23856"/>
    </row>
    <row r="23857" spans="1:4" x14ac:dyDescent="0.25">
      <c r="A23857"/>
      <c r="B23857"/>
      <c r="C23857"/>
      <c r="D23857"/>
    </row>
    <row r="23858" spans="1:4" x14ac:dyDescent="0.25">
      <c r="A23858"/>
      <c r="B23858"/>
      <c r="C23858"/>
      <c r="D23858"/>
    </row>
    <row r="23859" spans="1:4" x14ac:dyDescent="0.25">
      <c r="A23859"/>
      <c r="B23859"/>
      <c r="C23859"/>
      <c r="D23859"/>
    </row>
    <row r="23860" spans="1:4" x14ac:dyDescent="0.25">
      <c r="A23860"/>
      <c r="B23860"/>
      <c r="C23860"/>
      <c r="D23860"/>
    </row>
    <row r="23861" spans="1:4" x14ac:dyDescent="0.25">
      <c r="A23861"/>
      <c r="B23861"/>
      <c r="C23861"/>
      <c r="D23861"/>
    </row>
    <row r="23862" spans="1:4" x14ac:dyDescent="0.25">
      <c r="A23862"/>
      <c r="B23862"/>
      <c r="C23862"/>
      <c r="D23862"/>
    </row>
    <row r="23863" spans="1:4" x14ac:dyDescent="0.25">
      <c r="A23863"/>
      <c r="B23863"/>
      <c r="C23863"/>
      <c r="D23863"/>
    </row>
    <row r="23864" spans="1:4" x14ac:dyDescent="0.25">
      <c r="A23864"/>
      <c r="B23864"/>
      <c r="C23864"/>
      <c r="D23864"/>
    </row>
    <row r="23865" spans="1:4" x14ac:dyDescent="0.25">
      <c r="A23865"/>
      <c r="B23865"/>
      <c r="C23865"/>
      <c r="D23865"/>
    </row>
    <row r="23866" spans="1:4" x14ac:dyDescent="0.25">
      <c r="A23866"/>
      <c r="B23866"/>
      <c r="C23866"/>
      <c r="D23866"/>
    </row>
    <row r="23867" spans="1:4" x14ac:dyDescent="0.25">
      <c r="A23867"/>
      <c r="B23867"/>
      <c r="C23867"/>
      <c r="D23867"/>
    </row>
    <row r="23868" spans="1:4" x14ac:dyDescent="0.25">
      <c r="A23868"/>
      <c r="B23868"/>
      <c r="C23868"/>
      <c r="D23868"/>
    </row>
    <row r="23869" spans="1:4" x14ac:dyDescent="0.25">
      <c r="A23869"/>
      <c r="B23869"/>
      <c r="C23869"/>
      <c r="D23869"/>
    </row>
    <row r="23870" spans="1:4" x14ac:dyDescent="0.25">
      <c r="A23870"/>
      <c r="B23870"/>
      <c r="C23870"/>
      <c r="D23870"/>
    </row>
    <row r="23871" spans="1:4" x14ac:dyDescent="0.25">
      <c r="A23871"/>
      <c r="B23871"/>
      <c r="C23871"/>
      <c r="D23871"/>
    </row>
    <row r="23872" spans="1:4" x14ac:dyDescent="0.25">
      <c r="A23872"/>
      <c r="B23872"/>
      <c r="C23872"/>
      <c r="D23872"/>
    </row>
    <row r="23873" spans="1:4" x14ac:dyDescent="0.25">
      <c r="A23873"/>
      <c r="B23873"/>
      <c r="C23873"/>
      <c r="D23873"/>
    </row>
    <row r="23874" spans="1:4" x14ac:dyDescent="0.25">
      <c r="A23874"/>
      <c r="B23874"/>
      <c r="C23874"/>
      <c r="D23874"/>
    </row>
    <row r="23875" spans="1:4" x14ac:dyDescent="0.25">
      <c r="A23875"/>
      <c r="B23875"/>
      <c r="C23875"/>
      <c r="D23875"/>
    </row>
    <row r="23876" spans="1:4" x14ac:dyDescent="0.25">
      <c r="A23876"/>
      <c r="B23876"/>
      <c r="C23876"/>
      <c r="D23876"/>
    </row>
    <row r="23877" spans="1:4" x14ac:dyDescent="0.25">
      <c r="A23877"/>
      <c r="B23877"/>
      <c r="C23877"/>
      <c r="D23877"/>
    </row>
    <row r="23878" spans="1:4" x14ac:dyDescent="0.25">
      <c r="A23878"/>
      <c r="B23878"/>
      <c r="C23878"/>
      <c r="D23878"/>
    </row>
    <row r="23879" spans="1:4" x14ac:dyDescent="0.25">
      <c r="A23879"/>
      <c r="B23879"/>
      <c r="C23879"/>
      <c r="D23879"/>
    </row>
    <row r="23880" spans="1:4" x14ac:dyDescent="0.25">
      <c r="A23880"/>
      <c r="B23880"/>
      <c r="C23880"/>
      <c r="D23880"/>
    </row>
    <row r="23881" spans="1:4" x14ac:dyDescent="0.25">
      <c r="A23881"/>
      <c r="B23881"/>
      <c r="C23881"/>
      <c r="D23881"/>
    </row>
    <row r="23882" spans="1:4" x14ac:dyDescent="0.25">
      <c r="A23882"/>
      <c r="B23882"/>
      <c r="C23882"/>
      <c r="D23882"/>
    </row>
    <row r="23883" spans="1:4" x14ac:dyDescent="0.25">
      <c r="A23883"/>
      <c r="B23883"/>
      <c r="C23883"/>
      <c r="D23883"/>
    </row>
    <row r="23884" spans="1:4" x14ac:dyDescent="0.25">
      <c r="A23884"/>
      <c r="B23884"/>
      <c r="C23884"/>
      <c r="D23884"/>
    </row>
    <row r="23885" spans="1:4" x14ac:dyDescent="0.25">
      <c r="A23885"/>
      <c r="B23885"/>
      <c r="C23885"/>
      <c r="D23885"/>
    </row>
    <row r="23886" spans="1:4" x14ac:dyDescent="0.25">
      <c r="A23886"/>
      <c r="B23886"/>
      <c r="C23886"/>
      <c r="D23886"/>
    </row>
    <row r="23887" spans="1:4" x14ac:dyDescent="0.25">
      <c r="A23887"/>
      <c r="B23887"/>
      <c r="C23887"/>
      <c r="D23887"/>
    </row>
    <row r="23888" spans="1:4" x14ac:dyDescent="0.25">
      <c r="A23888"/>
      <c r="B23888"/>
      <c r="C23888"/>
      <c r="D23888"/>
    </row>
    <row r="23889" spans="1:4" x14ac:dyDescent="0.25">
      <c r="A23889"/>
      <c r="B23889"/>
      <c r="C23889"/>
      <c r="D23889"/>
    </row>
    <row r="23890" spans="1:4" x14ac:dyDescent="0.25">
      <c r="A23890"/>
      <c r="B23890"/>
      <c r="C23890"/>
      <c r="D23890"/>
    </row>
    <row r="23891" spans="1:4" x14ac:dyDescent="0.25">
      <c r="A23891"/>
      <c r="B23891"/>
      <c r="C23891"/>
      <c r="D23891"/>
    </row>
    <row r="23892" spans="1:4" x14ac:dyDescent="0.25">
      <c r="A23892"/>
      <c r="B23892"/>
      <c r="C23892"/>
      <c r="D23892"/>
    </row>
    <row r="23893" spans="1:4" x14ac:dyDescent="0.25">
      <c r="A23893"/>
      <c r="B23893"/>
      <c r="C23893"/>
      <c r="D23893"/>
    </row>
    <row r="23894" spans="1:4" x14ac:dyDescent="0.25">
      <c r="A23894"/>
      <c r="B23894"/>
      <c r="C23894"/>
      <c r="D23894"/>
    </row>
    <row r="23895" spans="1:4" x14ac:dyDescent="0.25">
      <c r="A23895"/>
      <c r="B23895"/>
      <c r="C23895"/>
      <c r="D23895"/>
    </row>
    <row r="23896" spans="1:4" x14ac:dyDescent="0.25">
      <c r="A23896"/>
      <c r="B23896"/>
      <c r="C23896"/>
      <c r="D23896"/>
    </row>
    <row r="23897" spans="1:4" x14ac:dyDescent="0.25">
      <c r="A23897"/>
      <c r="B23897"/>
      <c r="C23897"/>
      <c r="D23897"/>
    </row>
    <row r="23898" spans="1:4" x14ac:dyDescent="0.25">
      <c r="A23898"/>
      <c r="B23898"/>
      <c r="C23898"/>
      <c r="D23898"/>
    </row>
    <row r="23899" spans="1:4" x14ac:dyDescent="0.25">
      <c r="A23899"/>
      <c r="B23899"/>
      <c r="C23899"/>
      <c r="D23899"/>
    </row>
    <row r="23900" spans="1:4" x14ac:dyDescent="0.25">
      <c r="A23900"/>
      <c r="B23900"/>
      <c r="C23900"/>
      <c r="D23900"/>
    </row>
    <row r="23901" spans="1:4" x14ac:dyDescent="0.25">
      <c r="A23901"/>
      <c r="B23901"/>
      <c r="C23901"/>
      <c r="D23901"/>
    </row>
    <row r="23902" spans="1:4" x14ac:dyDescent="0.25">
      <c r="A23902"/>
      <c r="B23902"/>
      <c r="C23902"/>
      <c r="D23902"/>
    </row>
    <row r="23903" spans="1:4" x14ac:dyDescent="0.25">
      <c r="A23903"/>
      <c r="B23903"/>
      <c r="C23903"/>
      <c r="D23903"/>
    </row>
    <row r="23904" spans="1:4" x14ac:dyDescent="0.25">
      <c r="A23904"/>
      <c r="B23904"/>
      <c r="C23904"/>
      <c r="D23904"/>
    </row>
    <row r="23905" spans="1:4" x14ac:dyDescent="0.25">
      <c r="A23905"/>
      <c r="B23905"/>
      <c r="C23905"/>
      <c r="D23905"/>
    </row>
    <row r="23906" spans="1:4" x14ac:dyDescent="0.25">
      <c r="A23906"/>
      <c r="B23906"/>
      <c r="C23906"/>
      <c r="D23906"/>
    </row>
    <row r="23907" spans="1:4" x14ac:dyDescent="0.25">
      <c r="A23907"/>
      <c r="B23907"/>
      <c r="C23907"/>
      <c r="D23907"/>
    </row>
    <row r="23908" spans="1:4" x14ac:dyDescent="0.25">
      <c r="A23908"/>
      <c r="B23908"/>
      <c r="C23908"/>
      <c r="D23908"/>
    </row>
    <row r="23909" spans="1:4" x14ac:dyDescent="0.25">
      <c r="A23909"/>
      <c r="B23909"/>
      <c r="C23909"/>
      <c r="D23909"/>
    </row>
    <row r="23910" spans="1:4" x14ac:dyDescent="0.25">
      <c r="A23910"/>
      <c r="B23910"/>
      <c r="C23910"/>
      <c r="D23910"/>
    </row>
    <row r="23911" spans="1:4" x14ac:dyDescent="0.25">
      <c r="A23911"/>
      <c r="B23911"/>
      <c r="C23911"/>
      <c r="D23911"/>
    </row>
    <row r="23912" spans="1:4" x14ac:dyDescent="0.25">
      <c r="A23912"/>
      <c r="B23912"/>
      <c r="C23912"/>
      <c r="D23912"/>
    </row>
    <row r="23913" spans="1:4" x14ac:dyDescent="0.25">
      <c r="A23913"/>
      <c r="B23913"/>
      <c r="C23913"/>
      <c r="D23913"/>
    </row>
    <row r="23914" spans="1:4" x14ac:dyDescent="0.25">
      <c r="A23914"/>
      <c r="B23914"/>
      <c r="C23914"/>
      <c r="D23914"/>
    </row>
    <row r="23915" spans="1:4" x14ac:dyDescent="0.25">
      <c r="A23915"/>
      <c r="B23915"/>
      <c r="C23915"/>
      <c r="D23915"/>
    </row>
    <row r="23916" spans="1:4" x14ac:dyDescent="0.25">
      <c r="A23916"/>
      <c r="B23916"/>
      <c r="C23916"/>
      <c r="D23916"/>
    </row>
    <row r="23917" spans="1:4" x14ac:dyDescent="0.25">
      <c r="A23917"/>
      <c r="B23917"/>
      <c r="C23917"/>
      <c r="D23917"/>
    </row>
    <row r="23918" spans="1:4" x14ac:dyDescent="0.25">
      <c r="A23918"/>
      <c r="B23918"/>
      <c r="C23918"/>
      <c r="D23918"/>
    </row>
    <row r="23919" spans="1:4" x14ac:dyDescent="0.25">
      <c r="A23919"/>
      <c r="B23919"/>
      <c r="C23919"/>
      <c r="D23919"/>
    </row>
    <row r="23920" spans="1:4" x14ac:dyDescent="0.25">
      <c r="A23920"/>
      <c r="B23920"/>
      <c r="C23920"/>
      <c r="D23920"/>
    </row>
    <row r="23921" spans="1:4" x14ac:dyDescent="0.25">
      <c r="A23921"/>
      <c r="B23921"/>
      <c r="C23921"/>
      <c r="D23921"/>
    </row>
    <row r="23922" spans="1:4" x14ac:dyDescent="0.25">
      <c r="A23922"/>
      <c r="B23922"/>
      <c r="C23922"/>
      <c r="D23922"/>
    </row>
    <row r="23923" spans="1:4" x14ac:dyDescent="0.25">
      <c r="A23923"/>
      <c r="B23923"/>
      <c r="C23923"/>
      <c r="D23923"/>
    </row>
    <row r="23924" spans="1:4" x14ac:dyDescent="0.25">
      <c r="A23924"/>
      <c r="B23924"/>
      <c r="C23924"/>
      <c r="D23924"/>
    </row>
    <row r="23925" spans="1:4" x14ac:dyDescent="0.25">
      <c r="A23925"/>
      <c r="B23925"/>
      <c r="C23925"/>
      <c r="D23925"/>
    </row>
    <row r="23926" spans="1:4" x14ac:dyDescent="0.25">
      <c r="A23926"/>
      <c r="B23926"/>
      <c r="C23926"/>
      <c r="D23926"/>
    </row>
    <row r="23927" spans="1:4" x14ac:dyDescent="0.25">
      <c r="A23927"/>
      <c r="B23927"/>
      <c r="C23927"/>
      <c r="D23927"/>
    </row>
    <row r="23928" spans="1:4" x14ac:dyDescent="0.25">
      <c r="A23928"/>
      <c r="B23928"/>
      <c r="C23928"/>
      <c r="D23928"/>
    </row>
    <row r="23929" spans="1:4" x14ac:dyDescent="0.25">
      <c r="A23929"/>
      <c r="B23929"/>
      <c r="C23929"/>
      <c r="D23929"/>
    </row>
    <row r="23930" spans="1:4" x14ac:dyDescent="0.25">
      <c r="A23930"/>
      <c r="B23930"/>
      <c r="C23930"/>
      <c r="D23930"/>
    </row>
    <row r="23931" spans="1:4" x14ac:dyDescent="0.25">
      <c r="A23931"/>
      <c r="B23931"/>
      <c r="C23931"/>
      <c r="D23931"/>
    </row>
    <row r="23932" spans="1:4" x14ac:dyDescent="0.25">
      <c r="A23932"/>
      <c r="B23932"/>
      <c r="C23932"/>
      <c r="D23932"/>
    </row>
    <row r="23933" spans="1:4" x14ac:dyDescent="0.25">
      <c r="A23933"/>
      <c r="B23933"/>
      <c r="C23933"/>
      <c r="D23933"/>
    </row>
    <row r="23934" spans="1:4" x14ac:dyDescent="0.25">
      <c r="A23934"/>
      <c r="B23934"/>
      <c r="C23934"/>
      <c r="D23934"/>
    </row>
    <row r="23935" spans="1:4" x14ac:dyDescent="0.25">
      <c r="A23935"/>
      <c r="B23935"/>
      <c r="C23935"/>
      <c r="D23935"/>
    </row>
    <row r="23936" spans="1:4" x14ac:dyDescent="0.25">
      <c r="A23936"/>
      <c r="B23936"/>
      <c r="C23936"/>
      <c r="D23936"/>
    </row>
    <row r="23937" spans="1:4" x14ac:dyDescent="0.25">
      <c r="A23937"/>
      <c r="B23937"/>
      <c r="C23937"/>
      <c r="D23937"/>
    </row>
    <row r="23938" spans="1:4" x14ac:dyDescent="0.25">
      <c r="A23938"/>
      <c r="B23938"/>
      <c r="C23938"/>
      <c r="D23938"/>
    </row>
    <row r="23939" spans="1:4" x14ac:dyDescent="0.25">
      <c r="A23939"/>
      <c r="B23939"/>
      <c r="C23939"/>
      <c r="D23939"/>
    </row>
    <row r="23940" spans="1:4" x14ac:dyDescent="0.25">
      <c r="A23940"/>
      <c r="B23940"/>
      <c r="C23940"/>
      <c r="D23940"/>
    </row>
    <row r="23941" spans="1:4" x14ac:dyDescent="0.25">
      <c r="A23941"/>
      <c r="B23941"/>
      <c r="C23941"/>
      <c r="D23941"/>
    </row>
    <row r="23942" spans="1:4" x14ac:dyDescent="0.25">
      <c r="A23942"/>
      <c r="B23942"/>
      <c r="C23942"/>
      <c r="D23942"/>
    </row>
    <row r="23943" spans="1:4" x14ac:dyDescent="0.25">
      <c r="A23943"/>
      <c r="B23943"/>
      <c r="C23943"/>
      <c r="D23943"/>
    </row>
    <row r="23944" spans="1:4" x14ac:dyDescent="0.25">
      <c r="A23944"/>
      <c r="B23944"/>
      <c r="C23944"/>
      <c r="D23944"/>
    </row>
    <row r="23945" spans="1:4" x14ac:dyDescent="0.25">
      <c r="A23945"/>
      <c r="B23945"/>
      <c r="C23945"/>
      <c r="D23945"/>
    </row>
    <row r="23946" spans="1:4" x14ac:dyDescent="0.25">
      <c r="A23946"/>
      <c r="B23946"/>
      <c r="C23946"/>
      <c r="D23946"/>
    </row>
    <row r="23947" spans="1:4" x14ac:dyDescent="0.25">
      <c r="A23947"/>
      <c r="B23947"/>
      <c r="C23947"/>
      <c r="D23947"/>
    </row>
    <row r="23948" spans="1:4" x14ac:dyDescent="0.25">
      <c r="A23948"/>
      <c r="B23948"/>
      <c r="C23948"/>
      <c r="D23948"/>
    </row>
    <row r="23949" spans="1:4" x14ac:dyDescent="0.25">
      <c r="A23949"/>
      <c r="B23949"/>
      <c r="C23949"/>
      <c r="D23949"/>
    </row>
    <row r="23950" spans="1:4" x14ac:dyDescent="0.25">
      <c r="A23950"/>
      <c r="B23950"/>
      <c r="C23950"/>
      <c r="D23950"/>
    </row>
    <row r="23951" spans="1:4" x14ac:dyDescent="0.25">
      <c r="A23951"/>
      <c r="B23951"/>
      <c r="C23951"/>
      <c r="D23951"/>
    </row>
    <row r="23952" spans="1:4" x14ac:dyDescent="0.25">
      <c r="A23952"/>
      <c r="B23952"/>
      <c r="C23952"/>
      <c r="D23952"/>
    </row>
    <row r="23953" spans="1:4" x14ac:dyDescent="0.25">
      <c r="A23953"/>
      <c r="B23953"/>
      <c r="C23953"/>
      <c r="D23953"/>
    </row>
    <row r="23954" spans="1:4" x14ac:dyDescent="0.25">
      <c r="A23954"/>
      <c r="B23954"/>
      <c r="C23954"/>
      <c r="D23954"/>
    </row>
    <row r="23955" spans="1:4" x14ac:dyDescent="0.25">
      <c r="A23955"/>
      <c r="B23955"/>
      <c r="C23955"/>
      <c r="D23955"/>
    </row>
    <row r="23956" spans="1:4" x14ac:dyDescent="0.25">
      <c r="A23956"/>
      <c r="B23956"/>
      <c r="C23956"/>
      <c r="D23956"/>
    </row>
    <row r="23957" spans="1:4" x14ac:dyDescent="0.25">
      <c r="A23957"/>
      <c r="B23957"/>
      <c r="C23957"/>
      <c r="D23957"/>
    </row>
    <row r="23958" spans="1:4" x14ac:dyDescent="0.25">
      <c r="A23958"/>
      <c r="B23958"/>
      <c r="C23958"/>
      <c r="D23958"/>
    </row>
    <row r="23959" spans="1:4" x14ac:dyDescent="0.25">
      <c r="A23959"/>
      <c r="B23959"/>
      <c r="C23959"/>
      <c r="D23959"/>
    </row>
    <row r="23960" spans="1:4" x14ac:dyDescent="0.25">
      <c r="A23960"/>
      <c r="B23960"/>
      <c r="C23960"/>
      <c r="D23960"/>
    </row>
    <row r="23961" spans="1:4" x14ac:dyDescent="0.25">
      <c r="A23961"/>
      <c r="B23961"/>
      <c r="C23961"/>
      <c r="D23961"/>
    </row>
    <row r="23962" spans="1:4" x14ac:dyDescent="0.25">
      <c r="A23962"/>
      <c r="B23962"/>
      <c r="C23962"/>
      <c r="D23962"/>
    </row>
    <row r="23963" spans="1:4" x14ac:dyDescent="0.25">
      <c r="A23963"/>
      <c r="B23963"/>
      <c r="C23963"/>
      <c r="D23963"/>
    </row>
    <row r="23964" spans="1:4" x14ac:dyDescent="0.25">
      <c r="A23964"/>
      <c r="B23964"/>
      <c r="C23964"/>
      <c r="D23964"/>
    </row>
    <row r="23965" spans="1:4" x14ac:dyDescent="0.25">
      <c r="A23965"/>
      <c r="B23965"/>
      <c r="C23965"/>
      <c r="D23965"/>
    </row>
    <row r="23966" spans="1:4" x14ac:dyDescent="0.25">
      <c r="A23966"/>
      <c r="B23966"/>
      <c r="C23966"/>
      <c r="D23966"/>
    </row>
    <row r="23967" spans="1:4" x14ac:dyDescent="0.25">
      <c r="A23967"/>
      <c r="B23967"/>
      <c r="C23967"/>
      <c r="D23967"/>
    </row>
    <row r="23968" spans="1:4" x14ac:dyDescent="0.25">
      <c r="A23968"/>
      <c r="B23968"/>
      <c r="C23968"/>
      <c r="D23968"/>
    </row>
    <row r="23969" spans="1:4" x14ac:dyDescent="0.25">
      <c r="A23969"/>
      <c r="B23969"/>
      <c r="C23969"/>
      <c r="D23969"/>
    </row>
    <row r="23970" spans="1:4" x14ac:dyDescent="0.25">
      <c r="A23970"/>
      <c r="B23970"/>
      <c r="C23970"/>
      <c r="D23970"/>
    </row>
    <row r="23971" spans="1:4" x14ac:dyDescent="0.25">
      <c r="A23971"/>
      <c r="B23971"/>
      <c r="C23971"/>
      <c r="D23971"/>
    </row>
    <row r="23972" spans="1:4" x14ac:dyDescent="0.25">
      <c r="A23972"/>
      <c r="B23972"/>
      <c r="C23972"/>
      <c r="D23972"/>
    </row>
    <row r="23973" spans="1:4" x14ac:dyDescent="0.25">
      <c r="A23973"/>
      <c r="B23973"/>
      <c r="C23973"/>
      <c r="D23973"/>
    </row>
    <row r="23974" spans="1:4" x14ac:dyDescent="0.25">
      <c r="A23974"/>
      <c r="B23974"/>
      <c r="C23974"/>
      <c r="D23974"/>
    </row>
    <row r="23975" spans="1:4" x14ac:dyDescent="0.25">
      <c r="A23975"/>
      <c r="B23975"/>
      <c r="C23975"/>
      <c r="D23975"/>
    </row>
    <row r="23976" spans="1:4" x14ac:dyDescent="0.25">
      <c r="A23976"/>
      <c r="B23976"/>
      <c r="C23976"/>
      <c r="D23976"/>
    </row>
    <row r="23977" spans="1:4" x14ac:dyDescent="0.25">
      <c r="A23977"/>
      <c r="B23977"/>
      <c r="C23977"/>
      <c r="D23977"/>
    </row>
    <row r="23978" spans="1:4" x14ac:dyDescent="0.25">
      <c r="A23978"/>
      <c r="B23978"/>
      <c r="C23978"/>
      <c r="D23978"/>
    </row>
    <row r="23979" spans="1:4" x14ac:dyDescent="0.25">
      <c r="A23979"/>
      <c r="B23979"/>
      <c r="C23979"/>
      <c r="D23979"/>
    </row>
    <row r="23980" spans="1:4" x14ac:dyDescent="0.25">
      <c r="A23980"/>
      <c r="B23980"/>
      <c r="C23980"/>
      <c r="D23980"/>
    </row>
    <row r="23981" spans="1:4" x14ac:dyDescent="0.25">
      <c r="A23981"/>
      <c r="B23981"/>
      <c r="C23981"/>
      <c r="D23981"/>
    </row>
    <row r="23982" spans="1:4" x14ac:dyDescent="0.25">
      <c r="A23982"/>
      <c r="B23982"/>
      <c r="C23982"/>
      <c r="D23982"/>
    </row>
    <row r="23983" spans="1:4" x14ac:dyDescent="0.25">
      <c r="A23983"/>
      <c r="B23983"/>
      <c r="C23983"/>
      <c r="D23983"/>
    </row>
    <row r="23984" spans="1:4" x14ac:dyDescent="0.25">
      <c r="A23984"/>
      <c r="B23984"/>
      <c r="C23984"/>
      <c r="D23984"/>
    </row>
    <row r="23985" spans="1:4" x14ac:dyDescent="0.25">
      <c r="A23985"/>
      <c r="B23985"/>
      <c r="C23985"/>
      <c r="D23985"/>
    </row>
    <row r="23986" spans="1:4" x14ac:dyDescent="0.25">
      <c r="A23986"/>
      <c r="B23986"/>
      <c r="C23986"/>
      <c r="D23986"/>
    </row>
    <row r="23987" spans="1:4" x14ac:dyDescent="0.25">
      <c r="A23987"/>
      <c r="B23987"/>
      <c r="C23987"/>
      <c r="D23987"/>
    </row>
    <row r="23988" spans="1:4" x14ac:dyDescent="0.25">
      <c r="A23988"/>
      <c r="B23988"/>
      <c r="C23988"/>
      <c r="D23988"/>
    </row>
    <row r="23989" spans="1:4" x14ac:dyDescent="0.25">
      <c r="A23989"/>
      <c r="B23989"/>
      <c r="C23989"/>
      <c r="D23989"/>
    </row>
    <row r="23990" spans="1:4" x14ac:dyDescent="0.25">
      <c r="A23990"/>
      <c r="B23990"/>
      <c r="C23990"/>
      <c r="D23990"/>
    </row>
    <row r="23991" spans="1:4" x14ac:dyDescent="0.25">
      <c r="A23991"/>
      <c r="B23991"/>
      <c r="C23991"/>
      <c r="D23991"/>
    </row>
    <row r="23992" spans="1:4" x14ac:dyDescent="0.25">
      <c r="A23992"/>
      <c r="B23992"/>
      <c r="C23992"/>
      <c r="D23992"/>
    </row>
    <row r="23993" spans="1:4" x14ac:dyDescent="0.25">
      <c r="A23993"/>
      <c r="B23993"/>
      <c r="C23993"/>
      <c r="D23993"/>
    </row>
    <row r="23994" spans="1:4" x14ac:dyDescent="0.25">
      <c r="A23994"/>
      <c r="B23994"/>
      <c r="C23994"/>
      <c r="D23994"/>
    </row>
    <row r="23995" spans="1:4" x14ac:dyDescent="0.25">
      <c r="A23995"/>
      <c r="B23995"/>
      <c r="C23995"/>
      <c r="D23995"/>
    </row>
    <row r="23996" spans="1:4" x14ac:dyDescent="0.25">
      <c r="A23996"/>
      <c r="B23996"/>
      <c r="C23996"/>
      <c r="D23996"/>
    </row>
    <row r="23997" spans="1:4" x14ac:dyDescent="0.25">
      <c r="A23997"/>
      <c r="B23997"/>
      <c r="C23997"/>
      <c r="D23997"/>
    </row>
    <row r="23998" spans="1:4" x14ac:dyDescent="0.25">
      <c r="A23998"/>
      <c r="B23998"/>
      <c r="C23998"/>
      <c r="D23998"/>
    </row>
    <row r="23999" spans="1:4" x14ac:dyDescent="0.25">
      <c r="A23999"/>
      <c r="B23999"/>
      <c r="C23999"/>
      <c r="D23999"/>
    </row>
    <row r="24000" spans="1:4" x14ac:dyDescent="0.25">
      <c r="A24000"/>
      <c r="B24000"/>
      <c r="C24000"/>
      <c r="D24000"/>
    </row>
    <row r="24001" spans="1:4" x14ac:dyDescent="0.25">
      <c r="A24001"/>
      <c r="B24001"/>
      <c r="C24001"/>
      <c r="D24001"/>
    </row>
    <row r="24002" spans="1:4" x14ac:dyDescent="0.25">
      <c r="A24002"/>
      <c r="B24002"/>
      <c r="C24002"/>
      <c r="D24002"/>
    </row>
    <row r="24003" spans="1:4" x14ac:dyDescent="0.25">
      <c r="A24003"/>
      <c r="B24003"/>
      <c r="C24003"/>
      <c r="D24003"/>
    </row>
    <row r="24004" spans="1:4" x14ac:dyDescent="0.25">
      <c r="A24004"/>
      <c r="B24004"/>
      <c r="C24004"/>
      <c r="D24004"/>
    </row>
    <row r="24005" spans="1:4" x14ac:dyDescent="0.25">
      <c r="A24005"/>
      <c r="B24005"/>
      <c r="C24005"/>
      <c r="D24005"/>
    </row>
    <row r="24006" spans="1:4" x14ac:dyDescent="0.25">
      <c r="A24006"/>
      <c r="B24006"/>
      <c r="C24006"/>
      <c r="D24006"/>
    </row>
    <row r="24007" spans="1:4" x14ac:dyDescent="0.25">
      <c r="A24007"/>
      <c r="B24007"/>
      <c r="C24007"/>
      <c r="D24007"/>
    </row>
    <row r="24008" spans="1:4" x14ac:dyDescent="0.25">
      <c r="A24008"/>
      <c r="B24008"/>
      <c r="C24008"/>
      <c r="D24008"/>
    </row>
    <row r="24009" spans="1:4" x14ac:dyDescent="0.25">
      <c r="A24009"/>
      <c r="B24009"/>
      <c r="C24009"/>
      <c r="D24009"/>
    </row>
    <row r="24010" spans="1:4" x14ac:dyDescent="0.25">
      <c r="A24010"/>
      <c r="B24010"/>
      <c r="C24010"/>
      <c r="D24010"/>
    </row>
    <row r="24011" spans="1:4" x14ac:dyDescent="0.25">
      <c r="A24011"/>
      <c r="B24011"/>
      <c r="C24011"/>
      <c r="D24011"/>
    </row>
    <row r="24012" spans="1:4" x14ac:dyDescent="0.25">
      <c r="A24012"/>
      <c r="B24012"/>
      <c r="C24012"/>
      <c r="D24012"/>
    </row>
    <row r="24013" spans="1:4" x14ac:dyDescent="0.25">
      <c r="A24013"/>
      <c r="B24013"/>
      <c r="C24013"/>
      <c r="D24013"/>
    </row>
    <row r="24014" spans="1:4" x14ac:dyDescent="0.25">
      <c r="A24014"/>
      <c r="B24014"/>
      <c r="C24014"/>
      <c r="D24014"/>
    </row>
    <row r="24015" spans="1:4" x14ac:dyDescent="0.25">
      <c r="A24015"/>
      <c r="B24015"/>
      <c r="C24015"/>
      <c r="D24015"/>
    </row>
    <row r="24016" spans="1:4" x14ac:dyDescent="0.25">
      <c r="A24016"/>
      <c r="B24016"/>
      <c r="C24016"/>
      <c r="D24016"/>
    </row>
    <row r="24017" spans="1:4" x14ac:dyDescent="0.25">
      <c r="A24017"/>
      <c r="B24017"/>
      <c r="C24017"/>
      <c r="D24017"/>
    </row>
    <row r="24018" spans="1:4" x14ac:dyDescent="0.25">
      <c r="A24018"/>
      <c r="B24018"/>
      <c r="C24018"/>
      <c r="D24018"/>
    </row>
    <row r="24019" spans="1:4" x14ac:dyDescent="0.25">
      <c r="A24019"/>
      <c r="B24019"/>
      <c r="C24019"/>
      <c r="D24019"/>
    </row>
    <row r="24020" spans="1:4" x14ac:dyDescent="0.25">
      <c r="A24020"/>
      <c r="B24020"/>
      <c r="C24020"/>
      <c r="D24020"/>
    </row>
    <row r="24021" spans="1:4" x14ac:dyDescent="0.25">
      <c r="A24021"/>
      <c r="B24021"/>
      <c r="C24021"/>
      <c r="D24021"/>
    </row>
    <row r="24022" spans="1:4" x14ac:dyDescent="0.25">
      <c r="A24022"/>
      <c r="B24022"/>
      <c r="C24022"/>
      <c r="D24022"/>
    </row>
    <row r="24023" spans="1:4" x14ac:dyDescent="0.25">
      <c r="A24023"/>
      <c r="B24023"/>
      <c r="C24023"/>
      <c r="D24023"/>
    </row>
    <row r="24024" spans="1:4" x14ac:dyDescent="0.25">
      <c r="A24024"/>
      <c r="B24024"/>
      <c r="C24024"/>
      <c r="D24024"/>
    </row>
    <row r="24025" spans="1:4" x14ac:dyDescent="0.25">
      <c r="A24025"/>
      <c r="B24025"/>
      <c r="C24025"/>
      <c r="D24025"/>
    </row>
    <row r="24026" spans="1:4" x14ac:dyDescent="0.25">
      <c r="A24026"/>
      <c r="B24026"/>
      <c r="C24026"/>
      <c r="D24026"/>
    </row>
    <row r="24027" spans="1:4" x14ac:dyDescent="0.25">
      <c r="A24027"/>
      <c r="B24027"/>
      <c r="C24027"/>
      <c r="D24027"/>
    </row>
    <row r="24028" spans="1:4" x14ac:dyDescent="0.25">
      <c r="A24028"/>
      <c r="B24028"/>
      <c r="C24028"/>
      <c r="D24028"/>
    </row>
    <row r="24029" spans="1:4" x14ac:dyDescent="0.25">
      <c r="A24029"/>
      <c r="B24029"/>
      <c r="C24029"/>
      <c r="D24029"/>
    </row>
    <row r="24030" spans="1:4" x14ac:dyDescent="0.25">
      <c r="A24030"/>
      <c r="B24030"/>
      <c r="C24030"/>
      <c r="D24030"/>
    </row>
    <row r="24031" spans="1:4" x14ac:dyDescent="0.25">
      <c r="A24031"/>
      <c r="B24031"/>
      <c r="C24031"/>
      <c r="D24031"/>
    </row>
    <row r="24032" spans="1:4" x14ac:dyDescent="0.25">
      <c r="A24032"/>
      <c r="B24032"/>
      <c r="C24032"/>
      <c r="D24032"/>
    </row>
    <row r="24033" spans="1:4" x14ac:dyDescent="0.25">
      <c r="A24033"/>
      <c r="B24033"/>
      <c r="C24033"/>
      <c r="D24033"/>
    </row>
    <row r="24034" spans="1:4" x14ac:dyDescent="0.25">
      <c r="A24034"/>
      <c r="B24034"/>
      <c r="C24034"/>
      <c r="D24034"/>
    </row>
    <row r="24035" spans="1:4" x14ac:dyDescent="0.25">
      <c r="A24035"/>
      <c r="B24035"/>
      <c r="C24035"/>
      <c r="D24035"/>
    </row>
    <row r="24036" spans="1:4" x14ac:dyDescent="0.25">
      <c r="A24036"/>
      <c r="B24036"/>
      <c r="C24036"/>
      <c r="D24036"/>
    </row>
    <row r="24037" spans="1:4" x14ac:dyDescent="0.25">
      <c r="A24037"/>
      <c r="B24037"/>
      <c r="C24037"/>
      <c r="D24037"/>
    </row>
    <row r="24038" spans="1:4" x14ac:dyDescent="0.25">
      <c r="A24038"/>
      <c r="B24038"/>
      <c r="C24038"/>
      <c r="D24038"/>
    </row>
    <row r="24039" spans="1:4" x14ac:dyDescent="0.25">
      <c r="A24039"/>
      <c r="B24039"/>
      <c r="C24039"/>
      <c r="D24039"/>
    </row>
    <row r="24040" spans="1:4" x14ac:dyDescent="0.25">
      <c r="A24040"/>
      <c r="B24040"/>
      <c r="C24040"/>
      <c r="D24040"/>
    </row>
    <row r="24041" spans="1:4" x14ac:dyDescent="0.25">
      <c r="A24041"/>
      <c r="B24041"/>
      <c r="C24041"/>
      <c r="D24041"/>
    </row>
    <row r="24042" spans="1:4" x14ac:dyDescent="0.25">
      <c r="A24042"/>
      <c r="B24042"/>
      <c r="C24042"/>
      <c r="D24042"/>
    </row>
    <row r="24043" spans="1:4" x14ac:dyDescent="0.25">
      <c r="A24043"/>
      <c r="B24043"/>
      <c r="C24043"/>
      <c r="D24043"/>
    </row>
    <row r="24044" spans="1:4" x14ac:dyDescent="0.25">
      <c r="A24044"/>
      <c r="B24044"/>
      <c r="C24044"/>
      <c r="D24044"/>
    </row>
    <row r="24045" spans="1:4" x14ac:dyDescent="0.25">
      <c r="A24045"/>
      <c r="B24045"/>
      <c r="C24045"/>
      <c r="D24045"/>
    </row>
    <row r="24046" spans="1:4" x14ac:dyDescent="0.25">
      <c r="A24046"/>
      <c r="B24046"/>
      <c r="C24046"/>
      <c r="D24046"/>
    </row>
    <row r="24047" spans="1:4" x14ac:dyDescent="0.25">
      <c r="A24047"/>
      <c r="B24047"/>
      <c r="C24047"/>
      <c r="D24047"/>
    </row>
    <row r="24048" spans="1:4" x14ac:dyDescent="0.25">
      <c r="A24048"/>
      <c r="B24048"/>
      <c r="C24048"/>
      <c r="D24048"/>
    </row>
    <row r="24049" spans="1:4" x14ac:dyDescent="0.25">
      <c r="A24049"/>
      <c r="B24049"/>
      <c r="C24049"/>
      <c r="D24049"/>
    </row>
    <row r="24050" spans="1:4" x14ac:dyDescent="0.25">
      <c r="A24050"/>
      <c r="B24050"/>
      <c r="C24050"/>
      <c r="D24050"/>
    </row>
    <row r="24051" spans="1:4" x14ac:dyDescent="0.25">
      <c r="A24051"/>
      <c r="B24051"/>
      <c r="C24051"/>
      <c r="D24051"/>
    </row>
    <row r="24052" spans="1:4" x14ac:dyDescent="0.25">
      <c r="A24052"/>
      <c r="B24052"/>
      <c r="C24052"/>
      <c r="D24052"/>
    </row>
    <row r="24053" spans="1:4" x14ac:dyDescent="0.25">
      <c r="A24053"/>
      <c r="B24053"/>
      <c r="C24053"/>
      <c r="D24053"/>
    </row>
    <row r="24054" spans="1:4" x14ac:dyDescent="0.25">
      <c r="A24054"/>
      <c r="B24054"/>
      <c r="C24054"/>
      <c r="D24054"/>
    </row>
    <row r="24055" spans="1:4" x14ac:dyDescent="0.25">
      <c r="A24055"/>
      <c r="B24055"/>
      <c r="C24055"/>
      <c r="D24055"/>
    </row>
    <row r="24056" spans="1:4" x14ac:dyDescent="0.25">
      <c r="A24056"/>
      <c r="B24056"/>
      <c r="C24056"/>
      <c r="D24056"/>
    </row>
    <row r="24057" spans="1:4" x14ac:dyDescent="0.25">
      <c r="A24057"/>
      <c r="B24057"/>
      <c r="C24057"/>
      <c r="D24057"/>
    </row>
    <row r="24058" spans="1:4" x14ac:dyDescent="0.25">
      <c r="A24058"/>
      <c r="B24058"/>
      <c r="C24058"/>
      <c r="D24058"/>
    </row>
    <row r="24059" spans="1:4" x14ac:dyDescent="0.25">
      <c r="A24059"/>
      <c r="B24059"/>
      <c r="C24059"/>
      <c r="D24059"/>
    </row>
    <row r="24060" spans="1:4" x14ac:dyDescent="0.25">
      <c r="A24060"/>
      <c r="B24060"/>
      <c r="C24060"/>
      <c r="D24060"/>
    </row>
    <row r="24061" spans="1:4" x14ac:dyDescent="0.25">
      <c r="A24061"/>
      <c r="B24061"/>
      <c r="C24061"/>
      <c r="D24061"/>
    </row>
    <row r="24062" spans="1:4" x14ac:dyDescent="0.25">
      <c r="A24062"/>
      <c r="B24062"/>
      <c r="C24062"/>
      <c r="D24062"/>
    </row>
    <row r="24063" spans="1:4" x14ac:dyDescent="0.25">
      <c r="A24063"/>
      <c r="B24063"/>
      <c r="C24063"/>
      <c r="D24063"/>
    </row>
    <row r="24064" spans="1:4" x14ac:dyDescent="0.25">
      <c r="A24064"/>
      <c r="B24064"/>
      <c r="C24064"/>
      <c r="D24064"/>
    </row>
    <row r="24065" spans="1:4" x14ac:dyDescent="0.25">
      <c r="A24065"/>
      <c r="B24065"/>
      <c r="C24065"/>
      <c r="D24065"/>
    </row>
    <row r="24066" spans="1:4" x14ac:dyDescent="0.25">
      <c r="A24066"/>
      <c r="B24066"/>
      <c r="C24066"/>
      <c r="D24066"/>
    </row>
    <row r="24067" spans="1:4" x14ac:dyDescent="0.25">
      <c r="A24067"/>
      <c r="B24067"/>
      <c r="C24067"/>
      <c r="D24067"/>
    </row>
    <row r="24068" spans="1:4" x14ac:dyDescent="0.25">
      <c r="A24068"/>
      <c r="B24068"/>
      <c r="C24068"/>
      <c r="D24068"/>
    </row>
    <row r="24069" spans="1:4" x14ac:dyDescent="0.25">
      <c r="A24069"/>
      <c r="B24069"/>
      <c r="C24069"/>
      <c r="D24069"/>
    </row>
    <row r="24070" spans="1:4" x14ac:dyDescent="0.25">
      <c r="A24070"/>
      <c r="B24070"/>
      <c r="C24070"/>
      <c r="D24070"/>
    </row>
    <row r="24071" spans="1:4" x14ac:dyDescent="0.25">
      <c r="A24071"/>
      <c r="B24071"/>
      <c r="C24071"/>
      <c r="D24071"/>
    </row>
    <row r="24072" spans="1:4" x14ac:dyDescent="0.25">
      <c r="A24072"/>
      <c r="B24072"/>
      <c r="C24072"/>
      <c r="D24072"/>
    </row>
    <row r="24073" spans="1:4" x14ac:dyDescent="0.25">
      <c r="A24073"/>
      <c r="B24073"/>
      <c r="C24073"/>
      <c r="D24073"/>
    </row>
    <row r="24074" spans="1:4" x14ac:dyDescent="0.25">
      <c r="A24074"/>
      <c r="B24074"/>
      <c r="C24074"/>
      <c r="D24074"/>
    </row>
    <row r="24075" spans="1:4" x14ac:dyDescent="0.25">
      <c r="A24075"/>
      <c r="B24075"/>
      <c r="C24075"/>
      <c r="D24075"/>
    </row>
    <row r="24076" spans="1:4" x14ac:dyDescent="0.25">
      <c r="A24076"/>
      <c r="B24076"/>
      <c r="C24076"/>
      <c r="D24076"/>
    </row>
    <row r="24077" spans="1:4" x14ac:dyDescent="0.25">
      <c r="A24077"/>
      <c r="B24077"/>
      <c r="C24077"/>
      <c r="D24077"/>
    </row>
    <row r="24078" spans="1:4" x14ac:dyDescent="0.25">
      <c r="A24078"/>
      <c r="B24078"/>
      <c r="C24078"/>
      <c r="D24078"/>
    </row>
    <row r="24079" spans="1:4" x14ac:dyDescent="0.25">
      <c r="A24079"/>
      <c r="B24079"/>
      <c r="C24079"/>
      <c r="D24079"/>
    </row>
    <row r="24080" spans="1:4" x14ac:dyDescent="0.25">
      <c r="A24080"/>
      <c r="B24080"/>
      <c r="C24080"/>
      <c r="D24080"/>
    </row>
    <row r="24081" spans="1:4" x14ac:dyDescent="0.25">
      <c r="A24081"/>
      <c r="B24081"/>
      <c r="C24081"/>
      <c r="D24081"/>
    </row>
    <row r="24082" spans="1:4" x14ac:dyDescent="0.25">
      <c r="A24082"/>
      <c r="B24082"/>
      <c r="C24082"/>
      <c r="D24082"/>
    </row>
    <row r="24083" spans="1:4" x14ac:dyDescent="0.25">
      <c r="A24083"/>
      <c r="B24083"/>
      <c r="C24083"/>
      <c r="D24083"/>
    </row>
    <row r="24084" spans="1:4" x14ac:dyDescent="0.25">
      <c r="A24084"/>
      <c r="B24084"/>
      <c r="C24084"/>
      <c r="D24084"/>
    </row>
    <row r="24085" spans="1:4" x14ac:dyDescent="0.25">
      <c r="A24085"/>
      <c r="B24085"/>
      <c r="C24085"/>
      <c r="D24085"/>
    </row>
    <row r="24086" spans="1:4" x14ac:dyDescent="0.25">
      <c r="A24086"/>
      <c r="B24086"/>
      <c r="C24086"/>
      <c r="D24086"/>
    </row>
    <row r="24087" spans="1:4" x14ac:dyDescent="0.25">
      <c r="A24087"/>
      <c r="B24087"/>
      <c r="C24087"/>
      <c r="D24087"/>
    </row>
    <row r="24088" spans="1:4" x14ac:dyDescent="0.25">
      <c r="A24088"/>
      <c r="B24088"/>
      <c r="C24088"/>
      <c r="D24088"/>
    </row>
    <row r="24089" spans="1:4" x14ac:dyDescent="0.25">
      <c r="A24089"/>
      <c r="B24089"/>
      <c r="C24089"/>
      <c r="D24089"/>
    </row>
    <row r="24090" spans="1:4" x14ac:dyDescent="0.25">
      <c r="A24090"/>
      <c r="B24090"/>
      <c r="C24090"/>
      <c r="D24090"/>
    </row>
    <row r="24091" spans="1:4" x14ac:dyDescent="0.25">
      <c r="A24091"/>
      <c r="B24091"/>
      <c r="C24091"/>
      <c r="D24091"/>
    </row>
    <row r="24092" spans="1:4" x14ac:dyDescent="0.25">
      <c r="A24092"/>
      <c r="B24092"/>
      <c r="C24092"/>
      <c r="D24092"/>
    </row>
    <row r="24093" spans="1:4" x14ac:dyDescent="0.25">
      <c r="A24093"/>
      <c r="B24093"/>
      <c r="C24093"/>
      <c r="D24093"/>
    </row>
    <row r="24094" spans="1:4" x14ac:dyDescent="0.25">
      <c r="A24094"/>
      <c r="B24094"/>
      <c r="C24094"/>
      <c r="D24094"/>
    </row>
    <row r="24095" spans="1:4" x14ac:dyDescent="0.25">
      <c r="A24095"/>
      <c r="B24095"/>
      <c r="C24095"/>
      <c r="D24095"/>
    </row>
    <row r="24096" spans="1:4" x14ac:dyDescent="0.25">
      <c r="A24096"/>
      <c r="B24096"/>
      <c r="C24096"/>
      <c r="D24096"/>
    </row>
    <row r="24097" spans="1:4" x14ac:dyDescent="0.25">
      <c r="A24097"/>
      <c r="B24097"/>
      <c r="C24097"/>
      <c r="D24097"/>
    </row>
    <row r="24098" spans="1:4" x14ac:dyDescent="0.25">
      <c r="A24098"/>
      <c r="B24098"/>
      <c r="C24098"/>
      <c r="D24098"/>
    </row>
    <row r="24099" spans="1:4" x14ac:dyDescent="0.25">
      <c r="A24099"/>
      <c r="B24099"/>
      <c r="C24099"/>
      <c r="D24099"/>
    </row>
    <row r="24100" spans="1:4" x14ac:dyDescent="0.25">
      <c r="A24100"/>
      <c r="B24100"/>
      <c r="C24100"/>
      <c r="D24100"/>
    </row>
    <row r="24101" spans="1:4" x14ac:dyDescent="0.25">
      <c r="A24101"/>
      <c r="B24101"/>
      <c r="C24101"/>
      <c r="D24101"/>
    </row>
    <row r="24102" spans="1:4" x14ac:dyDescent="0.25">
      <c r="A24102"/>
      <c r="B24102"/>
      <c r="C24102"/>
      <c r="D24102"/>
    </row>
    <row r="24103" spans="1:4" x14ac:dyDescent="0.25">
      <c r="A24103"/>
      <c r="B24103"/>
      <c r="C24103"/>
      <c r="D24103"/>
    </row>
    <row r="24104" spans="1:4" x14ac:dyDescent="0.25">
      <c r="A24104"/>
      <c r="B24104"/>
      <c r="C24104"/>
      <c r="D24104"/>
    </row>
    <row r="24105" spans="1:4" x14ac:dyDescent="0.25">
      <c r="A24105"/>
      <c r="B24105"/>
      <c r="C24105"/>
      <c r="D24105"/>
    </row>
    <row r="24106" spans="1:4" x14ac:dyDescent="0.25">
      <c r="A24106"/>
      <c r="B24106"/>
      <c r="C24106"/>
      <c r="D24106"/>
    </row>
    <row r="24107" spans="1:4" x14ac:dyDescent="0.25">
      <c r="A24107"/>
      <c r="B24107"/>
      <c r="C24107"/>
      <c r="D24107"/>
    </row>
    <row r="24108" spans="1:4" x14ac:dyDescent="0.25">
      <c r="A24108"/>
      <c r="B24108"/>
      <c r="C24108"/>
      <c r="D24108"/>
    </row>
    <row r="24109" spans="1:4" x14ac:dyDescent="0.25">
      <c r="A24109"/>
      <c r="B24109"/>
      <c r="C24109"/>
      <c r="D24109"/>
    </row>
    <row r="24110" spans="1:4" x14ac:dyDescent="0.25">
      <c r="A24110"/>
      <c r="B24110"/>
      <c r="C24110"/>
      <c r="D24110"/>
    </row>
    <row r="24111" spans="1:4" x14ac:dyDescent="0.25">
      <c r="A24111"/>
      <c r="B24111"/>
      <c r="C24111"/>
      <c r="D24111"/>
    </row>
    <row r="24112" spans="1:4" x14ac:dyDescent="0.25">
      <c r="A24112"/>
      <c r="B24112"/>
      <c r="C24112"/>
      <c r="D24112"/>
    </row>
    <row r="24113" spans="1:4" x14ac:dyDescent="0.25">
      <c r="A24113"/>
      <c r="B24113"/>
      <c r="C24113"/>
      <c r="D24113"/>
    </row>
    <row r="24114" spans="1:4" x14ac:dyDescent="0.25">
      <c r="A24114"/>
      <c r="B24114"/>
      <c r="C24114"/>
      <c r="D24114"/>
    </row>
    <row r="24115" spans="1:4" x14ac:dyDescent="0.25">
      <c r="A24115"/>
      <c r="B24115"/>
      <c r="C24115"/>
      <c r="D24115"/>
    </row>
    <row r="24116" spans="1:4" x14ac:dyDescent="0.25">
      <c r="A24116"/>
      <c r="B24116"/>
      <c r="C24116"/>
      <c r="D24116"/>
    </row>
    <row r="24117" spans="1:4" x14ac:dyDescent="0.25">
      <c r="A24117"/>
      <c r="B24117"/>
      <c r="C24117"/>
      <c r="D24117"/>
    </row>
    <row r="24118" spans="1:4" x14ac:dyDescent="0.25">
      <c r="A24118"/>
      <c r="B24118"/>
      <c r="C24118"/>
      <c r="D24118"/>
    </row>
    <row r="24119" spans="1:4" x14ac:dyDescent="0.25">
      <c r="A24119"/>
      <c r="B24119"/>
      <c r="C24119"/>
      <c r="D24119"/>
    </row>
    <row r="24120" spans="1:4" x14ac:dyDescent="0.25">
      <c r="A24120"/>
      <c r="B24120"/>
      <c r="C24120"/>
      <c r="D24120"/>
    </row>
    <row r="24121" spans="1:4" x14ac:dyDescent="0.25">
      <c r="A24121"/>
      <c r="B24121"/>
      <c r="C24121"/>
      <c r="D24121"/>
    </row>
    <row r="24122" spans="1:4" x14ac:dyDescent="0.25">
      <c r="A24122"/>
      <c r="B24122"/>
      <c r="C24122"/>
      <c r="D24122"/>
    </row>
    <row r="24123" spans="1:4" x14ac:dyDescent="0.25">
      <c r="A24123"/>
      <c r="B24123"/>
      <c r="C24123"/>
      <c r="D24123"/>
    </row>
    <row r="24124" spans="1:4" x14ac:dyDescent="0.25">
      <c r="A24124"/>
      <c r="B24124"/>
      <c r="C24124"/>
      <c r="D24124"/>
    </row>
    <row r="24125" spans="1:4" x14ac:dyDescent="0.25">
      <c r="A24125"/>
      <c r="B24125"/>
      <c r="C24125"/>
      <c r="D24125"/>
    </row>
    <row r="24126" spans="1:4" x14ac:dyDescent="0.25">
      <c r="A24126"/>
      <c r="B24126"/>
      <c r="C24126"/>
      <c r="D24126"/>
    </row>
    <row r="24127" spans="1:4" x14ac:dyDescent="0.25">
      <c r="A24127"/>
      <c r="B24127"/>
      <c r="C24127"/>
      <c r="D24127"/>
    </row>
    <row r="24128" spans="1:4" x14ac:dyDescent="0.25">
      <c r="A24128"/>
      <c r="B24128"/>
      <c r="C24128"/>
      <c r="D24128"/>
    </row>
    <row r="24129" spans="1:4" x14ac:dyDescent="0.25">
      <c r="A24129"/>
      <c r="B24129"/>
      <c r="C24129"/>
      <c r="D24129"/>
    </row>
    <row r="24130" spans="1:4" x14ac:dyDescent="0.25">
      <c r="A24130"/>
      <c r="B24130"/>
      <c r="C24130"/>
      <c r="D24130"/>
    </row>
    <row r="24131" spans="1:4" x14ac:dyDescent="0.25">
      <c r="A24131"/>
      <c r="B24131"/>
      <c r="C24131"/>
      <c r="D24131"/>
    </row>
    <row r="24132" spans="1:4" x14ac:dyDescent="0.25">
      <c r="A24132"/>
      <c r="B24132"/>
      <c r="C24132"/>
      <c r="D24132"/>
    </row>
    <row r="24133" spans="1:4" x14ac:dyDescent="0.25">
      <c r="A24133"/>
      <c r="B24133"/>
      <c r="C24133"/>
      <c r="D24133"/>
    </row>
    <row r="24134" spans="1:4" x14ac:dyDescent="0.25">
      <c r="A24134"/>
      <c r="B24134"/>
      <c r="C24134"/>
      <c r="D24134"/>
    </row>
    <row r="24135" spans="1:4" x14ac:dyDescent="0.25">
      <c r="A24135"/>
      <c r="B24135"/>
      <c r="C24135"/>
      <c r="D24135"/>
    </row>
    <row r="24136" spans="1:4" x14ac:dyDescent="0.25">
      <c r="A24136"/>
      <c r="B24136"/>
      <c r="C24136"/>
      <c r="D24136"/>
    </row>
    <row r="24137" spans="1:4" x14ac:dyDescent="0.25">
      <c r="A24137"/>
      <c r="B24137"/>
      <c r="C24137"/>
      <c r="D24137"/>
    </row>
    <row r="24138" spans="1:4" x14ac:dyDescent="0.25">
      <c r="A24138"/>
      <c r="B24138"/>
      <c r="C24138"/>
      <c r="D24138"/>
    </row>
    <row r="24139" spans="1:4" x14ac:dyDescent="0.25">
      <c r="A24139"/>
      <c r="B24139"/>
      <c r="C24139"/>
      <c r="D24139"/>
    </row>
    <row r="24140" spans="1:4" x14ac:dyDescent="0.25">
      <c r="A24140"/>
      <c r="B24140"/>
      <c r="C24140"/>
      <c r="D24140"/>
    </row>
    <row r="24141" spans="1:4" x14ac:dyDescent="0.25">
      <c r="A24141"/>
      <c r="B24141"/>
      <c r="C24141"/>
      <c r="D24141"/>
    </row>
    <row r="24142" spans="1:4" x14ac:dyDescent="0.25">
      <c r="A24142"/>
      <c r="B24142"/>
      <c r="C24142"/>
      <c r="D24142"/>
    </row>
    <row r="24143" spans="1:4" x14ac:dyDescent="0.25">
      <c r="A24143"/>
      <c r="B24143"/>
      <c r="C24143"/>
      <c r="D24143"/>
    </row>
    <row r="24144" spans="1:4" x14ac:dyDescent="0.25">
      <c r="A24144"/>
      <c r="B24144"/>
      <c r="C24144"/>
      <c r="D24144"/>
    </row>
    <row r="24145" spans="1:4" x14ac:dyDescent="0.25">
      <c r="A24145"/>
      <c r="B24145"/>
      <c r="C24145"/>
      <c r="D24145"/>
    </row>
    <row r="24146" spans="1:4" x14ac:dyDescent="0.25">
      <c r="A24146"/>
      <c r="B24146"/>
      <c r="C24146"/>
      <c r="D24146"/>
    </row>
    <row r="24147" spans="1:4" x14ac:dyDescent="0.25">
      <c r="A24147"/>
      <c r="B24147"/>
      <c r="C24147"/>
      <c r="D24147"/>
    </row>
    <row r="24148" spans="1:4" x14ac:dyDescent="0.25">
      <c r="A24148"/>
      <c r="B24148"/>
      <c r="C24148"/>
      <c r="D24148"/>
    </row>
    <row r="24149" spans="1:4" x14ac:dyDescent="0.25">
      <c r="A24149"/>
      <c r="B24149"/>
      <c r="C24149"/>
      <c r="D24149"/>
    </row>
    <row r="24150" spans="1:4" x14ac:dyDescent="0.25">
      <c r="A24150"/>
      <c r="B24150"/>
      <c r="C24150"/>
      <c r="D24150"/>
    </row>
    <row r="24151" spans="1:4" x14ac:dyDescent="0.25">
      <c r="A24151"/>
      <c r="B24151"/>
      <c r="C24151"/>
      <c r="D24151"/>
    </row>
    <row r="24152" spans="1:4" x14ac:dyDescent="0.25">
      <c r="A24152"/>
      <c r="B24152"/>
      <c r="C24152"/>
      <c r="D24152"/>
    </row>
    <row r="24153" spans="1:4" x14ac:dyDescent="0.25">
      <c r="A24153"/>
      <c r="B24153"/>
      <c r="C24153"/>
      <c r="D24153"/>
    </row>
    <row r="24154" spans="1:4" x14ac:dyDescent="0.25">
      <c r="A24154"/>
      <c r="B24154"/>
      <c r="C24154"/>
      <c r="D24154"/>
    </row>
    <row r="24155" spans="1:4" x14ac:dyDescent="0.25">
      <c r="A24155"/>
      <c r="B24155"/>
      <c r="C24155"/>
      <c r="D24155"/>
    </row>
    <row r="24156" spans="1:4" x14ac:dyDescent="0.25">
      <c r="A24156"/>
      <c r="B24156"/>
      <c r="C24156"/>
      <c r="D24156"/>
    </row>
    <row r="24157" spans="1:4" x14ac:dyDescent="0.25">
      <c r="A24157"/>
      <c r="B24157"/>
      <c r="C24157"/>
      <c r="D24157"/>
    </row>
    <row r="24158" spans="1:4" x14ac:dyDescent="0.25">
      <c r="A24158"/>
      <c r="B24158"/>
      <c r="C24158"/>
      <c r="D24158"/>
    </row>
    <row r="24159" spans="1:4" x14ac:dyDescent="0.25">
      <c r="A24159"/>
      <c r="B24159"/>
      <c r="C24159"/>
      <c r="D24159"/>
    </row>
    <row r="24160" spans="1:4" x14ac:dyDescent="0.25">
      <c r="A24160"/>
      <c r="B24160"/>
      <c r="C24160"/>
      <c r="D24160"/>
    </row>
    <row r="24161" spans="1:4" x14ac:dyDescent="0.25">
      <c r="A24161"/>
      <c r="B24161"/>
      <c r="C24161"/>
      <c r="D24161"/>
    </row>
    <row r="24162" spans="1:4" x14ac:dyDescent="0.25">
      <c r="A24162"/>
      <c r="B24162"/>
      <c r="C24162"/>
      <c r="D24162"/>
    </row>
    <row r="24163" spans="1:4" x14ac:dyDescent="0.25">
      <c r="A24163"/>
      <c r="B24163"/>
      <c r="C24163"/>
      <c r="D24163"/>
    </row>
    <row r="24164" spans="1:4" x14ac:dyDescent="0.25">
      <c r="A24164"/>
      <c r="B24164"/>
      <c r="C24164"/>
      <c r="D24164"/>
    </row>
    <row r="24165" spans="1:4" x14ac:dyDescent="0.25">
      <c r="A24165"/>
      <c r="B24165"/>
      <c r="C24165"/>
      <c r="D24165"/>
    </row>
    <row r="24166" spans="1:4" x14ac:dyDescent="0.25">
      <c r="A24166"/>
      <c r="B24166"/>
      <c r="C24166"/>
      <c r="D24166"/>
    </row>
    <row r="24167" spans="1:4" x14ac:dyDescent="0.25">
      <c r="A24167"/>
      <c r="B24167"/>
      <c r="C24167"/>
      <c r="D24167"/>
    </row>
    <row r="24168" spans="1:4" x14ac:dyDescent="0.25">
      <c r="A24168"/>
      <c r="B24168"/>
      <c r="C24168"/>
      <c r="D24168"/>
    </row>
    <row r="24169" spans="1:4" x14ac:dyDescent="0.25">
      <c r="A24169"/>
      <c r="B24169"/>
      <c r="C24169"/>
      <c r="D24169"/>
    </row>
    <row r="24170" spans="1:4" x14ac:dyDescent="0.25">
      <c r="A24170"/>
      <c r="B24170"/>
      <c r="C24170"/>
      <c r="D24170"/>
    </row>
    <row r="24171" spans="1:4" x14ac:dyDescent="0.25">
      <c r="A24171"/>
      <c r="B24171"/>
      <c r="C24171"/>
      <c r="D24171"/>
    </row>
    <row r="24172" spans="1:4" x14ac:dyDescent="0.25">
      <c r="A24172"/>
      <c r="B24172"/>
      <c r="C24172"/>
      <c r="D24172"/>
    </row>
    <row r="24173" spans="1:4" x14ac:dyDescent="0.25">
      <c r="A24173"/>
      <c r="B24173"/>
      <c r="C24173"/>
      <c r="D24173"/>
    </row>
    <row r="24174" spans="1:4" x14ac:dyDescent="0.25">
      <c r="A24174"/>
      <c r="B24174"/>
      <c r="C24174"/>
      <c r="D24174"/>
    </row>
    <row r="24175" spans="1:4" x14ac:dyDescent="0.25">
      <c r="A24175"/>
      <c r="B24175"/>
      <c r="C24175"/>
      <c r="D24175"/>
    </row>
    <row r="24176" spans="1:4" x14ac:dyDescent="0.25">
      <c r="A24176"/>
      <c r="B24176"/>
      <c r="C24176"/>
      <c r="D24176"/>
    </row>
    <row r="24177" spans="1:4" x14ac:dyDescent="0.25">
      <c r="A24177"/>
      <c r="B24177"/>
      <c r="C24177"/>
      <c r="D24177"/>
    </row>
    <row r="24178" spans="1:4" x14ac:dyDescent="0.25">
      <c r="A24178"/>
      <c r="B24178"/>
      <c r="C24178"/>
      <c r="D24178"/>
    </row>
    <row r="24179" spans="1:4" x14ac:dyDescent="0.25">
      <c r="A24179"/>
      <c r="B24179"/>
      <c r="C24179"/>
      <c r="D24179"/>
    </row>
    <row r="24180" spans="1:4" x14ac:dyDescent="0.25">
      <c r="A24180"/>
      <c r="B24180"/>
      <c r="C24180"/>
      <c r="D24180"/>
    </row>
    <row r="24181" spans="1:4" x14ac:dyDescent="0.25">
      <c r="A24181"/>
      <c r="B24181"/>
      <c r="C24181"/>
      <c r="D24181"/>
    </row>
    <row r="24182" spans="1:4" x14ac:dyDescent="0.25">
      <c r="A24182"/>
      <c r="B24182"/>
      <c r="C24182"/>
      <c r="D24182"/>
    </row>
    <row r="24183" spans="1:4" x14ac:dyDescent="0.25">
      <c r="A24183"/>
      <c r="B24183"/>
      <c r="C24183"/>
      <c r="D24183"/>
    </row>
    <row r="24184" spans="1:4" x14ac:dyDescent="0.25">
      <c r="A24184"/>
      <c r="B24184"/>
      <c r="C24184"/>
      <c r="D24184"/>
    </row>
    <row r="24185" spans="1:4" x14ac:dyDescent="0.25">
      <c r="A24185"/>
      <c r="B24185"/>
      <c r="C24185"/>
      <c r="D24185"/>
    </row>
    <row r="24186" spans="1:4" x14ac:dyDescent="0.25">
      <c r="A24186"/>
      <c r="B24186"/>
      <c r="C24186"/>
      <c r="D24186"/>
    </row>
    <row r="24187" spans="1:4" x14ac:dyDescent="0.25">
      <c r="A24187"/>
      <c r="B24187"/>
      <c r="C24187"/>
      <c r="D24187"/>
    </row>
    <row r="24188" spans="1:4" x14ac:dyDescent="0.25">
      <c r="A24188"/>
      <c r="B24188"/>
      <c r="C24188"/>
      <c r="D24188"/>
    </row>
    <row r="24189" spans="1:4" x14ac:dyDescent="0.25">
      <c r="A24189"/>
      <c r="B24189"/>
      <c r="C24189"/>
      <c r="D24189"/>
    </row>
    <row r="24190" spans="1:4" x14ac:dyDescent="0.25">
      <c r="A24190"/>
      <c r="B24190"/>
      <c r="C24190"/>
      <c r="D24190"/>
    </row>
    <row r="24191" spans="1:4" x14ac:dyDescent="0.25">
      <c r="A24191"/>
      <c r="B24191"/>
      <c r="C24191"/>
      <c r="D24191"/>
    </row>
    <row r="24192" spans="1:4" x14ac:dyDescent="0.25">
      <c r="A24192"/>
      <c r="B24192"/>
      <c r="C24192"/>
      <c r="D24192"/>
    </row>
    <row r="24193" spans="1:4" x14ac:dyDescent="0.25">
      <c r="A24193"/>
      <c r="B24193"/>
      <c r="C24193"/>
      <c r="D24193"/>
    </row>
    <row r="24194" spans="1:4" x14ac:dyDescent="0.25">
      <c r="A24194"/>
      <c r="B24194"/>
      <c r="C24194"/>
      <c r="D24194"/>
    </row>
    <row r="24195" spans="1:4" x14ac:dyDescent="0.25">
      <c r="A24195"/>
      <c r="B24195"/>
      <c r="C24195"/>
      <c r="D24195"/>
    </row>
    <row r="24196" spans="1:4" x14ac:dyDescent="0.25">
      <c r="A24196"/>
      <c r="B24196"/>
      <c r="C24196"/>
      <c r="D24196"/>
    </row>
    <row r="24197" spans="1:4" x14ac:dyDescent="0.25">
      <c r="A24197"/>
      <c r="B24197"/>
      <c r="C24197"/>
      <c r="D24197"/>
    </row>
    <row r="24198" spans="1:4" x14ac:dyDescent="0.25">
      <c r="A24198"/>
      <c r="B24198"/>
      <c r="C24198"/>
      <c r="D24198"/>
    </row>
    <row r="24199" spans="1:4" x14ac:dyDescent="0.25">
      <c r="A24199"/>
      <c r="B24199"/>
      <c r="C24199"/>
      <c r="D24199"/>
    </row>
    <row r="24200" spans="1:4" x14ac:dyDescent="0.25">
      <c r="A24200"/>
      <c r="B24200"/>
      <c r="C24200"/>
      <c r="D24200"/>
    </row>
    <row r="24201" spans="1:4" x14ac:dyDescent="0.25">
      <c r="A24201"/>
      <c r="B24201"/>
      <c r="C24201"/>
      <c r="D24201"/>
    </row>
    <row r="24202" spans="1:4" x14ac:dyDescent="0.25">
      <c r="A24202"/>
      <c r="B24202"/>
      <c r="C24202"/>
      <c r="D24202"/>
    </row>
    <row r="24203" spans="1:4" x14ac:dyDescent="0.25">
      <c r="A24203"/>
      <c r="B24203"/>
      <c r="C24203"/>
      <c r="D24203"/>
    </row>
    <row r="24204" spans="1:4" x14ac:dyDescent="0.25">
      <c r="A24204"/>
      <c r="B24204"/>
      <c r="C24204"/>
      <c r="D24204"/>
    </row>
    <row r="24205" spans="1:4" x14ac:dyDescent="0.25">
      <c r="A24205"/>
      <c r="B24205"/>
      <c r="C24205"/>
      <c r="D24205"/>
    </row>
    <row r="24206" spans="1:4" x14ac:dyDescent="0.25">
      <c r="A24206"/>
      <c r="B24206"/>
      <c r="C24206"/>
      <c r="D24206"/>
    </row>
    <row r="24207" spans="1:4" x14ac:dyDescent="0.25">
      <c r="A24207"/>
      <c r="B24207"/>
      <c r="C24207"/>
      <c r="D24207"/>
    </row>
    <row r="24208" spans="1:4" x14ac:dyDescent="0.25">
      <c r="A24208"/>
      <c r="B24208"/>
      <c r="C24208"/>
      <c r="D24208"/>
    </row>
    <row r="24209" spans="1:4" x14ac:dyDescent="0.25">
      <c r="A24209"/>
      <c r="B24209"/>
      <c r="C24209"/>
      <c r="D24209"/>
    </row>
    <row r="24210" spans="1:4" x14ac:dyDescent="0.25">
      <c r="A24210"/>
      <c r="B24210"/>
      <c r="C24210"/>
      <c r="D24210"/>
    </row>
    <row r="24211" spans="1:4" x14ac:dyDescent="0.25">
      <c r="A24211"/>
      <c r="B24211"/>
      <c r="C24211"/>
      <c r="D24211"/>
    </row>
    <row r="24212" spans="1:4" x14ac:dyDescent="0.25">
      <c r="A24212"/>
      <c r="B24212"/>
      <c r="C24212"/>
      <c r="D24212"/>
    </row>
    <row r="24213" spans="1:4" x14ac:dyDescent="0.25">
      <c r="A24213"/>
      <c r="B24213"/>
      <c r="C24213"/>
      <c r="D24213"/>
    </row>
    <row r="24214" spans="1:4" x14ac:dyDescent="0.25">
      <c r="A24214"/>
      <c r="B24214"/>
      <c r="C24214"/>
      <c r="D24214"/>
    </row>
    <row r="24215" spans="1:4" x14ac:dyDescent="0.25">
      <c r="A24215"/>
      <c r="B24215"/>
      <c r="C24215"/>
      <c r="D24215"/>
    </row>
    <row r="24216" spans="1:4" x14ac:dyDescent="0.25">
      <c r="A24216"/>
      <c r="B24216"/>
      <c r="C24216"/>
      <c r="D24216"/>
    </row>
    <row r="24217" spans="1:4" x14ac:dyDescent="0.25">
      <c r="A24217"/>
      <c r="B24217"/>
      <c r="C24217"/>
      <c r="D24217"/>
    </row>
    <row r="24218" spans="1:4" x14ac:dyDescent="0.25">
      <c r="A24218"/>
      <c r="B24218"/>
      <c r="C24218"/>
      <c r="D24218"/>
    </row>
    <row r="24219" spans="1:4" x14ac:dyDescent="0.25">
      <c r="A24219"/>
      <c r="B24219"/>
      <c r="C24219"/>
      <c r="D24219"/>
    </row>
    <row r="24220" spans="1:4" x14ac:dyDescent="0.25">
      <c r="A24220"/>
      <c r="B24220"/>
      <c r="C24220"/>
      <c r="D24220"/>
    </row>
    <row r="24221" spans="1:4" x14ac:dyDescent="0.25">
      <c r="A24221"/>
      <c r="B24221"/>
      <c r="C24221"/>
      <c r="D24221"/>
    </row>
    <row r="24222" spans="1:4" x14ac:dyDescent="0.25">
      <c r="A24222"/>
      <c r="B24222"/>
      <c r="C24222"/>
      <c r="D24222"/>
    </row>
    <row r="24223" spans="1:4" x14ac:dyDescent="0.25">
      <c r="A24223"/>
      <c r="B24223"/>
      <c r="C24223"/>
      <c r="D24223"/>
    </row>
    <row r="24224" spans="1:4" x14ac:dyDescent="0.25">
      <c r="A24224"/>
      <c r="B24224"/>
      <c r="C24224"/>
      <c r="D24224"/>
    </row>
    <row r="24225" spans="1:4" x14ac:dyDescent="0.25">
      <c r="A24225"/>
      <c r="B24225"/>
      <c r="C24225"/>
      <c r="D24225"/>
    </row>
    <row r="24226" spans="1:4" x14ac:dyDescent="0.25">
      <c r="A24226"/>
      <c r="B24226"/>
      <c r="C24226"/>
      <c r="D24226"/>
    </row>
    <row r="24227" spans="1:4" x14ac:dyDescent="0.25">
      <c r="A24227"/>
      <c r="B24227"/>
      <c r="C24227"/>
      <c r="D24227"/>
    </row>
    <row r="24228" spans="1:4" x14ac:dyDescent="0.25">
      <c r="A24228"/>
      <c r="B24228"/>
      <c r="C24228"/>
      <c r="D24228"/>
    </row>
    <row r="24229" spans="1:4" x14ac:dyDescent="0.25">
      <c r="A24229"/>
      <c r="B24229"/>
      <c r="C24229"/>
      <c r="D24229"/>
    </row>
    <row r="24230" spans="1:4" x14ac:dyDescent="0.25">
      <c r="A24230"/>
      <c r="B24230"/>
      <c r="C24230"/>
      <c r="D24230"/>
    </row>
    <row r="24231" spans="1:4" x14ac:dyDescent="0.25">
      <c r="A24231"/>
      <c r="B24231"/>
      <c r="C24231"/>
      <c r="D24231"/>
    </row>
    <row r="24232" spans="1:4" x14ac:dyDescent="0.25">
      <c r="A24232"/>
      <c r="B24232"/>
      <c r="C24232"/>
      <c r="D24232"/>
    </row>
    <row r="24233" spans="1:4" x14ac:dyDescent="0.25">
      <c r="A24233"/>
      <c r="B24233"/>
      <c r="C24233"/>
      <c r="D24233"/>
    </row>
    <row r="24234" spans="1:4" x14ac:dyDescent="0.25">
      <c r="A24234"/>
      <c r="B24234"/>
      <c r="C24234"/>
      <c r="D24234"/>
    </row>
    <row r="24235" spans="1:4" x14ac:dyDescent="0.25">
      <c r="A24235"/>
      <c r="B24235"/>
      <c r="C24235"/>
      <c r="D24235"/>
    </row>
    <row r="24236" spans="1:4" x14ac:dyDescent="0.25">
      <c r="A24236"/>
      <c r="B24236"/>
      <c r="C24236"/>
      <c r="D24236"/>
    </row>
    <row r="24237" spans="1:4" x14ac:dyDescent="0.25">
      <c r="A24237"/>
      <c r="B24237"/>
      <c r="C24237"/>
      <c r="D24237"/>
    </row>
    <row r="24238" spans="1:4" x14ac:dyDescent="0.25">
      <c r="A24238"/>
      <c r="B24238"/>
      <c r="C24238"/>
      <c r="D24238"/>
    </row>
    <row r="24239" spans="1:4" x14ac:dyDescent="0.25">
      <c r="A24239"/>
      <c r="B24239"/>
      <c r="C24239"/>
      <c r="D24239"/>
    </row>
    <row r="24240" spans="1:4" x14ac:dyDescent="0.25">
      <c r="A24240"/>
      <c r="B24240"/>
      <c r="C24240"/>
      <c r="D24240"/>
    </row>
    <row r="24241" spans="1:4" x14ac:dyDescent="0.25">
      <c r="A24241"/>
      <c r="B24241"/>
      <c r="C24241"/>
      <c r="D24241"/>
    </row>
    <row r="24242" spans="1:4" x14ac:dyDescent="0.25">
      <c r="A24242"/>
      <c r="B24242"/>
      <c r="C24242"/>
      <c r="D24242"/>
    </row>
    <row r="24243" spans="1:4" x14ac:dyDescent="0.25">
      <c r="A24243"/>
      <c r="B24243"/>
      <c r="C24243"/>
      <c r="D24243"/>
    </row>
    <row r="24244" spans="1:4" x14ac:dyDescent="0.25">
      <c r="A24244"/>
      <c r="B24244"/>
      <c r="C24244"/>
      <c r="D24244"/>
    </row>
    <row r="24245" spans="1:4" x14ac:dyDescent="0.25">
      <c r="A24245"/>
      <c r="B24245"/>
      <c r="C24245"/>
      <c r="D24245"/>
    </row>
    <row r="24246" spans="1:4" x14ac:dyDescent="0.25">
      <c r="A24246"/>
      <c r="B24246"/>
      <c r="C24246"/>
      <c r="D24246"/>
    </row>
    <row r="24247" spans="1:4" x14ac:dyDescent="0.25">
      <c r="A24247"/>
      <c r="B24247"/>
      <c r="C24247"/>
      <c r="D24247"/>
    </row>
    <row r="24248" spans="1:4" x14ac:dyDescent="0.25">
      <c r="A24248"/>
      <c r="B24248"/>
      <c r="C24248"/>
      <c r="D24248"/>
    </row>
    <row r="24249" spans="1:4" x14ac:dyDescent="0.25">
      <c r="A24249"/>
      <c r="B24249"/>
      <c r="C24249"/>
      <c r="D24249"/>
    </row>
    <row r="24250" spans="1:4" x14ac:dyDescent="0.25">
      <c r="A24250"/>
      <c r="B24250"/>
      <c r="C24250"/>
      <c r="D24250"/>
    </row>
    <row r="24251" spans="1:4" x14ac:dyDescent="0.25">
      <c r="A24251"/>
      <c r="B24251"/>
      <c r="C24251"/>
      <c r="D24251"/>
    </row>
    <row r="24252" spans="1:4" x14ac:dyDescent="0.25">
      <c r="A24252"/>
      <c r="B24252"/>
      <c r="C24252"/>
      <c r="D24252"/>
    </row>
    <row r="24253" spans="1:4" x14ac:dyDescent="0.25">
      <c r="A24253"/>
      <c r="B24253"/>
      <c r="C24253"/>
      <c r="D24253"/>
    </row>
    <row r="24254" spans="1:4" x14ac:dyDescent="0.25">
      <c r="A24254"/>
      <c r="B24254"/>
      <c r="C24254"/>
      <c r="D24254"/>
    </row>
    <row r="24255" spans="1:4" x14ac:dyDescent="0.25">
      <c r="A24255"/>
      <c r="B24255"/>
      <c r="C24255"/>
      <c r="D24255"/>
    </row>
    <row r="24256" spans="1:4" x14ac:dyDescent="0.25">
      <c r="A24256"/>
      <c r="B24256"/>
      <c r="C24256"/>
      <c r="D24256"/>
    </row>
    <row r="24257" spans="1:4" x14ac:dyDescent="0.25">
      <c r="A24257"/>
      <c r="B24257"/>
      <c r="C24257"/>
      <c r="D24257"/>
    </row>
    <row r="24258" spans="1:4" x14ac:dyDescent="0.25">
      <c r="A24258"/>
      <c r="B24258"/>
      <c r="C24258"/>
      <c r="D24258"/>
    </row>
    <row r="24259" spans="1:4" x14ac:dyDescent="0.25">
      <c r="A24259"/>
      <c r="B24259"/>
      <c r="C24259"/>
      <c r="D24259"/>
    </row>
    <row r="24260" spans="1:4" x14ac:dyDescent="0.25">
      <c r="A24260"/>
      <c r="B24260"/>
      <c r="C24260"/>
      <c r="D24260"/>
    </row>
    <row r="24261" spans="1:4" x14ac:dyDescent="0.25">
      <c r="A24261"/>
      <c r="B24261"/>
      <c r="C24261"/>
      <c r="D24261"/>
    </row>
    <row r="24262" spans="1:4" x14ac:dyDescent="0.25">
      <c r="A24262"/>
      <c r="B24262"/>
      <c r="C24262"/>
      <c r="D24262"/>
    </row>
    <row r="24263" spans="1:4" x14ac:dyDescent="0.25">
      <c r="A24263"/>
      <c r="B24263"/>
      <c r="C24263"/>
      <c r="D24263"/>
    </row>
    <row r="24264" spans="1:4" x14ac:dyDescent="0.25">
      <c r="A24264"/>
      <c r="B24264"/>
      <c r="C24264"/>
      <c r="D24264"/>
    </row>
    <row r="24265" spans="1:4" x14ac:dyDescent="0.25">
      <c r="A24265"/>
      <c r="B24265"/>
      <c r="C24265"/>
      <c r="D24265"/>
    </row>
    <row r="24266" spans="1:4" x14ac:dyDescent="0.25">
      <c r="A24266"/>
      <c r="B24266"/>
      <c r="C24266"/>
      <c r="D24266"/>
    </row>
    <row r="24267" spans="1:4" x14ac:dyDescent="0.25">
      <c r="A24267"/>
      <c r="B24267"/>
      <c r="C24267"/>
      <c r="D24267"/>
    </row>
    <row r="24268" spans="1:4" x14ac:dyDescent="0.25">
      <c r="A24268"/>
      <c r="B24268"/>
      <c r="C24268"/>
      <c r="D24268"/>
    </row>
    <row r="24269" spans="1:4" x14ac:dyDescent="0.25">
      <c r="A24269"/>
      <c r="B24269"/>
      <c r="C24269"/>
      <c r="D24269"/>
    </row>
    <row r="24270" spans="1:4" x14ac:dyDescent="0.25">
      <c r="A24270"/>
      <c r="B24270"/>
      <c r="C24270"/>
      <c r="D24270"/>
    </row>
    <row r="24271" spans="1:4" x14ac:dyDescent="0.25">
      <c r="A24271"/>
      <c r="B24271"/>
      <c r="C24271"/>
      <c r="D24271"/>
    </row>
    <row r="24272" spans="1:4" x14ac:dyDescent="0.25">
      <c r="A24272"/>
      <c r="B24272"/>
      <c r="C24272"/>
      <c r="D24272"/>
    </row>
    <row r="24273" spans="1:4" x14ac:dyDescent="0.25">
      <c r="A24273"/>
      <c r="B24273"/>
      <c r="C24273"/>
      <c r="D24273"/>
    </row>
    <row r="24274" spans="1:4" x14ac:dyDescent="0.25">
      <c r="A24274"/>
      <c r="B24274"/>
      <c r="C24274"/>
      <c r="D24274"/>
    </row>
    <row r="24275" spans="1:4" x14ac:dyDescent="0.25">
      <c r="A24275"/>
      <c r="B24275"/>
      <c r="C24275"/>
      <c r="D24275"/>
    </row>
    <row r="24276" spans="1:4" x14ac:dyDescent="0.25">
      <c r="A24276"/>
      <c r="B24276"/>
      <c r="C24276"/>
      <c r="D24276"/>
    </row>
    <row r="24277" spans="1:4" x14ac:dyDescent="0.25">
      <c r="A24277"/>
      <c r="B24277"/>
      <c r="C24277"/>
      <c r="D24277"/>
    </row>
    <row r="24278" spans="1:4" x14ac:dyDescent="0.25">
      <c r="A24278"/>
      <c r="B24278"/>
      <c r="C24278"/>
      <c r="D24278"/>
    </row>
    <row r="24279" spans="1:4" x14ac:dyDescent="0.25">
      <c r="A24279"/>
      <c r="B24279"/>
      <c r="C24279"/>
      <c r="D24279"/>
    </row>
    <row r="24280" spans="1:4" x14ac:dyDescent="0.25">
      <c r="A24280"/>
      <c r="B24280"/>
      <c r="C24280"/>
      <c r="D24280"/>
    </row>
    <row r="24281" spans="1:4" x14ac:dyDescent="0.25">
      <c r="A24281"/>
      <c r="B24281"/>
      <c r="C24281"/>
      <c r="D24281"/>
    </row>
    <row r="24282" spans="1:4" x14ac:dyDescent="0.25">
      <c r="A24282"/>
      <c r="B24282"/>
      <c r="C24282"/>
      <c r="D24282"/>
    </row>
    <row r="24283" spans="1:4" x14ac:dyDescent="0.25">
      <c r="A24283"/>
      <c r="B24283"/>
      <c r="C24283"/>
      <c r="D24283"/>
    </row>
    <row r="24284" spans="1:4" x14ac:dyDescent="0.25">
      <c r="A24284"/>
      <c r="B24284"/>
      <c r="C24284"/>
      <c r="D24284"/>
    </row>
    <row r="24285" spans="1:4" x14ac:dyDescent="0.25">
      <c r="A24285"/>
      <c r="B24285"/>
      <c r="C24285"/>
      <c r="D24285"/>
    </row>
    <row r="24286" spans="1:4" x14ac:dyDescent="0.25">
      <c r="A24286"/>
      <c r="B24286"/>
      <c r="C24286"/>
      <c r="D24286"/>
    </row>
    <row r="24287" spans="1:4" x14ac:dyDescent="0.25">
      <c r="A24287"/>
      <c r="B24287"/>
      <c r="C24287"/>
      <c r="D24287"/>
    </row>
    <row r="24288" spans="1:4" x14ac:dyDescent="0.25">
      <c r="A24288"/>
      <c r="B24288"/>
      <c r="C24288"/>
      <c r="D24288"/>
    </row>
    <row r="24289" spans="1:4" x14ac:dyDescent="0.25">
      <c r="A24289"/>
      <c r="B24289"/>
      <c r="C24289"/>
      <c r="D24289"/>
    </row>
    <row r="24290" spans="1:4" x14ac:dyDescent="0.25">
      <c r="A24290"/>
      <c r="B24290"/>
      <c r="C24290"/>
      <c r="D24290"/>
    </row>
    <row r="24291" spans="1:4" x14ac:dyDescent="0.25">
      <c r="A24291"/>
      <c r="B24291"/>
      <c r="C24291"/>
      <c r="D24291"/>
    </row>
    <row r="24292" spans="1:4" x14ac:dyDescent="0.25">
      <c r="A24292"/>
      <c r="B24292"/>
      <c r="C24292"/>
      <c r="D24292"/>
    </row>
    <row r="24293" spans="1:4" x14ac:dyDescent="0.25">
      <c r="A24293"/>
      <c r="B24293"/>
      <c r="C24293"/>
      <c r="D24293"/>
    </row>
    <row r="24294" spans="1:4" x14ac:dyDescent="0.25">
      <c r="A24294"/>
      <c r="B24294"/>
      <c r="C24294"/>
      <c r="D24294"/>
    </row>
    <row r="24295" spans="1:4" x14ac:dyDescent="0.25">
      <c r="A24295"/>
      <c r="B24295"/>
      <c r="C24295"/>
      <c r="D24295"/>
    </row>
    <row r="24296" spans="1:4" x14ac:dyDescent="0.25">
      <c r="A24296"/>
      <c r="B24296"/>
      <c r="C24296"/>
      <c r="D24296"/>
    </row>
    <row r="24297" spans="1:4" x14ac:dyDescent="0.25">
      <c r="A24297"/>
      <c r="B24297"/>
      <c r="C24297"/>
      <c r="D24297"/>
    </row>
    <row r="24298" spans="1:4" x14ac:dyDescent="0.25">
      <c r="A24298"/>
      <c r="B24298"/>
      <c r="C24298"/>
      <c r="D24298"/>
    </row>
    <row r="24299" spans="1:4" x14ac:dyDescent="0.25">
      <c r="A24299"/>
      <c r="B24299"/>
      <c r="C24299"/>
      <c r="D24299"/>
    </row>
    <row r="24300" spans="1:4" x14ac:dyDescent="0.25">
      <c r="A24300"/>
      <c r="B24300"/>
      <c r="C24300"/>
      <c r="D24300"/>
    </row>
    <row r="24301" spans="1:4" x14ac:dyDescent="0.25">
      <c r="A24301"/>
      <c r="B24301"/>
      <c r="C24301"/>
      <c r="D24301"/>
    </row>
    <row r="24302" spans="1:4" x14ac:dyDescent="0.25">
      <c r="A24302"/>
      <c r="B24302"/>
      <c r="C24302"/>
      <c r="D24302"/>
    </row>
    <row r="24303" spans="1:4" x14ac:dyDescent="0.25">
      <c r="A24303"/>
      <c r="B24303"/>
      <c r="C24303"/>
      <c r="D24303"/>
    </row>
    <row r="24304" spans="1:4" x14ac:dyDescent="0.25">
      <c r="A24304"/>
      <c r="B24304"/>
      <c r="C24304"/>
      <c r="D24304"/>
    </row>
    <row r="24305" spans="1:4" x14ac:dyDescent="0.25">
      <c r="A24305"/>
      <c r="B24305"/>
      <c r="C24305"/>
      <c r="D24305"/>
    </row>
    <row r="24306" spans="1:4" x14ac:dyDescent="0.25">
      <c r="A24306"/>
      <c r="B24306"/>
      <c r="C24306"/>
      <c r="D24306"/>
    </row>
    <row r="24307" spans="1:4" x14ac:dyDescent="0.25">
      <c r="A24307"/>
      <c r="B24307"/>
      <c r="C24307"/>
      <c r="D24307"/>
    </row>
    <row r="24308" spans="1:4" x14ac:dyDescent="0.25">
      <c r="A24308"/>
      <c r="B24308"/>
      <c r="C24308"/>
      <c r="D24308"/>
    </row>
    <row r="24309" spans="1:4" x14ac:dyDescent="0.25">
      <c r="A24309"/>
      <c r="B24309"/>
      <c r="C24309"/>
      <c r="D24309"/>
    </row>
    <row r="24310" spans="1:4" x14ac:dyDescent="0.25">
      <c r="A24310"/>
      <c r="B24310"/>
      <c r="C24310"/>
      <c r="D24310"/>
    </row>
    <row r="24311" spans="1:4" x14ac:dyDescent="0.25">
      <c r="A24311"/>
      <c r="B24311"/>
      <c r="C24311"/>
      <c r="D24311"/>
    </row>
    <row r="24312" spans="1:4" x14ac:dyDescent="0.25">
      <c r="A24312"/>
      <c r="B24312"/>
      <c r="C24312"/>
      <c r="D24312"/>
    </row>
    <row r="24313" spans="1:4" x14ac:dyDescent="0.25">
      <c r="A24313"/>
      <c r="B24313"/>
      <c r="C24313"/>
      <c r="D24313"/>
    </row>
    <row r="24314" spans="1:4" x14ac:dyDescent="0.25">
      <c r="A24314"/>
      <c r="B24314"/>
      <c r="C24314"/>
      <c r="D24314"/>
    </row>
    <row r="24315" spans="1:4" x14ac:dyDescent="0.25">
      <c r="A24315"/>
      <c r="B24315"/>
      <c r="C24315"/>
      <c r="D24315"/>
    </row>
    <row r="24316" spans="1:4" x14ac:dyDescent="0.25">
      <c r="A24316"/>
      <c r="B24316"/>
      <c r="C24316"/>
      <c r="D24316"/>
    </row>
    <row r="24317" spans="1:4" x14ac:dyDescent="0.25">
      <c r="A24317"/>
      <c r="B24317"/>
      <c r="C24317"/>
      <c r="D24317"/>
    </row>
    <row r="24318" spans="1:4" x14ac:dyDescent="0.25">
      <c r="A24318"/>
      <c r="B24318"/>
      <c r="C24318"/>
      <c r="D24318"/>
    </row>
    <row r="24319" spans="1:4" x14ac:dyDescent="0.25">
      <c r="A24319"/>
      <c r="B24319"/>
      <c r="C24319"/>
      <c r="D24319"/>
    </row>
    <row r="24320" spans="1:4" x14ac:dyDescent="0.25">
      <c r="A24320"/>
      <c r="B24320"/>
      <c r="C24320"/>
      <c r="D24320"/>
    </row>
    <row r="24321" spans="1:4" x14ac:dyDescent="0.25">
      <c r="A24321"/>
      <c r="B24321"/>
      <c r="C24321"/>
      <c r="D24321"/>
    </row>
    <row r="24322" spans="1:4" x14ac:dyDescent="0.25">
      <c r="A24322"/>
      <c r="B24322"/>
      <c r="C24322"/>
      <c r="D24322"/>
    </row>
    <row r="24323" spans="1:4" x14ac:dyDescent="0.25">
      <c r="A24323"/>
      <c r="B24323"/>
      <c r="C24323"/>
      <c r="D24323"/>
    </row>
    <row r="24324" spans="1:4" x14ac:dyDescent="0.25">
      <c r="A24324"/>
      <c r="B24324"/>
      <c r="C24324"/>
      <c r="D24324"/>
    </row>
    <row r="24325" spans="1:4" x14ac:dyDescent="0.25">
      <c r="A24325"/>
      <c r="B24325"/>
      <c r="C24325"/>
      <c r="D24325"/>
    </row>
    <row r="24326" spans="1:4" x14ac:dyDescent="0.25">
      <c r="A24326"/>
      <c r="B24326"/>
      <c r="C24326"/>
      <c r="D24326"/>
    </row>
    <row r="24327" spans="1:4" x14ac:dyDescent="0.25">
      <c r="A24327"/>
      <c r="B24327"/>
      <c r="C24327"/>
      <c r="D24327"/>
    </row>
    <row r="24328" spans="1:4" x14ac:dyDescent="0.25">
      <c r="A24328"/>
      <c r="B24328"/>
      <c r="C24328"/>
      <c r="D24328"/>
    </row>
    <row r="24329" spans="1:4" x14ac:dyDescent="0.25">
      <c r="A24329"/>
      <c r="B24329"/>
      <c r="C24329"/>
      <c r="D24329"/>
    </row>
    <row r="24330" spans="1:4" x14ac:dyDescent="0.25">
      <c r="A24330"/>
      <c r="B24330"/>
      <c r="C24330"/>
      <c r="D24330"/>
    </row>
    <row r="24331" spans="1:4" x14ac:dyDescent="0.25">
      <c r="A24331"/>
      <c r="B24331"/>
      <c r="C24331"/>
      <c r="D24331"/>
    </row>
    <row r="24332" spans="1:4" x14ac:dyDescent="0.25">
      <c r="A24332"/>
      <c r="B24332"/>
      <c r="C24332"/>
      <c r="D24332"/>
    </row>
    <row r="24333" spans="1:4" x14ac:dyDescent="0.25">
      <c r="A24333"/>
      <c r="B24333"/>
      <c r="C24333"/>
      <c r="D24333"/>
    </row>
    <row r="24334" spans="1:4" x14ac:dyDescent="0.25">
      <c r="A24334"/>
      <c r="B24334"/>
      <c r="C24334"/>
      <c r="D24334"/>
    </row>
    <row r="24335" spans="1:4" x14ac:dyDescent="0.25">
      <c r="A24335"/>
      <c r="B24335"/>
      <c r="C24335"/>
      <c r="D24335"/>
    </row>
    <row r="24336" spans="1:4" x14ac:dyDescent="0.25">
      <c r="A24336"/>
      <c r="B24336"/>
      <c r="C24336"/>
      <c r="D24336"/>
    </row>
    <row r="24337" spans="1:4" x14ac:dyDescent="0.25">
      <c r="A24337"/>
      <c r="B24337"/>
      <c r="C24337"/>
      <c r="D24337"/>
    </row>
    <row r="24338" spans="1:4" x14ac:dyDescent="0.25">
      <c r="A24338"/>
      <c r="B24338"/>
      <c r="C24338"/>
      <c r="D24338"/>
    </row>
    <row r="24339" spans="1:4" x14ac:dyDescent="0.25">
      <c r="A24339"/>
      <c r="B24339"/>
      <c r="C24339"/>
      <c r="D24339"/>
    </row>
    <row r="24340" spans="1:4" x14ac:dyDescent="0.25">
      <c r="A24340"/>
      <c r="B24340"/>
      <c r="C24340"/>
      <c r="D24340"/>
    </row>
    <row r="24341" spans="1:4" x14ac:dyDescent="0.25">
      <c r="A24341"/>
      <c r="B24341"/>
      <c r="C24341"/>
      <c r="D24341"/>
    </row>
    <row r="24342" spans="1:4" x14ac:dyDescent="0.25">
      <c r="A24342"/>
      <c r="B24342"/>
      <c r="C24342"/>
      <c r="D24342"/>
    </row>
    <row r="24343" spans="1:4" x14ac:dyDescent="0.25">
      <c r="A24343"/>
      <c r="B24343"/>
      <c r="C24343"/>
      <c r="D24343"/>
    </row>
    <row r="24344" spans="1:4" x14ac:dyDescent="0.25">
      <c r="A24344"/>
      <c r="B24344"/>
      <c r="C24344"/>
      <c r="D24344"/>
    </row>
    <row r="24345" spans="1:4" x14ac:dyDescent="0.25">
      <c r="A24345"/>
      <c r="B24345"/>
      <c r="C24345"/>
      <c r="D24345"/>
    </row>
    <row r="24346" spans="1:4" x14ac:dyDescent="0.25">
      <c r="A24346"/>
      <c r="B24346"/>
      <c r="C24346"/>
      <c r="D24346"/>
    </row>
    <row r="24347" spans="1:4" x14ac:dyDescent="0.25">
      <c r="A24347"/>
      <c r="B24347"/>
      <c r="C24347"/>
      <c r="D24347"/>
    </row>
    <row r="24348" spans="1:4" x14ac:dyDescent="0.25">
      <c r="A24348"/>
      <c r="B24348"/>
      <c r="C24348"/>
      <c r="D24348"/>
    </row>
    <row r="24349" spans="1:4" x14ac:dyDescent="0.25">
      <c r="A24349"/>
      <c r="B24349"/>
      <c r="C24349"/>
      <c r="D24349"/>
    </row>
    <row r="24350" spans="1:4" x14ac:dyDescent="0.25">
      <c r="A24350"/>
      <c r="B24350"/>
      <c r="C24350"/>
      <c r="D24350"/>
    </row>
    <row r="24351" spans="1:4" x14ac:dyDescent="0.25">
      <c r="A24351"/>
      <c r="B24351"/>
      <c r="C24351"/>
      <c r="D24351"/>
    </row>
    <row r="24352" spans="1:4" x14ac:dyDescent="0.25">
      <c r="A24352"/>
      <c r="B24352"/>
      <c r="C24352"/>
      <c r="D24352"/>
    </row>
    <row r="24353" spans="1:4" x14ac:dyDescent="0.25">
      <c r="A24353"/>
      <c r="B24353"/>
      <c r="C24353"/>
      <c r="D24353"/>
    </row>
    <row r="24354" spans="1:4" x14ac:dyDescent="0.25">
      <c r="A24354"/>
      <c r="B24354"/>
      <c r="C24354"/>
      <c r="D24354"/>
    </row>
    <row r="24355" spans="1:4" x14ac:dyDescent="0.25">
      <c r="A24355"/>
      <c r="B24355"/>
      <c r="C24355"/>
      <c r="D24355"/>
    </row>
    <row r="24356" spans="1:4" x14ac:dyDescent="0.25">
      <c r="A24356"/>
      <c r="B24356"/>
      <c r="C24356"/>
      <c r="D24356"/>
    </row>
    <row r="24357" spans="1:4" x14ac:dyDescent="0.25">
      <c r="A24357"/>
      <c r="B24357"/>
      <c r="C24357"/>
      <c r="D24357"/>
    </row>
    <row r="24358" spans="1:4" x14ac:dyDescent="0.25">
      <c r="A24358"/>
      <c r="B24358"/>
      <c r="C24358"/>
      <c r="D24358"/>
    </row>
    <row r="24359" spans="1:4" x14ac:dyDescent="0.25">
      <c r="A24359"/>
      <c r="B24359"/>
      <c r="C24359"/>
      <c r="D24359"/>
    </row>
    <row r="24360" spans="1:4" x14ac:dyDescent="0.25">
      <c r="A24360"/>
      <c r="B24360"/>
      <c r="C24360"/>
      <c r="D24360"/>
    </row>
    <row r="24361" spans="1:4" x14ac:dyDescent="0.25">
      <c r="A24361"/>
      <c r="B24361"/>
      <c r="C24361"/>
      <c r="D24361"/>
    </row>
    <row r="24362" spans="1:4" x14ac:dyDescent="0.25">
      <c r="A24362"/>
      <c r="B24362"/>
      <c r="C24362"/>
      <c r="D24362"/>
    </row>
    <row r="24363" spans="1:4" x14ac:dyDescent="0.25">
      <c r="A24363"/>
      <c r="B24363"/>
      <c r="C24363"/>
      <c r="D24363"/>
    </row>
    <row r="24364" spans="1:4" x14ac:dyDescent="0.25">
      <c r="A24364"/>
      <c r="B24364"/>
      <c r="C24364"/>
      <c r="D24364"/>
    </row>
    <row r="24365" spans="1:4" x14ac:dyDescent="0.25">
      <c r="A24365"/>
      <c r="B24365"/>
      <c r="C24365"/>
      <c r="D24365"/>
    </row>
    <row r="24366" spans="1:4" x14ac:dyDescent="0.25">
      <c r="A24366"/>
      <c r="B24366"/>
      <c r="C24366"/>
      <c r="D24366"/>
    </row>
    <row r="24367" spans="1:4" x14ac:dyDescent="0.25">
      <c r="A24367"/>
      <c r="B24367"/>
      <c r="C24367"/>
      <c r="D24367"/>
    </row>
    <row r="24368" spans="1:4" x14ac:dyDescent="0.25">
      <c r="A24368"/>
      <c r="B24368"/>
      <c r="C24368"/>
      <c r="D24368"/>
    </row>
    <row r="24369" spans="1:4" x14ac:dyDescent="0.25">
      <c r="A24369"/>
      <c r="B24369"/>
      <c r="C24369"/>
      <c r="D24369"/>
    </row>
    <row r="24370" spans="1:4" x14ac:dyDescent="0.25">
      <c r="A24370"/>
      <c r="B24370"/>
      <c r="C24370"/>
      <c r="D24370"/>
    </row>
    <row r="24371" spans="1:4" x14ac:dyDescent="0.25">
      <c r="A24371"/>
      <c r="B24371"/>
      <c r="C24371"/>
      <c r="D24371"/>
    </row>
    <row r="24372" spans="1:4" x14ac:dyDescent="0.25">
      <c r="A24372"/>
      <c r="B24372"/>
      <c r="C24372"/>
      <c r="D24372"/>
    </row>
    <row r="24373" spans="1:4" x14ac:dyDescent="0.25">
      <c r="A24373"/>
      <c r="B24373"/>
      <c r="C24373"/>
      <c r="D24373"/>
    </row>
    <row r="24374" spans="1:4" x14ac:dyDescent="0.25">
      <c r="A24374"/>
      <c r="B24374"/>
      <c r="C24374"/>
      <c r="D24374"/>
    </row>
    <row r="24375" spans="1:4" x14ac:dyDescent="0.25">
      <c r="A24375"/>
      <c r="B24375"/>
      <c r="C24375"/>
      <c r="D24375"/>
    </row>
    <row r="24376" spans="1:4" x14ac:dyDescent="0.25">
      <c r="A24376"/>
      <c r="B24376"/>
      <c r="C24376"/>
      <c r="D24376"/>
    </row>
    <row r="24377" spans="1:4" x14ac:dyDescent="0.25">
      <c r="A24377"/>
      <c r="B24377"/>
      <c r="C24377"/>
      <c r="D24377"/>
    </row>
    <row r="24378" spans="1:4" x14ac:dyDescent="0.25">
      <c r="A24378"/>
      <c r="B24378"/>
      <c r="C24378"/>
      <c r="D24378"/>
    </row>
    <row r="24379" spans="1:4" x14ac:dyDescent="0.25">
      <c r="A24379"/>
      <c r="B24379"/>
      <c r="C24379"/>
      <c r="D24379"/>
    </row>
    <row r="24380" spans="1:4" x14ac:dyDescent="0.25">
      <c r="A24380"/>
      <c r="B24380"/>
      <c r="C24380"/>
      <c r="D24380"/>
    </row>
    <row r="24381" spans="1:4" x14ac:dyDescent="0.25">
      <c r="A24381"/>
      <c r="B24381"/>
      <c r="C24381"/>
      <c r="D24381"/>
    </row>
    <row r="24382" spans="1:4" x14ac:dyDescent="0.25">
      <c r="A24382"/>
      <c r="B24382"/>
      <c r="C24382"/>
      <c r="D24382"/>
    </row>
    <row r="24383" spans="1:4" x14ac:dyDescent="0.25">
      <c r="A24383"/>
      <c r="B24383"/>
      <c r="C24383"/>
      <c r="D24383"/>
    </row>
    <row r="24384" spans="1:4" x14ac:dyDescent="0.25">
      <c r="A24384"/>
      <c r="B24384"/>
      <c r="C24384"/>
      <c r="D24384"/>
    </row>
    <row r="24385" spans="1:4" x14ac:dyDescent="0.25">
      <c r="A24385"/>
      <c r="B24385"/>
      <c r="C24385"/>
      <c r="D24385"/>
    </row>
    <row r="24386" spans="1:4" x14ac:dyDescent="0.25">
      <c r="A24386"/>
      <c r="B24386"/>
      <c r="C24386"/>
      <c r="D24386"/>
    </row>
    <row r="24387" spans="1:4" x14ac:dyDescent="0.25">
      <c r="A24387"/>
      <c r="B24387"/>
      <c r="C24387"/>
      <c r="D24387"/>
    </row>
    <row r="24388" spans="1:4" x14ac:dyDescent="0.25">
      <c r="A24388"/>
      <c r="B24388"/>
      <c r="C24388"/>
      <c r="D24388"/>
    </row>
    <row r="24389" spans="1:4" x14ac:dyDescent="0.25">
      <c r="A24389"/>
      <c r="B24389"/>
      <c r="C24389"/>
      <c r="D24389"/>
    </row>
    <row r="24390" spans="1:4" x14ac:dyDescent="0.25">
      <c r="A24390"/>
      <c r="B24390"/>
      <c r="C24390"/>
      <c r="D24390"/>
    </row>
    <row r="24391" spans="1:4" x14ac:dyDescent="0.25">
      <c r="A24391"/>
      <c r="B24391"/>
      <c r="C24391"/>
      <c r="D24391"/>
    </row>
    <row r="24392" spans="1:4" x14ac:dyDescent="0.25">
      <c r="A24392"/>
      <c r="B24392"/>
      <c r="C24392"/>
      <c r="D24392"/>
    </row>
    <row r="24393" spans="1:4" x14ac:dyDescent="0.25">
      <c r="A24393"/>
      <c r="B24393"/>
      <c r="C24393"/>
      <c r="D24393"/>
    </row>
    <row r="24394" spans="1:4" x14ac:dyDescent="0.25">
      <c r="A24394"/>
      <c r="B24394"/>
      <c r="C24394"/>
      <c r="D24394"/>
    </row>
    <row r="24395" spans="1:4" x14ac:dyDescent="0.25">
      <c r="A24395"/>
      <c r="B24395"/>
      <c r="C24395"/>
      <c r="D24395"/>
    </row>
    <row r="24396" spans="1:4" x14ac:dyDescent="0.25">
      <c r="A24396"/>
      <c r="B24396"/>
      <c r="C24396"/>
      <c r="D24396"/>
    </row>
    <row r="24397" spans="1:4" x14ac:dyDescent="0.25">
      <c r="A24397"/>
      <c r="B24397"/>
      <c r="C24397"/>
      <c r="D24397"/>
    </row>
    <row r="24398" spans="1:4" x14ac:dyDescent="0.25">
      <c r="A24398"/>
      <c r="B24398"/>
      <c r="C24398"/>
      <c r="D24398"/>
    </row>
    <row r="24399" spans="1:4" x14ac:dyDescent="0.25">
      <c r="A24399"/>
      <c r="B24399"/>
      <c r="C24399"/>
      <c r="D24399"/>
    </row>
    <row r="24400" spans="1:4" x14ac:dyDescent="0.25">
      <c r="A24400"/>
      <c r="B24400"/>
      <c r="C24400"/>
      <c r="D24400"/>
    </row>
    <row r="24401" spans="1:4" x14ac:dyDescent="0.25">
      <c r="A24401"/>
      <c r="B24401"/>
      <c r="C24401"/>
      <c r="D24401"/>
    </row>
    <row r="24402" spans="1:4" x14ac:dyDescent="0.25">
      <c r="A24402"/>
      <c r="B24402"/>
      <c r="C24402"/>
      <c r="D24402"/>
    </row>
    <row r="24403" spans="1:4" x14ac:dyDescent="0.25">
      <c r="A24403"/>
      <c r="B24403"/>
      <c r="C24403"/>
      <c r="D24403"/>
    </row>
    <row r="24404" spans="1:4" x14ac:dyDescent="0.25">
      <c r="A24404"/>
      <c r="B24404"/>
      <c r="C24404"/>
      <c r="D24404"/>
    </row>
    <row r="24405" spans="1:4" x14ac:dyDescent="0.25">
      <c r="A24405"/>
      <c r="B24405"/>
      <c r="C24405"/>
      <c r="D24405"/>
    </row>
    <row r="24406" spans="1:4" x14ac:dyDescent="0.25">
      <c r="A24406"/>
      <c r="B24406"/>
      <c r="C24406"/>
      <c r="D24406"/>
    </row>
    <row r="24407" spans="1:4" x14ac:dyDescent="0.25">
      <c r="A24407"/>
      <c r="B24407"/>
      <c r="C24407"/>
      <c r="D24407"/>
    </row>
    <row r="24408" spans="1:4" x14ac:dyDescent="0.25">
      <c r="A24408"/>
      <c r="B24408"/>
      <c r="C24408"/>
      <c r="D24408"/>
    </row>
    <row r="24409" spans="1:4" x14ac:dyDescent="0.25">
      <c r="A24409"/>
      <c r="B24409"/>
      <c r="C24409"/>
      <c r="D24409"/>
    </row>
    <row r="24410" spans="1:4" x14ac:dyDescent="0.25">
      <c r="A24410"/>
      <c r="B24410"/>
      <c r="C24410"/>
      <c r="D24410"/>
    </row>
    <row r="24411" spans="1:4" x14ac:dyDescent="0.25">
      <c r="A24411"/>
      <c r="B24411"/>
      <c r="C24411"/>
      <c r="D24411"/>
    </row>
    <row r="24412" spans="1:4" x14ac:dyDescent="0.25">
      <c r="A24412"/>
      <c r="B24412"/>
      <c r="C24412"/>
      <c r="D24412"/>
    </row>
    <row r="24413" spans="1:4" x14ac:dyDescent="0.25">
      <c r="A24413"/>
      <c r="B24413"/>
      <c r="C24413"/>
      <c r="D24413"/>
    </row>
    <row r="24414" spans="1:4" x14ac:dyDescent="0.25">
      <c r="A24414"/>
      <c r="B24414"/>
      <c r="C24414"/>
      <c r="D24414"/>
    </row>
    <row r="24415" spans="1:4" x14ac:dyDescent="0.25">
      <c r="A24415"/>
      <c r="B24415"/>
      <c r="C24415"/>
      <c r="D24415"/>
    </row>
    <row r="24416" spans="1:4" x14ac:dyDescent="0.25">
      <c r="A24416"/>
      <c r="B24416"/>
      <c r="C24416"/>
      <c r="D24416"/>
    </row>
    <row r="24417" spans="1:4" x14ac:dyDescent="0.25">
      <c r="A24417"/>
      <c r="B24417"/>
      <c r="C24417"/>
      <c r="D24417"/>
    </row>
    <row r="24418" spans="1:4" x14ac:dyDescent="0.25">
      <c r="A24418"/>
      <c r="B24418"/>
      <c r="C24418"/>
      <c r="D24418"/>
    </row>
    <row r="24419" spans="1:4" x14ac:dyDescent="0.25">
      <c r="A24419"/>
      <c r="B24419"/>
      <c r="C24419"/>
      <c r="D24419"/>
    </row>
    <row r="24420" spans="1:4" x14ac:dyDescent="0.25">
      <c r="A24420"/>
      <c r="B24420"/>
      <c r="C24420"/>
      <c r="D24420"/>
    </row>
    <row r="24421" spans="1:4" x14ac:dyDescent="0.25">
      <c r="A24421"/>
      <c r="B24421"/>
      <c r="C24421"/>
      <c r="D24421"/>
    </row>
    <row r="24422" spans="1:4" x14ac:dyDescent="0.25">
      <c r="A24422"/>
      <c r="B24422"/>
      <c r="C24422"/>
      <c r="D24422"/>
    </row>
    <row r="24423" spans="1:4" x14ac:dyDescent="0.25">
      <c r="A24423"/>
      <c r="B24423"/>
      <c r="C24423"/>
      <c r="D24423"/>
    </row>
    <row r="24424" spans="1:4" x14ac:dyDescent="0.25">
      <c r="A24424"/>
      <c r="B24424"/>
      <c r="C24424"/>
      <c r="D24424"/>
    </row>
    <row r="24425" spans="1:4" x14ac:dyDescent="0.25">
      <c r="A24425"/>
      <c r="B24425"/>
      <c r="C24425"/>
      <c r="D24425"/>
    </row>
    <row r="24426" spans="1:4" x14ac:dyDescent="0.25">
      <c r="A24426"/>
      <c r="B24426"/>
      <c r="C24426"/>
      <c r="D24426"/>
    </row>
    <row r="24427" spans="1:4" x14ac:dyDescent="0.25">
      <c r="A24427"/>
      <c r="B24427"/>
      <c r="C24427"/>
      <c r="D24427"/>
    </row>
    <row r="24428" spans="1:4" x14ac:dyDescent="0.25">
      <c r="A24428"/>
      <c r="B24428"/>
      <c r="C24428"/>
      <c r="D24428"/>
    </row>
    <row r="24429" spans="1:4" x14ac:dyDescent="0.25">
      <c r="A24429"/>
      <c r="B24429"/>
      <c r="C24429"/>
      <c r="D24429"/>
    </row>
    <row r="24430" spans="1:4" x14ac:dyDescent="0.25">
      <c r="A24430"/>
      <c r="B24430"/>
      <c r="C24430"/>
      <c r="D24430"/>
    </row>
    <row r="24431" spans="1:4" x14ac:dyDescent="0.25">
      <c r="A24431"/>
      <c r="B24431"/>
      <c r="C24431"/>
      <c r="D24431"/>
    </row>
    <row r="24432" spans="1:4" x14ac:dyDescent="0.25">
      <c r="A24432"/>
      <c r="B24432"/>
      <c r="C24432"/>
      <c r="D24432"/>
    </row>
    <row r="24433" spans="1:4" x14ac:dyDescent="0.25">
      <c r="A24433"/>
      <c r="B24433"/>
      <c r="C24433"/>
      <c r="D24433"/>
    </row>
    <row r="24434" spans="1:4" x14ac:dyDescent="0.25">
      <c r="A24434"/>
      <c r="B24434"/>
      <c r="C24434"/>
      <c r="D24434"/>
    </row>
    <row r="24435" spans="1:4" x14ac:dyDescent="0.25">
      <c r="A24435"/>
      <c r="B24435"/>
      <c r="C24435"/>
      <c r="D24435"/>
    </row>
    <row r="24436" spans="1:4" x14ac:dyDescent="0.25">
      <c r="A24436"/>
      <c r="B24436"/>
      <c r="C24436"/>
      <c r="D24436"/>
    </row>
    <row r="24437" spans="1:4" x14ac:dyDescent="0.25">
      <c r="A24437"/>
      <c r="B24437"/>
      <c r="C24437"/>
      <c r="D24437"/>
    </row>
    <row r="24438" spans="1:4" x14ac:dyDescent="0.25">
      <c r="A24438"/>
      <c r="B24438"/>
      <c r="C24438"/>
      <c r="D24438"/>
    </row>
    <row r="24439" spans="1:4" x14ac:dyDescent="0.25">
      <c r="A24439"/>
      <c r="B24439"/>
      <c r="C24439"/>
      <c r="D24439"/>
    </row>
    <row r="24440" spans="1:4" x14ac:dyDescent="0.25">
      <c r="A24440"/>
      <c r="B24440"/>
      <c r="C24440"/>
      <c r="D24440"/>
    </row>
    <row r="24441" spans="1:4" x14ac:dyDescent="0.25">
      <c r="A24441"/>
      <c r="B24441"/>
      <c r="C24441"/>
      <c r="D24441"/>
    </row>
    <row r="24442" spans="1:4" x14ac:dyDescent="0.25">
      <c r="A24442"/>
      <c r="B24442"/>
      <c r="C24442"/>
      <c r="D24442"/>
    </row>
    <row r="24443" spans="1:4" x14ac:dyDescent="0.25">
      <c r="A24443"/>
      <c r="B24443"/>
      <c r="C24443"/>
      <c r="D24443"/>
    </row>
    <row r="24444" spans="1:4" x14ac:dyDescent="0.25">
      <c r="A24444"/>
      <c r="B24444"/>
      <c r="C24444"/>
      <c r="D24444"/>
    </row>
    <row r="24445" spans="1:4" x14ac:dyDescent="0.25">
      <c r="A24445"/>
      <c r="B24445"/>
      <c r="C24445"/>
      <c r="D24445"/>
    </row>
    <row r="24446" spans="1:4" x14ac:dyDescent="0.25">
      <c r="A24446"/>
      <c r="B24446"/>
      <c r="C24446"/>
      <c r="D24446"/>
    </row>
    <row r="24447" spans="1:4" x14ac:dyDescent="0.25">
      <c r="A24447"/>
      <c r="B24447"/>
      <c r="C24447"/>
      <c r="D24447"/>
    </row>
    <row r="24448" spans="1:4" x14ac:dyDescent="0.25">
      <c r="A24448"/>
      <c r="B24448"/>
      <c r="C24448"/>
      <c r="D24448"/>
    </row>
    <row r="24449" spans="1:4" x14ac:dyDescent="0.25">
      <c r="A24449"/>
      <c r="B24449"/>
      <c r="C24449"/>
      <c r="D24449"/>
    </row>
    <row r="24450" spans="1:4" x14ac:dyDescent="0.25">
      <c r="A24450"/>
      <c r="B24450"/>
      <c r="C24450"/>
      <c r="D24450"/>
    </row>
    <row r="24451" spans="1:4" x14ac:dyDescent="0.25">
      <c r="A24451"/>
      <c r="B24451"/>
      <c r="C24451"/>
      <c r="D24451"/>
    </row>
    <row r="24452" spans="1:4" x14ac:dyDescent="0.25">
      <c r="A24452"/>
      <c r="B24452"/>
      <c r="C24452"/>
      <c r="D24452"/>
    </row>
    <row r="24453" spans="1:4" x14ac:dyDescent="0.25">
      <c r="A24453"/>
      <c r="B24453"/>
      <c r="C24453"/>
      <c r="D24453"/>
    </row>
    <row r="24454" spans="1:4" x14ac:dyDescent="0.25">
      <c r="A24454"/>
      <c r="B24454"/>
      <c r="C24454"/>
      <c r="D24454"/>
    </row>
    <row r="24455" spans="1:4" x14ac:dyDescent="0.25">
      <c r="A24455"/>
      <c r="B24455"/>
      <c r="C24455"/>
      <c r="D24455"/>
    </row>
    <row r="24456" spans="1:4" x14ac:dyDescent="0.25">
      <c r="A24456"/>
      <c r="B24456"/>
      <c r="C24456"/>
      <c r="D24456"/>
    </row>
    <row r="24457" spans="1:4" x14ac:dyDescent="0.25">
      <c r="A24457"/>
      <c r="B24457"/>
      <c r="C24457"/>
      <c r="D24457"/>
    </row>
    <row r="24458" spans="1:4" x14ac:dyDescent="0.25">
      <c r="A24458"/>
      <c r="B24458"/>
      <c r="C24458"/>
      <c r="D24458"/>
    </row>
    <row r="24459" spans="1:4" x14ac:dyDescent="0.25">
      <c r="A24459"/>
      <c r="B24459"/>
      <c r="C24459"/>
      <c r="D24459"/>
    </row>
    <row r="24460" spans="1:4" x14ac:dyDescent="0.25">
      <c r="A24460"/>
      <c r="B24460"/>
      <c r="C24460"/>
      <c r="D24460"/>
    </row>
    <row r="24461" spans="1:4" x14ac:dyDescent="0.25">
      <c r="A24461"/>
      <c r="B24461"/>
      <c r="C24461"/>
      <c r="D24461"/>
    </row>
    <row r="24462" spans="1:4" x14ac:dyDescent="0.25">
      <c r="A24462"/>
      <c r="B24462"/>
      <c r="C24462"/>
      <c r="D24462"/>
    </row>
    <row r="24463" spans="1:4" x14ac:dyDescent="0.25">
      <c r="A24463"/>
      <c r="B24463"/>
      <c r="C24463"/>
      <c r="D24463"/>
    </row>
    <row r="24464" spans="1:4" x14ac:dyDescent="0.25">
      <c r="A24464"/>
      <c r="B24464"/>
      <c r="C24464"/>
      <c r="D24464"/>
    </row>
    <row r="24465" spans="1:4" x14ac:dyDescent="0.25">
      <c r="A24465"/>
      <c r="B24465"/>
      <c r="C24465"/>
      <c r="D24465"/>
    </row>
    <row r="24466" spans="1:4" x14ac:dyDescent="0.25">
      <c r="A24466"/>
      <c r="B24466"/>
      <c r="C24466"/>
      <c r="D24466"/>
    </row>
    <row r="24467" spans="1:4" x14ac:dyDescent="0.25">
      <c r="A24467"/>
      <c r="B24467"/>
      <c r="C24467"/>
      <c r="D24467"/>
    </row>
    <row r="24468" spans="1:4" x14ac:dyDescent="0.25">
      <c r="A24468"/>
      <c r="B24468"/>
      <c r="C24468"/>
      <c r="D24468"/>
    </row>
    <row r="24469" spans="1:4" x14ac:dyDescent="0.25">
      <c r="A24469"/>
      <c r="B24469"/>
      <c r="C24469"/>
      <c r="D24469"/>
    </row>
    <row r="24470" spans="1:4" x14ac:dyDescent="0.25">
      <c r="A24470"/>
      <c r="B24470"/>
      <c r="C24470"/>
      <c r="D24470"/>
    </row>
    <row r="24471" spans="1:4" x14ac:dyDescent="0.25">
      <c r="A24471"/>
      <c r="B24471"/>
      <c r="C24471"/>
      <c r="D24471"/>
    </row>
    <row r="24472" spans="1:4" x14ac:dyDescent="0.25">
      <c r="A24472"/>
      <c r="B24472"/>
      <c r="C24472"/>
      <c r="D24472"/>
    </row>
    <row r="24473" spans="1:4" x14ac:dyDescent="0.25">
      <c r="A24473"/>
      <c r="B24473"/>
      <c r="C24473"/>
      <c r="D24473"/>
    </row>
    <row r="24474" spans="1:4" x14ac:dyDescent="0.25">
      <c r="A24474"/>
      <c r="B24474"/>
      <c r="C24474"/>
      <c r="D24474"/>
    </row>
    <row r="24475" spans="1:4" x14ac:dyDescent="0.25">
      <c r="A24475"/>
      <c r="B24475"/>
      <c r="C24475"/>
      <c r="D24475"/>
    </row>
    <row r="24476" spans="1:4" x14ac:dyDescent="0.25">
      <c r="A24476"/>
      <c r="B24476"/>
      <c r="C24476"/>
      <c r="D24476"/>
    </row>
    <row r="24477" spans="1:4" x14ac:dyDescent="0.25">
      <c r="A24477"/>
      <c r="B24477"/>
      <c r="C24477"/>
      <c r="D24477"/>
    </row>
    <row r="24478" spans="1:4" x14ac:dyDescent="0.25">
      <c r="A24478"/>
      <c r="B24478"/>
      <c r="C24478"/>
      <c r="D24478"/>
    </row>
    <row r="24479" spans="1:4" x14ac:dyDescent="0.25">
      <c r="A24479"/>
      <c r="B24479"/>
      <c r="C24479"/>
      <c r="D24479"/>
    </row>
    <row r="24480" spans="1:4" x14ac:dyDescent="0.25">
      <c r="A24480"/>
      <c r="B24480"/>
      <c r="C24480"/>
      <c r="D24480"/>
    </row>
    <row r="24481" spans="1:4" x14ac:dyDescent="0.25">
      <c r="A24481"/>
      <c r="B24481"/>
      <c r="C24481"/>
      <c r="D24481"/>
    </row>
    <row r="24482" spans="1:4" x14ac:dyDescent="0.25">
      <c r="A24482"/>
      <c r="B24482"/>
      <c r="C24482"/>
      <c r="D24482"/>
    </row>
    <row r="24483" spans="1:4" x14ac:dyDescent="0.25">
      <c r="A24483"/>
      <c r="B24483"/>
      <c r="C24483"/>
      <c r="D24483"/>
    </row>
    <row r="24484" spans="1:4" x14ac:dyDescent="0.25">
      <c r="A24484"/>
      <c r="B24484"/>
      <c r="C24484"/>
      <c r="D24484"/>
    </row>
    <row r="24485" spans="1:4" x14ac:dyDescent="0.25">
      <c r="A24485"/>
      <c r="B24485"/>
      <c r="C24485"/>
      <c r="D24485"/>
    </row>
    <row r="24486" spans="1:4" x14ac:dyDescent="0.25">
      <c r="A24486"/>
      <c r="B24486"/>
      <c r="C24486"/>
      <c r="D24486"/>
    </row>
    <row r="24487" spans="1:4" x14ac:dyDescent="0.25">
      <c r="A24487"/>
      <c r="B24487"/>
      <c r="C24487"/>
      <c r="D24487"/>
    </row>
    <row r="24488" spans="1:4" x14ac:dyDescent="0.25">
      <c r="A24488"/>
      <c r="B24488"/>
      <c r="C24488"/>
      <c r="D24488"/>
    </row>
    <row r="24489" spans="1:4" x14ac:dyDescent="0.25">
      <c r="A24489"/>
      <c r="B24489"/>
      <c r="C24489"/>
      <c r="D24489"/>
    </row>
    <row r="24490" spans="1:4" x14ac:dyDescent="0.25">
      <c r="A24490"/>
      <c r="B24490"/>
      <c r="C24490"/>
      <c r="D24490"/>
    </row>
    <row r="24491" spans="1:4" x14ac:dyDescent="0.25">
      <c r="A24491"/>
      <c r="B24491"/>
      <c r="C24491"/>
      <c r="D24491"/>
    </row>
    <row r="24492" spans="1:4" x14ac:dyDescent="0.25">
      <c r="A24492"/>
      <c r="B24492"/>
      <c r="C24492"/>
      <c r="D24492"/>
    </row>
    <row r="24493" spans="1:4" x14ac:dyDescent="0.25">
      <c r="A24493"/>
      <c r="B24493"/>
      <c r="C24493"/>
      <c r="D24493"/>
    </row>
    <row r="24494" spans="1:4" x14ac:dyDescent="0.25">
      <c r="A24494"/>
      <c r="B24494"/>
      <c r="C24494"/>
      <c r="D24494"/>
    </row>
    <row r="24495" spans="1:4" x14ac:dyDescent="0.25">
      <c r="A24495"/>
      <c r="B24495"/>
      <c r="C24495"/>
      <c r="D24495"/>
    </row>
    <row r="24496" spans="1:4" x14ac:dyDescent="0.25">
      <c r="A24496"/>
      <c r="B24496"/>
      <c r="C24496"/>
      <c r="D24496"/>
    </row>
    <row r="24497" spans="1:4" x14ac:dyDescent="0.25">
      <c r="A24497"/>
      <c r="B24497"/>
      <c r="C24497"/>
      <c r="D24497"/>
    </row>
    <row r="24498" spans="1:4" x14ac:dyDescent="0.25">
      <c r="A24498"/>
      <c r="B24498"/>
      <c r="C24498"/>
      <c r="D24498"/>
    </row>
    <row r="24499" spans="1:4" x14ac:dyDescent="0.25">
      <c r="A24499"/>
      <c r="B24499"/>
      <c r="C24499"/>
      <c r="D24499"/>
    </row>
    <row r="24500" spans="1:4" x14ac:dyDescent="0.25">
      <c r="A24500"/>
      <c r="B24500"/>
      <c r="C24500"/>
      <c r="D24500"/>
    </row>
    <row r="24501" spans="1:4" x14ac:dyDescent="0.25">
      <c r="A24501"/>
      <c r="B24501"/>
      <c r="C24501"/>
      <c r="D24501"/>
    </row>
    <row r="24502" spans="1:4" x14ac:dyDescent="0.25">
      <c r="A24502"/>
      <c r="B24502"/>
      <c r="C24502"/>
      <c r="D24502"/>
    </row>
    <row r="24503" spans="1:4" x14ac:dyDescent="0.25">
      <c r="A24503"/>
      <c r="B24503"/>
      <c r="C24503"/>
      <c r="D24503"/>
    </row>
    <row r="24504" spans="1:4" x14ac:dyDescent="0.25">
      <c r="A24504"/>
      <c r="B24504"/>
      <c r="C24504"/>
      <c r="D24504"/>
    </row>
    <row r="24505" spans="1:4" x14ac:dyDescent="0.25">
      <c r="A24505"/>
      <c r="B24505"/>
      <c r="C24505"/>
      <c r="D24505"/>
    </row>
    <row r="24506" spans="1:4" x14ac:dyDescent="0.25">
      <c r="A24506"/>
      <c r="B24506"/>
      <c r="C24506"/>
      <c r="D24506"/>
    </row>
    <row r="24507" spans="1:4" x14ac:dyDescent="0.25">
      <c r="A24507"/>
      <c r="B24507"/>
      <c r="C24507"/>
      <c r="D24507"/>
    </row>
    <row r="24508" spans="1:4" x14ac:dyDescent="0.25">
      <c r="A24508"/>
      <c r="B24508"/>
      <c r="C24508"/>
      <c r="D24508"/>
    </row>
    <row r="24509" spans="1:4" x14ac:dyDescent="0.25">
      <c r="A24509"/>
      <c r="B24509"/>
      <c r="C24509"/>
      <c r="D24509"/>
    </row>
    <row r="24510" spans="1:4" x14ac:dyDescent="0.25">
      <c r="A24510"/>
      <c r="B24510"/>
      <c r="C24510"/>
      <c r="D24510"/>
    </row>
    <row r="24511" spans="1:4" x14ac:dyDescent="0.25">
      <c r="A24511"/>
      <c r="B24511"/>
      <c r="C24511"/>
      <c r="D24511"/>
    </row>
    <row r="24512" spans="1:4" x14ac:dyDescent="0.25">
      <c r="A24512"/>
      <c r="B24512"/>
      <c r="C24512"/>
      <c r="D24512"/>
    </row>
    <row r="24513" spans="1:4" x14ac:dyDescent="0.25">
      <c r="A24513"/>
      <c r="B24513"/>
      <c r="C24513"/>
      <c r="D24513"/>
    </row>
    <row r="24514" spans="1:4" x14ac:dyDescent="0.25">
      <c r="A24514"/>
      <c r="B24514"/>
      <c r="C24514"/>
      <c r="D24514"/>
    </row>
    <row r="24515" spans="1:4" x14ac:dyDescent="0.25">
      <c r="A24515"/>
      <c r="B24515"/>
      <c r="C24515"/>
      <c r="D24515"/>
    </row>
    <row r="24516" spans="1:4" x14ac:dyDescent="0.25">
      <c r="A24516"/>
      <c r="B24516"/>
      <c r="C24516"/>
      <c r="D24516"/>
    </row>
    <row r="24517" spans="1:4" x14ac:dyDescent="0.25">
      <c r="A24517"/>
      <c r="B24517"/>
      <c r="C24517"/>
      <c r="D24517"/>
    </row>
    <row r="24518" spans="1:4" x14ac:dyDescent="0.25">
      <c r="A24518"/>
      <c r="B24518"/>
      <c r="C24518"/>
      <c r="D24518"/>
    </row>
    <row r="24519" spans="1:4" x14ac:dyDescent="0.25">
      <c r="A24519"/>
      <c r="B24519"/>
      <c r="C24519"/>
      <c r="D24519"/>
    </row>
    <row r="24520" spans="1:4" x14ac:dyDescent="0.25">
      <c r="A24520"/>
      <c r="B24520"/>
      <c r="C24520"/>
      <c r="D24520"/>
    </row>
    <row r="24521" spans="1:4" x14ac:dyDescent="0.25">
      <c r="A24521"/>
      <c r="B24521"/>
      <c r="C24521"/>
      <c r="D24521"/>
    </row>
    <row r="24522" spans="1:4" x14ac:dyDescent="0.25">
      <c r="A24522"/>
      <c r="B24522"/>
      <c r="C24522"/>
      <c r="D24522"/>
    </row>
    <row r="24523" spans="1:4" x14ac:dyDescent="0.25">
      <c r="A24523"/>
      <c r="B24523"/>
      <c r="C24523"/>
      <c r="D24523"/>
    </row>
    <row r="24524" spans="1:4" x14ac:dyDescent="0.25">
      <c r="A24524"/>
      <c r="B24524"/>
      <c r="C24524"/>
      <c r="D24524"/>
    </row>
    <row r="24525" spans="1:4" x14ac:dyDescent="0.25">
      <c r="A24525"/>
      <c r="B24525"/>
      <c r="C24525"/>
      <c r="D24525"/>
    </row>
    <row r="24526" spans="1:4" x14ac:dyDescent="0.25">
      <c r="A24526"/>
      <c r="B24526"/>
      <c r="C24526"/>
      <c r="D24526"/>
    </row>
    <row r="24527" spans="1:4" x14ac:dyDescent="0.25">
      <c r="A24527"/>
      <c r="B24527"/>
      <c r="C24527"/>
      <c r="D24527"/>
    </row>
    <row r="24528" spans="1:4" x14ac:dyDescent="0.25">
      <c r="A24528"/>
      <c r="B24528"/>
      <c r="C24528"/>
      <c r="D24528"/>
    </row>
    <row r="24529" spans="1:4" x14ac:dyDescent="0.25">
      <c r="A24529"/>
      <c r="B24529"/>
      <c r="C24529"/>
      <c r="D24529"/>
    </row>
    <row r="24530" spans="1:4" x14ac:dyDescent="0.25">
      <c r="A24530"/>
      <c r="B24530"/>
      <c r="C24530"/>
      <c r="D24530"/>
    </row>
    <row r="24531" spans="1:4" x14ac:dyDescent="0.25">
      <c r="A24531"/>
      <c r="B24531"/>
      <c r="C24531"/>
      <c r="D24531"/>
    </row>
    <row r="24532" spans="1:4" x14ac:dyDescent="0.25">
      <c r="A24532"/>
      <c r="B24532"/>
      <c r="C24532"/>
      <c r="D24532"/>
    </row>
    <row r="24533" spans="1:4" x14ac:dyDescent="0.25">
      <c r="A24533"/>
      <c r="B24533"/>
      <c r="C24533"/>
      <c r="D24533"/>
    </row>
    <row r="24534" spans="1:4" x14ac:dyDescent="0.25">
      <c r="A24534"/>
      <c r="B24534"/>
      <c r="C24534"/>
      <c r="D24534"/>
    </row>
    <row r="24535" spans="1:4" x14ac:dyDescent="0.25">
      <c r="A24535"/>
      <c r="B24535"/>
      <c r="C24535"/>
      <c r="D24535"/>
    </row>
    <row r="24536" spans="1:4" x14ac:dyDescent="0.25">
      <c r="A24536"/>
      <c r="B24536"/>
      <c r="C24536"/>
      <c r="D24536"/>
    </row>
    <row r="24537" spans="1:4" x14ac:dyDescent="0.25">
      <c r="A24537"/>
      <c r="B24537"/>
      <c r="C24537"/>
      <c r="D24537"/>
    </row>
    <row r="24538" spans="1:4" x14ac:dyDescent="0.25">
      <c r="A24538"/>
      <c r="B24538"/>
      <c r="C24538"/>
      <c r="D24538"/>
    </row>
    <row r="24539" spans="1:4" x14ac:dyDescent="0.25">
      <c r="A24539"/>
      <c r="B24539"/>
      <c r="C24539"/>
      <c r="D24539"/>
    </row>
    <row r="24540" spans="1:4" x14ac:dyDescent="0.25">
      <c r="A24540"/>
      <c r="B24540"/>
      <c r="C24540"/>
      <c r="D24540"/>
    </row>
    <row r="24541" spans="1:4" x14ac:dyDescent="0.25">
      <c r="A24541"/>
      <c r="B24541"/>
      <c r="C24541"/>
      <c r="D24541"/>
    </row>
    <row r="24542" spans="1:4" x14ac:dyDescent="0.25">
      <c r="A24542"/>
      <c r="B24542"/>
      <c r="C24542"/>
      <c r="D24542"/>
    </row>
    <row r="24543" spans="1:4" x14ac:dyDescent="0.25">
      <c r="A24543"/>
      <c r="B24543"/>
      <c r="C24543"/>
      <c r="D24543"/>
    </row>
    <row r="24544" spans="1:4" x14ac:dyDescent="0.25">
      <c r="A24544"/>
      <c r="B24544"/>
      <c r="C24544"/>
      <c r="D24544"/>
    </row>
    <row r="24545" spans="1:4" x14ac:dyDescent="0.25">
      <c r="A24545"/>
      <c r="B24545"/>
      <c r="C24545"/>
      <c r="D24545"/>
    </row>
    <row r="24546" spans="1:4" x14ac:dyDescent="0.25">
      <c r="A24546"/>
      <c r="B24546"/>
      <c r="C24546"/>
      <c r="D24546"/>
    </row>
    <row r="24547" spans="1:4" x14ac:dyDescent="0.25">
      <c r="A24547"/>
      <c r="B24547"/>
      <c r="C24547"/>
      <c r="D24547"/>
    </row>
    <row r="24548" spans="1:4" x14ac:dyDescent="0.25">
      <c r="A24548"/>
      <c r="B24548"/>
      <c r="C24548"/>
      <c r="D24548"/>
    </row>
    <row r="24549" spans="1:4" x14ac:dyDescent="0.25">
      <c r="A24549"/>
      <c r="B24549"/>
      <c r="C24549"/>
      <c r="D24549"/>
    </row>
    <row r="24550" spans="1:4" x14ac:dyDescent="0.25">
      <c r="A24550"/>
      <c r="B24550"/>
      <c r="C24550"/>
      <c r="D24550"/>
    </row>
    <row r="24551" spans="1:4" x14ac:dyDescent="0.25">
      <c r="A24551"/>
      <c r="B24551"/>
      <c r="C24551"/>
      <c r="D24551"/>
    </row>
    <row r="24552" spans="1:4" x14ac:dyDescent="0.25">
      <c r="A24552"/>
      <c r="B24552"/>
      <c r="C24552"/>
      <c r="D24552"/>
    </row>
    <row r="24553" spans="1:4" x14ac:dyDescent="0.25">
      <c r="A24553"/>
      <c r="B24553"/>
      <c r="C24553"/>
      <c r="D24553"/>
    </row>
    <row r="24554" spans="1:4" x14ac:dyDescent="0.25">
      <c r="A24554"/>
      <c r="B24554"/>
      <c r="C24554"/>
      <c r="D24554"/>
    </row>
    <row r="24555" spans="1:4" x14ac:dyDescent="0.25">
      <c r="A24555"/>
      <c r="B24555"/>
      <c r="C24555"/>
      <c r="D24555"/>
    </row>
    <row r="24556" spans="1:4" x14ac:dyDescent="0.25">
      <c r="A24556"/>
      <c r="B24556"/>
      <c r="C24556"/>
      <c r="D24556"/>
    </row>
    <row r="24557" spans="1:4" x14ac:dyDescent="0.25">
      <c r="A24557"/>
      <c r="B24557"/>
      <c r="C24557"/>
      <c r="D24557"/>
    </row>
    <row r="24558" spans="1:4" x14ac:dyDescent="0.25">
      <c r="A24558"/>
      <c r="B24558"/>
      <c r="C24558"/>
      <c r="D24558"/>
    </row>
    <row r="24559" spans="1:4" x14ac:dyDescent="0.25">
      <c r="A24559"/>
      <c r="B24559"/>
      <c r="C24559"/>
      <c r="D24559"/>
    </row>
    <row r="24560" spans="1:4" x14ac:dyDescent="0.25">
      <c r="A24560"/>
      <c r="B24560"/>
      <c r="C24560"/>
      <c r="D24560"/>
    </row>
    <row r="24561" spans="1:4" x14ac:dyDescent="0.25">
      <c r="A24561"/>
      <c r="B24561"/>
      <c r="C24561"/>
      <c r="D24561"/>
    </row>
    <row r="24562" spans="1:4" x14ac:dyDescent="0.25">
      <c r="A24562"/>
      <c r="B24562"/>
      <c r="C24562"/>
      <c r="D24562"/>
    </row>
    <row r="24563" spans="1:4" x14ac:dyDescent="0.25">
      <c r="A24563"/>
      <c r="B24563"/>
      <c r="C24563"/>
      <c r="D24563"/>
    </row>
    <row r="24564" spans="1:4" x14ac:dyDescent="0.25">
      <c r="A24564"/>
      <c r="B24564"/>
      <c r="C24564"/>
      <c r="D24564"/>
    </row>
    <row r="24565" spans="1:4" x14ac:dyDescent="0.25">
      <c r="A24565"/>
      <c r="B24565"/>
      <c r="C24565"/>
      <c r="D24565"/>
    </row>
    <row r="24566" spans="1:4" x14ac:dyDescent="0.25">
      <c r="A24566"/>
      <c r="B24566"/>
      <c r="C24566"/>
      <c r="D24566"/>
    </row>
    <row r="24567" spans="1:4" x14ac:dyDescent="0.25">
      <c r="A24567"/>
      <c r="B24567"/>
      <c r="C24567"/>
      <c r="D24567"/>
    </row>
    <row r="24568" spans="1:4" x14ac:dyDescent="0.25">
      <c r="A24568"/>
      <c r="B24568"/>
      <c r="C24568"/>
      <c r="D24568"/>
    </row>
    <row r="24569" spans="1:4" x14ac:dyDescent="0.25">
      <c r="A24569"/>
      <c r="B24569"/>
      <c r="C24569"/>
      <c r="D24569"/>
    </row>
    <row r="24570" spans="1:4" x14ac:dyDescent="0.25">
      <c r="A24570"/>
      <c r="B24570"/>
      <c r="C24570"/>
      <c r="D24570"/>
    </row>
    <row r="24571" spans="1:4" x14ac:dyDescent="0.25">
      <c r="A24571"/>
      <c r="B24571"/>
      <c r="C24571"/>
      <c r="D24571"/>
    </row>
    <row r="24572" spans="1:4" x14ac:dyDescent="0.25">
      <c r="A24572"/>
      <c r="B24572"/>
      <c r="C24572"/>
      <c r="D24572"/>
    </row>
    <row r="24573" spans="1:4" x14ac:dyDescent="0.25">
      <c r="A24573"/>
      <c r="B24573"/>
      <c r="C24573"/>
      <c r="D24573"/>
    </row>
    <row r="24574" spans="1:4" x14ac:dyDescent="0.25">
      <c r="A24574"/>
      <c r="B24574"/>
      <c r="C24574"/>
      <c r="D24574"/>
    </row>
    <row r="24575" spans="1:4" x14ac:dyDescent="0.25">
      <c r="A24575"/>
      <c r="B24575"/>
      <c r="C24575"/>
      <c r="D24575"/>
    </row>
    <row r="24576" spans="1:4" x14ac:dyDescent="0.25">
      <c r="A24576"/>
      <c r="B24576"/>
      <c r="C24576"/>
      <c r="D24576"/>
    </row>
    <row r="24577" spans="1:4" x14ac:dyDescent="0.25">
      <c r="A24577"/>
      <c r="B24577"/>
      <c r="C24577"/>
      <c r="D24577"/>
    </row>
    <row r="24578" spans="1:4" x14ac:dyDescent="0.25">
      <c r="A24578"/>
      <c r="B24578"/>
      <c r="C24578"/>
      <c r="D24578"/>
    </row>
    <row r="24579" spans="1:4" x14ac:dyDescent="0.25">
      <c r="A24579"/>
      <c r="B24579"/>
      <c r="C24579"/>
      <c r="D24579"/>
    </row>
    <row r="24580" spans="1:4" x14ac:dyDescent="0.25">
      <c r="A24580"/>
      <c r="B24580"/>
      <c r="C24580"/>
      <c r="D24580"/>
    </row>
    <row r="24581" spans="1:4" x14ac:dyDescent="0.25">
      <c r="A24581"/>
      <c r="B24581"/>
      <c r="C24581"/>
      <c r="D24581"/>
    </row>
    <row r="24582" spans="1:4" x14ac:dyDescent="0.25">
      <c r="A24582"/>
      <c r="B24582"/>
      <c r="C24582"/>
      <c r="D24582"/>
    </row>
    <row r="24583" spans="1:4" x14ac:dyDescent="0.25">
      <c r="A24583"/>
      <c r="B24583"/>
      <c r="C24583"/>
      <c r="D24583"/>
    </row>
    <row r="24584" spans="1:4" x14ac:dyDescent="0.25">
      <c r="A24584"/>
      <c r="B24584"/>
      <c r="C24584"/>
      <c r="D24584"/>
    </row>
    <row r="24585" spans="1:4" x14ac:dyDescent="0.25">
      <c r="A24585"/>
      <c r="B24585"/>
      <c r="C24585"/>
      <c r="D24585"/>
    </row>
    <row r="24586" spans="1:4" x14ac:dyDescent="0.25">
      <c r="A24586"/>
      <c r="B24586"/>
      <c r="C24586"/>
      <c r="D24586"/>
    </row>
    <row r="24587" spans="1:4" x14ac:dyDescent="0.25">
      <c r="A24587"/>
      <c r="B24587"/>
      <c r="C24587"/>
      <c r="D24587"/>
    </row>
    <row r="24588" spans="1:4" x14ac:dyDescent="0.25">
      <c r="A24588"/>
      <c r="B24588"/>
      <c r="C24588"/>
      <c r="D24588"/>
    </row>
    <row r="24589" spans="1:4" x14ac:dyDescent="0.25">
      <c r="A24589"/>
      <c r="B24589"/>
      <c r="C24589"/>
      <c r="D24589"/>
    </row>
    <row r="24590" spans="1:4" x14ac:dyDescent="0.25">
      <c r="A24590"/>
      <c r="B24590"/>
      <c r="C24590"/>
      <c r="D24590"/>
    </row>
    <row r="24591" spans="1:4" x14ac:dyDescent="0.25">
      <c r="A24591"/>
      <c r="B24591"/>
      <c r="C24591"/>
      <c r="D24591"/>
    </row>
    <row r="24592" spans="1:4" x14ac:dyDescent="0.25">
      <c r="A24592"/>
      <c r="B24592"/>
      <c r="C24592"/>
      <c r="D24592"/>
    </row>
    <row r="24593" spans="1:4" x14ac:dyDescent="0.25">
      <c r="A24593"/>
      <c r="B24593"/>
      <c r="C24593"/>
      <c r="D24593"/>
    </row>
    <row r="24594" spans="1:4" x14ac:dyDescent="0.25">
      <c r="A24594"/>
      <c r="B24594"/>
      <c r="C24594"/>
      <c r="D24594"/>
    </row>
    <row r="24595" spans="1:4" x14ac:dyDescent="0.25">
      <c r="A24595"/>
      <c r="B24595"/>
      <c r="C24595"/>
      <c r="D24595"/>
    </row>
    <row r="24596" spans="1:4" x14ac:dyDescent="0.25">
      <c r="A24596"/>
      <c r="B24596"/>
      <c r="C24596"/>
      <c r="D24596"/>
    </row>
    <row r="24597" spans="1:4" x14ac:dyDescent="0.25">
      <c r="A24597"/>
      <c r="B24597"/>
      <c r="C24597"/>
      <c r="D24597"/>
    </row>
    <row r="24598" spans="1:4" x14ac:dyDescent="0.25">
      <c r="A24598"/>
      <c r="B24598"/>
      <c r="C24598"/>
      <c r="D24598"/>
    </row>
    <row r="24599" spans="1:4" x14ac:dyDescent="0.25">
      <c r="A24599"/>
      <c r="B24599"/>
      <c r="C24599"/>
      <c r="D24599"/>
    </row>
    <row r="24600" spans="1:4" x14ac:dyDescent="0.25">
      <c r="A24600"/>
      <c r="B24600"/>
      <c r="C24600"/>
      <c r="D24600"/>
    </row>
    <row r="24601" spans="1:4" x14ac:dyDescent="0.25">
      <c r="A24601"/>
      <c r="B24601"/>
      <c r="C24601"/>
      <c r="D24601"/>
    </row>
    <row r="24602" spans="1:4" x14ac:dyDescent="0.25">
      <c r="A24602"/>
      <c r="B24602"/>
      <c r="C24602"/>
      <c r="D24602"/>
    </row>
    <row r="24603" spans="1:4" x14ac:dyDescent="0.25">
      <c r="A24603"/>
      <c r="B24603"/>
      <c r="C24603"/>
      <c r="D24603"/>
    </row>
    <row r="24604" spans="1:4" x14ac:dyDescent="0.25">
      <c r="A24604"/>
      <c r="B24604"/>
      <c r="C24604"/>
      <c r="D24604"/>
    </row>
    <row r="24605" spans="1:4" x14ac:dyDescent="0.25">
      <c r="A24605"/>
      <c r="B24605"/>
      <c r="C24605"/>
      <c r="D24605"/>
    </row>
    <row r="24606" spans="1:4" x14ac:dyDescent="0.25">
      <c r="A24606"/>
      <c r="B24606"/>
      <c r="C24606"/>
      <c r="D24606"/>
    </row>
    <row r="24607" spans="1:4" x14ac:dyDescent="0.25">
      <c r="A24607"/>
      <c r="B24607"/>
      <c r="C24607"/>
      <c r="D24607"/>
    </row>
    <row r="24608" spans="1:4" x14ac:dyDescent="0.25">
      <c r="A24608"/>
      <c r="B24608"/>
      <c r="C24608"/>
      <c r="D24608"/>
    </row>
    <row r="24609" spans="1:4" x14ac:dyDescent="0.25">
      <c r="A24609"/>
      <c r="B24609"/>
      <c r="C24609"/>
      <c r="D24609"/>
    </row>
    <row r="24610" spans="1:4" x14ac:dyDescent="0.25">
      <c r="A24610"/>
      <c r="B24610"/>
      <c r="C24610"/>
      <c r="D24610"/>
    </row>
    <row r="24611" spans="1:4" x14ac:dyDescent="0.25">
      <c r="A24611"/>
      <c r="B24611"/>
      <c r="C24611"/>
      <c r="D24611"/>
    </row>
    <row r="24612" spans="1:4" x14ac:dyDescent="0.25">
      <c r="A24612"/>
      <c r="B24612"/>
      <c r="C24612"/>
      <c r="D24612"/>
    </row>
    <row r="24613" spans="1:4" x14ac:dyDescent="0.25">
      <c r="A24613"/>
      <c r="B24613"/>
      <c r="C24613"/>
      <c r="D24613"/>
    </row>
    <row r="24614" spans="1:4" x14ac:dyDescent="0.25">
      <c r="A24614"/>
      <c r="B24614"/>
      <c r="C24614"/>
      <c r="D24614"/>
    </row>
    <row r="24615" spans="1:4" x14ac:dyDescent="0.25">
      <c r="A24615"/>
      <c r="B24615"/>
      <c r="C24615"/>
      <c r="D24615"/>
    </row>
    <row r="24616" spans="1:4" x14ac:dyDescent="0.25">
      <c r="A24616"/>
      <c r="B24616"/>
      <c r="C24616"/>
      <c r="D24616"/>
    </row>
    <row r="24617" spans="1:4" x14ac:dyDescent="0.25">
      <c r="A24617"/>
      <c r="B24617"/>
      <c r="C24617"/>
      <c r="D24617"/>
    </row>
    <row r="24618" spans="1:4" x14ac:dyDescent="0.25">
      <c r="A24618"/>
      <c r="B24618"/>
      <c r="C24618"/>
      <c r="D24618"/>
    </row>
    <row r="24619" spans="1:4" x14ac:dyDescent="0.25">
      <c r="A24619"/>
      <c r="B24619"/>
      <c r="C24619"/>
      <c r="D24619"/>
    </row>
    <row r="24620" spans="1:4" x14ac:dyDescent="0.25">
      <c r="A24620"/>
      <c r="B24620"/>
      <c r="C24620"/>
      <c r="D24620"/>
    </row>
    <row r="24621" spans="1:4" x14ac:dyDescent="0.25">
      <c r="A24621"/>
      <c r="B24621"/>
      <c r="C24621"/>
      <c r="D24621"/>
    </row>
    <row r="24622" spans="1:4" x14ac:dyDescent="0.25">
      <c r="A24622"/>
      <c r="B24622"/>
      <c r="C24622"/>
      <c r="D24622"/>
    </row>
    <row r="24623" spans="1:4" x14ac:dyDescent="0.25">
      <c r="A24623"/>
      <c r="B24623"/>
      <c r="C24623"/>
      <c r="D24623"/>
    </row>
    <row r="24624" spans="1:4" x14ac:dyDescent="0.25">
      <c r="A24624"/>
      <c r="B24624"/>
      <c r="C24624"/>
      <c r="D24624"/>
    </row>
    <row r="24625" spans="1:4" x14ac:dyDescent="0.25">
      <c r="A24625"/>
      <c r="B24625"/>
      <c r="C24625"/>
      <c r="D24625"/>
    </row>
    <row r="24626" spans="1:4" x14ac:dyDescent="0.25">
      <c r="A24626"/>
      <c r="B24626"/>
      <c r="C24626"/>
      <c r="D24626"/>
    </row>
    <row r="24627" spans="1:4" x14ac:dyDescent="0.25">
      <c r="A24627"/>
      <c r="B24627"/>
      <c r="C24627"/>
      <c r="D24627"/>
    </row>
    <row r="24628" spans="1:4" x14ac:dyDescent="0.25">
      <c r="A24628"/>
      <c r="B24628"/>
      <c r="C24628"/>
      <c r="D24628"/>
    </row>
    <row r="24629" spans="1:4" x14ac:dyDescent="0.25">
      <c r="A24629"/>
      <c r="B24629"/>
      <c r="C24629"/>
      <c r="D24629"/>
    </row>
    <row r="24630" spans="1:4" x14ac:dyDescent="0.25">
      <c r="A24630"/>
      <c r="B24630"/>
      <c r="C24630"/>
      <c r="D24630"/>
    </row>
    <row r="24631" spans="1:4" x14ac:dyDescent="0.25">
      <c r="A24631"/>
      <c r="B24631"/>
      <c r="C24631"/>
      <c r="D24631"/>
    </row>
    <row r="24632" spans="1:4" x14ac:dyDescent="0.25">
      <c r="A24632"/>
      <c r="B24632"/>
      <c r="C24632"/>
      <c r="D24632"/>
    </row>
    <row r="24633" spans="1:4" x14ac:dyDescent="0.25">
      <c r="A24633"/>
      <c r="B24633"/>
      <c r="C24633"/>
      <c r="D24633"/>
    </row>
    <row r="24634" spans="1:4" x14ac:dyDescent="0.25">
      <c r="A24634"/>
      <c r="B24634"/>
      <c r="C24634"/>
      <c r="D24634"/>
    </row>
    <row r="24635" spans="1:4" x14ac:dyDescent="0.25">
      <c r="A24635"/>
      <c r="B24635"/>
      <c r="C24635"/>
      <c r="D24635"/>
    </row>
    <row r="24636" spans="1:4" x14ac:dyDescent="0.25">
      <c r="A24636"/>
      <c r="B24636"/>
      <c r="C24636"/>
      <c r="D24636"/>
    </row>
    <row r="24637" spans="1:4" x14ac:dyDescent="0.25">
      <c r="A24637"/>
      <c r="B24637"/>
      <c r="C24637"/>
      <c r="D24637"/>
    </row>
    <row r="24638" spans="1:4" x14ac:dyDescent="0.25">
      <c r="A24638"/>
      <c r="B24638"/>
      <c r="C24638"/>
      <c r="D24638"/>
    </row>
    <row r="24639" spans="1:4" x14ac:dyDescent="0.25">
      <c r="A24639"/>
      <c r="B24639"/>
      <c r="C24639"/>
      <c r="D24639"/>
    </row>
    <row r="24640" spans="1:4" x14ac:dyDescent="0.25">
      <c r="A24640"/>
      <c r="B24640"/>
      <c r="C24640"/>
      <c r="D24640"/>
    </row>
    <row r="24641" spans="1:4" x14ac:dyDescent="0.25">
      <c r="A24641"/>
      <c r="B24641"/>
      <c r="C24641"/>
      <c r="D24641"/>
    </row>
    <row r="24642" spans="1:4" x14ac:dyDescent="0.25">
      <c r="A24642"/>
      <c r="B24642"/>
      <c r="C24642"/>
      <c r="D24642"/>
    </row>
    <row r="24643" spans="1:4" x14ac:dyDescent="0.25">
      <c r="A24643"/>
      <c r="B24643"/>
      <c r="C24643"/>
      <c r="D24643"/>
    </row>
    <row r="24644" spans="1:4" x14ac:dyDescent="0.25">
      <c r="A24644"/>
      <c r="B24644"/>
      <c r="C24644"/>
      <c r="D24644"/>
    </row>
    <row r="24645" spans="1:4" x14ac:dyDescent="0.25">
      <c r="A24645"/>
      <c r="B24645"/>
      <c r="C24645"/>
      <c r="D24645"/>
    </row>
    <row r="24646" spans="1:4" x14ac:dyDescent="0.25">
      <c r="A24646"/>
      <c r="B24646"/>
      <c r="C24646"/>
      <c r="D24646"/>
    </row>
    <row r="24647" spans="1:4" x14ac:dyDescent="0.25">
      <c r="A24647"/>
      <c r="B24647"/>
      <c r="C24647"/>
      <c r="D24647"/>
    </row>
    <row r="24648" spans="1:4" x14ac:dyDescent="0.25">
      <c r="A24648"/>
      <c r="B24648"/>
      <c r="C24648"/>
      <c r="D24648"/>
    </row>
    <row r="24649" spans="1:4" x14ac:dyDescent="0.25">
      <c r="A24649"/>
      <c r="B24649"/>
      <c r="C24649"/>
      <c r="D24649"/>
    </row>
    <row r="24650" spans="1:4" x14ac:dyDescent="0.25">
      <c r="A24650"/>
      <c r="B24650"/>
      <c r="C24650"/>
      <c r="D24650"/>
    </row>
    <row r="24651" spans="1:4" x14ac:dyDescent="0.25">
      <c r="A24651"/>
      <c r="B24651"/>
      <c r="C24651"/>
      <c r="D24651"/>
    </row>
    <row r="24652" spans="1:4" x14ac:dyDescent="0.25">
      <c r="A24652"/>
      <c r="B24652"/>
      <c r="C24652"/>
      <c r="D24652"/>
    </row>
    <row r="24653" spans="1:4" x14ac:dyDescent="0.25">
      <c r="A24653"/>
      <c r="B24653"/>
      <c r="C24653"/>
      <c r="D24653"/>
    </row>
    <row r="24654" spans="1:4" x14ac:dyDescent="0.25">
      <c r="A24654"/>
      <c r="B24654"/>
      <c r="C24654"/>
      <c r="D24654"/>
    </row>
    <row r="24655" spans="1:4" x14ac:dyDescent="0.25">
      <c r="A24655"/>
      <c r="B24655"/>
      <c r="C24655"/>
      <c r="D24655"/>
    </row>
    <row r="24656" spans="1:4" x14ac:dyDescent="0.25">
      <c r="A24656"/>
      <c r="B24656"/>
      <c r="C24656"/>
      <c r="D24656"/>
    </row>
    <row r="24657" spans="1:4" x14ac:dyDescent="0.25">
      <c r="A24657"/>
      <c r="B24657"/>
      <c r="C24657"/>
      <c r="D24657"/>
    </row>
    <row r="24658" spans="1:4" x14ac:dyDescent="0.25">
      <c r="A24658"/>
      <c r="B24658"/>
      <c r="C24658"/>
      <c r="D24658"/>
    </row>
    <row r="24659" spans="1:4" x14ac:dyDescent="0.25">
      <c r="A24659"/>
      <c r="B24659"/>
      <c r="C24659"/>
      <c r="D24659"/>
    </row>
    <row r="24660" spans="1:4" x14ac:dyDescent="0.25">
      <c r="A24660"/>
      <c r="B24660"/>
      <c r="C24660"/>
      <c r="D24660"/>
    </row>
    <row r="24661" spans="1:4" x14ac:dyDescent="0.25">
      <c r="A24661"/>
      <c r="B24661"/>
      <c r="C24661"/>
      <c r="D24661"/>
    </row>
    <row r="24662" spans="1:4" x14ac:dyDescent="0.25">
      <c r="A24662"/>
      <c r="B24662"/>
      <c r="C24662"/>
      <c r="D24662"/>
    </row>
    <row r="24663" spans="1:4" x14ac:dyDescent="0.25">
      <c r="A24663"/>
      <c r="B24663"/>
      <c r="C24663"/>
      <c r="D24663"/>
    </row>
    <row r="24664" spans="1:4" x14ac:dyDescent="0.25">
      <c r="A24664"/>
      <c r="B24664"/>
      <c r="C24664"/>
      <c r="D24664"/>
    </row>
    <row r="24665" spans="1:4" x14ac:dyDescent="0.25">
      <c r="A24665"/>
      <c r="B24665"/>
      <c r="C24665"/>
      <c r="D24665"/>
    </row>
    <row r="24666" spans="1:4" x14ac:dyDescent="0.25">
      <c r="A24666"/>
      <c r="B24666"/>
      <c r="C24666"/>
      <c r="D24666"/>
    </row>
    <row r="24667" spans="1:4" x14ac:dyDescent="0.25">
      <c r="A24667"/>
      <c r="B24667"/>
      <c r="C24667"/>
      <c r="D24667"/>
    </row>
    <row r="24668" spans="1:4" x14ac:dyDescent="0.25">
      <c r="A24668"/>
      <c r="B24668"/>
      <c r="C24668"/>
      <c r="D24668"/>
    </row>
    <row r="24669" spans="1:4" x14ac:dyDescent="0.25">
      <c r="A24669"/>
      <c r="B24669"/>
      <c r="C24669"/>
      <c r="D24669"/>
    </row>
    <row r="24670" spans="1:4" x14ac:dyDescent="0.25">
      <c r="A24670"/>
      <c r="B24670"/>
      <c r="C24670"/>
      <c r="D24670"/>
    </row>
    <row r="24671" spans="1:4" x14ac:dyDescent="0.25">
      <c r="A24671"/>
      <c r="B24671"/>
      <c r="C24671"/>
      <c r="D24671"/>
    </row>
    <row r="24672" spans="1:4" x14ac:dyDescent="0.25">
      <c r="A24672"/>
      <c r="B24672"/>
      <c r="C24672"/>
      <c r="D24672"/>
    </row>
    <row r="24673" spans="1:4" x14ac:dyDescent="0.25">
      <c r="A24673"/>
      <c r="B24673"/>
      <c r="C24673"/>
      <c r="D24673"/>
    </row>
    <row r="24674" spans="1:4" x14ac:dyDescent="0.25">
      <c r="A24674"/>
      <c r="B24674"/>
      <c r="C24674"/>
      <c r="D24674"/>
    </row>
    <row r="24675" spans="1:4" x14ac:dyDescent="0.25">
      <c r="A24675"/>
      <c r="B24675"/>
      <c r="C24675"/>
      <c r="D24675"/>
    </row>
    <row r="24676" spans="1:4" x14ac:dyDescent="0.25">
      <c r="A24676"/>
      <c r="B24676"/>
      <c r="C24676"/>
      <c r="D24676"/>
    </row>
    <row r="24677" spans="1:4" x14ac:dyDescent="0.25">
      <c r="A24677"/>
      <c r="B24677"/>
      <c r="C24677"/>
      <c r="D24677"/>
    </row>
    <row r="24678" spans="1:4" x14ac:dyDescent="0.25">
      <c r="A24678"/>
      <c r="B24678"/>
      <c r="C24678"/>
      <c r="D24678"/>
    </row>
    <row r="24679" spans="1:4" x14ac:dyDescent="0.25">
      <c r="A24679"/>
      <c r="B24679"/>
      <c r="C24679"/>
      <c r="D24679"/>
    </row>
    <row r="24680" spans="1:4" x14ac:dyDescent="0.25">
      <c r="A24680"/>
      <c r="B24680"/>
      <c r="C24680"/>
      <c r="D24680"/>
    </row>
    <row r="24681" spans="1:4" x14ac:dyDescent="0.25">
      <c r="A24681"/>
      <c r="B24681"/>
      <c r="C24681"/>
      <c r="D24681"/>
    </row>
    <row r="24682" spans="1:4" x14ac:dyDescent="0.25">
      <c r="A24682"/>
      <c r="B24682"/>
      <c r="C24682"/>
      <c r="D24682"/>
    </row>
    <row r="24683" spans="1:4" x14ac:dyDescent="0.25">
      <c r="A24683"/>
      <c r="B24683"/>
      <c r="C24683"/>
      <c r="D24683"/>
    </row>
    <row r="24684" spans="1:4" x14ac:dyDescent="0.25">
      <c r="A24684"/>
      <c r="B24684"/>
      <c r="C24684"/>
      <c r="D24684"/>
    </row>
    <row r="24685" spans="1:4" x14ac:dyDescent="0.25">
      <c r="A24685"/>
      <c r="B24685"/>
      <c r="C24685"/>
      <c r="D24685"/>
    </row>
    <row r="24686" spans="1:4" x14ac:dyDescent="0.25">
      <c r="A24686"/>
      <c r="B24686"/>
      <c r="C24686"/>
      <c r="D24686"/>
    </row>
    <row r="24687" spans="1:4" x14ac:dyDescent="0.25">
      <c r="A24687"/>
      <c r="B24687"/>
      <c r="C24687"/>
      <c r="D24687"/>
    </row>
    <row r="24688" spans="1:4" x14ac:dyDescent="0.25">
      <c r="A24688"/>
      <c r="B24688"/>
      <c r="C24688"/>
      <c r="D24688"/>
    </row>
    <row r="24689" spans="1:4" x14ac:dyDescent="0.25">
      <c r="A24689"/>
      <c r="B24689"/>
      <c r="C24689"/>
      <c r="D24689"/>
    </row>
    <row r="24690" spans="1:4" x14ac:dyDescent="0.25">
      <c r="A24690"/>
      <c r="B24690"/>
      <c r="C24690"/>
      <c r="D24690"/>
    </row>
    <row r="24691" spans="1:4" x14ac:dyDescent="0.25">
      <c r="A24691"/>
      <c r="B24691"/>
      <c r="C24691"/>
      <c r="D24691"/>
    </row>
    <row r="24692" spans="1:4" x14ac:dyDescent="0.25">
      <c r="A24692"/>
      <c r="B24692"/>
      <c r="C24692"/>
      <c r="D24692"/>
    </row>
    <row r="24693" spans="1:4" x14ac:dyDescent="0.25">
      <c r="A24693"/>
      <c r="B24693"/>
      <c r="C24693"/>
      <c r="D24693"/>
    </row>
    <row r="24694" spans="1:4" x14ac:dyDescent="0.25">
      <c r="A24694"/>
      <c r="B24694"/>
      <c r="C24694"/>
      <c r="D24694"/>
    </row>
    <row r="24695" spans="1:4" x14ac:dyDescent="0.25">
      <c r="A24695"/>
      <c r="B24695"/>
      <c r="C24695"/>
      <c r="D24695"/>
    </row>
    <row r="24696" spans="1:4" x14ac:dyDescent="0.25">
      <c r="A24696"/>
      <c r="B24696"/>
      <c r="C24696"/>
      <c r="D24696"/>
    </row>
    <row r="24697" spans="1:4" x14ac:dyDescent="0.25">
      <c r="A24697"/>
      <c r="B24697"/>
      <c r="C24697"/>
      <c r="D24697"/>
    </row>
    <row r="24698" spans="1:4" x14ac:dyDescent="0.25">
      <c r="A24698"/>
      <c r="B24698"/>
      <c r="C24698"/>
      <c r="D24698"/>
    </row>
    <row r="24699" spans="1:4" x14ac:dyDescent="0.25">
      <c r="A24699"/>
      <c r="B24699"/>
      <c r="C24699"/>
      <c r="D24699"/>
    </row>
    <row r="24700" spans="1:4" x14ac:dyDescent="0.25">
      <c r="A24700"/>
      <c r="B24700"/>
      <c r="C24700"/>
      <c r="D24700"/>
    </row>
    <row r="24701" spans="1:4" x14ac:dyDescent="0.25">
      <c r="A24701"/>
      <c r="B24701"/>
      <c r="C24701"/>
      <c r="D24701"/>
    </row>
    <row r="24702" spans="1:4" x14ac:dyDescent="0.25">
      <c r="A24702"/>
      <c r="B24702"/>
      <c r="C24702"/>
      <c r="D24702"/>
    </row>
    <row r="24703" spans="1:4" x14ac:dyDescent="0.25">
      <c r="A24703"/>
      <c r="B24703"/>
      <c r="C24703"/>
      <c r="D24703"/>
    </row>
    <row r="24704" spans="1:4" x14ac:dyDescent="0.25">
      <c r="A24704"/>
      <c r="B24704"/>
      <c r="C24704"/>
      <c r="D24704"/>
    </row>
    <row r="24705" spans="1:4" x14ac:dyDescent="0.25">
      <c r="A24705"/>
      <c r="B24705"/>
      <c r="C24705"/>
      <c r="D24705"/>
    </row>
    <row r="24706" spans="1:4" x14ac:dyDescent="0.25">
      <c r="A24706"/>
      <c r="B24706"/>
      <c r="C24706"/>
      <c r="D24706"/>
    </row>
    <row r="24707" spans="1:4" x14ac:dyDescent="0.25">
      <c r="A24707"/>
      <c r="B24707"/>
      <c r="C24707"/>
      <c r="D24707"/>
    </row>
    <row r="24708" spans="1:4" x14ac:dyDescent="0.25">
      <c r="A24708"/>
      <c r="B24708"/>
      <c r="C24708"/>
      <c r="D24708"/>
    </row>
    <row r="24709" spans="1:4" x14ac:dyDescent="0.25">
      <c r="A24709"/>
      <c r="B24709"/>
      <c r="C24709"/>
      <c r="D24709"/>
    </row>
    <row r="24710" spans="1:4" x14ac:dyDescent="0.25">
      <c r="A24710"/>
      <c r="B24710"/>
      <c r="C24710"/>
      <c r="D24710"/>
    </row>
    <row r="24711" spans="1:4" x14ac:dyDescent="0.25">
      <c r="A24711"/>
      <c r="B24711"/>
      <c r="C24711"/>
      <c r="D24711"/>
    </row>
    <row r="24712" spans="1:4" x14ac:dyDescent="0.25">
      <c r="A24712"/>
      <c r="B24712"/>
      <c r="C24712"/>
      <c r="D24712"/>
    </row>
    <row r="24713" spans="1:4" x14ac:dyDescent="0.25">
      <c r="A24713"/>
      <c r="B24713"/>
      <c r="C24713"/>
      <c r="D24713"/>
    </row>
    <row r="24714" spans="1:4" x14ac:dyDescent="0.25">
      <c r="A24714"/>
      <c r="B24714"/>
      <c r="C24714"/>
      <c r="D24714"/>
    </row>
    <row r="24715" spans="1:4" x14ac:dyDescent="0.25">
      <c r="A24715"/>
      <c r="B24715"/>
      <c r="C24715"/>
      <c r="D24715"/>
    </row>
    <row r="24716" spans="1:4" x14ac:dyDescent="0.25">
      <c r="A24716"/>
      <c r="B24716"/>
      <c r="C24716"/>
      <c r="D24716"/>
    </row>
    <row r="24717" spans="1:4" x14ac:dyDescent="0.25">
      <c r="A24717"/>
      <c r="B24717"/>
      <c r="C24717"/>
      <c r="D24717"/>
    </row>
    <row r="24718" spans="1:4" x14ac:dyDescent="0.25">
      <c r="A24718"/>
      <c r="B24718"/>
      <c r="C24718"/>
      <c r="D24718"/>
    </row>
    <row r="24719" spans="1:4" x14ac:dyDescent="0.25">
      <c r="A24719"/>
      <c r="B24719"/>
      <c r="C24719"/>
      <c r="D24719"/>
    </row>
    <row r="24720" spans="1:4" x14ac:dyDescent="0.25">
      <c r="A24720"/>
      <c r="B24720"/>
      <c r="C24720"/>
      <c r="D24720"/>
    </row>
    <row r="24721" spans="1:4" x14ac:dyDescent="0.25">
      <c r="A24721"/>
      <c r="B24721"/>
      <c r="C24721"/>
      <c r="D24721"/>
    </row>
    <row r="24722" spans="1:4" x14ac:dyDescent="0.25">
      <c r="A24722"/>
      <c r="B24722"/>
      <c r="C24722"/>
      <c r="D24722"/>
    </row>
    <row r="24723" spans="1:4" x14ac:dyDescent="0.25">
      <c r="A24723"/>
      <c r="B24723"/>
      <c r="C24723"/>
      <c r="D24723"/>
    </row>
    <row r="24724" spans="1:4" x14ac:dyDescent="0.25">
      <c r="A24724"/>
      <c r="B24724"/>
      <c r="C24724"/>
      <c r="D24724"/>
    </row>
    <row r="24725" spans="1:4" x14ac:dyDescent="0.25">
      <c r="A24725"/>
      <c r="B24725"/>
      <c r="C24725"/>
      <c r="D24725"/>
    </row>
    <row r="24726" spans="1:4" x14ac:dyDescent="0.25">
      <c r="A24726"/>
      <c r="B24726"/>
      <c r="C24726"/>
      <c r="D24726"/>
    </row>
    <row r="24727" spans="1:4" x14ac:dyDescent="0.25">
      <c r="A24727"/>
      <c r="B24727"/>
      <c r="C24727"/>
      <c r="D24727"/>
    </row>
    <row r="24728" spans="1:4" x14ac:dyDescent="0.25">
      <c r="A24728"/>
      <c r="B24728"/>
      <c r="C24728"/>
      <c r="D24728"/>
    </row>
    <row r="24729" spans="1:4" x14ac:dyDescent="0.25">
      <c r="A24729"/>
      <c r="B24729"/>
      <c r="C24729"/>
      <c r="D24729"/>
    </row>
    <row r="24730" spans="1:4" x14ac:dyDescent="0.25">
      <c r="A24730"/>
      <c r="B24730"/>
      <c r="C24730"/>
      <c r="D24730"/>
    </row>
    <row r="24731" spans="1:4" x14ac:dyDescent="0.25">
      <c r="A24731"/>
      <c r="B24731"/>
      <c r="C24731"/>
      <c r="D24731"/>
    </row>
    <row r="24732" spans="1:4" x14ac:dyDescent="0.25">
      <c r="A24732"/>
      <c r="B24732"/>
      <c r="C24732"/>
      <c r="D24732"/>
    </row>
    <row r="24733" spans="1:4" x14ac:dyDescent="0.25">
      <c r="A24733"/>
      <c r="B24733"/>
      <c r="C24733"/>
      <c r="D24733"/>
    </row>
    <row r="24734" spans="1:4" x14ac:dyDescent="0.25">
      <c r="A24734"/>
      <c r="B24734"/>
      <c r="C24734"/>
      <c r="D24734"/>
    </row>
    <row r="24735" spans="1:4" x14ac:dyDescent="0.25">
      <c r="A24735"/>
      <c r="B24735"/>
      <c r="C24735"/>
      <c r="D24735"/>
    </row>
    <row r="24736" spans="1:4" x14ac:dyDescent="0.25">
      <c r="A24736"/>
      <c r="B24736"/>
      <c r="C24736"/>
      <c r="D24736"/>
    </row>
    <row r="24737" spans="1:4" x14ac:dyDescent="0.25">
      <c r="A24737"/>
      <c r="B24737"/>
      <c r="C24737"/>
      <c r="D24737"/>
    </row>
    <row r="24738" spans="1:4" x14ac:dyDescent="0.25">
      <c r="A24738"/>
      <c r="B24738"/>
      <c r="C24738"/>
      <c r="D24738"/>
    </row>
    <row r="24739" spans="1:4" x14ac:dyDescent="0.25">
      <c r="A24739"/>
      <c r="B24739"/>
      <c r="C24739"/>
      <c r="D24739"/>
    </row>
    <row r="24740" spans="1:4" x14ac:dyDescent="0.25">
      <c r="A24740"/>
      <c r="B24740"/>
      <c r="C24740"/>
      <c r="D24740"/>
    </row>
    <row r="24741" spans="1:4" x14ac:dyDescent="0.25">
      <c r="A24741"/>
      <c r="B24741"/>
      <c r="C24741"/>
      <c r="D24741"/>
    </row>
    <row r="24742" spans="1:4" x14ac:dyDescent="0.25">
      <c r="A24742"/>
      <c r="B24742"/>
      <c r="C24742"/>
      <c r="D24742"/>
    </row>
    <row r="24743" spans="1:4" x14ac:dyDescent="0.25">
      <c r="A24743"/>
      <c r="B24743"/>
      <c r="C24743"/>
      <c r="D24743"/>
    </row>
    <row r="24744" spans="1:4" x14ac:dyDescent="0.25">
      <c r="A24744"/>
      <c r="B24744"/>
      <c r="C24744"/>
      <c r="D24744"/>
    </row>
    <row r="24745" spans="1:4" x14ac:dyDescent="0.25">
      <c r="A24745"/>
      <c r="B24745"/>
      <c r="C24745"/>
      <c r="D24745"/>
    </row>
    <row r="24746" spans="1:4" x14ac:dyDescent="0.25">
      <c r="A24746"/>
      <c r="B24746"/>
      <c r="C24746"/>
      <c r="D24746"/>
    </row>
    <row r="24747" spans="1:4" x14ac:dyDescent="0.25">
      <c r="A24747"/>
      <c r="B24747"/>
      <c r="C24747"/>
      <c r="D24747"/>
    </row>
    <row r="24748" spans="1:4" x14ac:dyDescent="0.25">
      <c r="A24748"/>
      <c r="B24748"/>
      <c r="C24748"/>
      <c r="D24748"/>
    </row>
    <row r="24749" spans="1:4" x14ac:dyDescent="0.25">
      <c r="A24749"/>
      <c r="B24749"/>
      <c r="C24749"/>
      <c r="D24749"/>
    </row>
    <row r="24750" spans="1:4" x14ac:dyDescent="0.25">
      <c r="A24750"/>
      <c r="B24750"/>
      <c r="C24750"/>
      <c r="D24750"/>
    </row>
    <row r="24751" spans="1:4" x14ac:dyDescent="0.25">
      <c r="A24751"/>
      <c r="B24751"/>
      <c r="C24751"/>
      <c r="D24751"/>
    </row>
    <row r="24752" spans="1:4" x14ac:dyDescent="0.25">
      <c r="A24752"/>
      <c r="B24752"/>
      <c r="C24752"/>
      <c r="D24752"/>
    </row>
    <row r="24753" spans="1:4" x14ac:dyDescent="0.25">
      <c r="A24753"/>
      <c r="B24753"/>
      <c r="C24753"/>
      <c r="D24753"/>
    </row>
    <row r="24754" spans="1:4" x14ac:dyDescent="0.25">
      <c r="A24754"/>
      <c r="B24754"/>
      <c r="C24754"/>
      <c r="D24754"/>
    </row>
    <row r="24755" spans="1:4" x14ac:dyDescent="0.25">
      <c r="A24755"/>
      <c r="B24755"/>
      <c r="C24755"/>
      <c r="D24755"/>
    </row>
    <row r="24756" spans="1:4" x14ac:dyDescent="0.25">
      <c r="A24756"/>
      <c r="B24756"/>
      <c r="C24756"/>
      <c r="D24756"/>
    </row>
    <row r="24757" spans="1:4" x14ac:dyDescent="0.25">
      <c r="A24757"/>
      <c r="B24757"/>
      <c r="C24757"/>
      <c r="D24757"/>
    </row>
    <row r="24758" spans="1:4" x14ac:dyDescent="0.25">
      <c r="A24758"/>
      <c r="B24758"/>
      <c r="C24758"/>
      <c r="D24758"/>
    </row>
    <row r="24759" spans="1:4" x14ac:dyDescent="0.25">
      <c r="A24759"/>
      <c r="B24759"/>
      <c r="C24759"/>
      <c r="D24759"/>
    </row>
    <row r="24760" spans="1:4" x14ac:dyDescent="0.25">
      <c r="A24760"/>
      <c r="B24760"/>
      <c r="C24760"/>
      <c r="D24760"/>
    </row>
    <row r="24761" spans="1:4" x14ac:dyDescent="0.25">
      <c r="A24761"/>
      <c r="B24761"/>
      <c r="C24761"/>
      <c r="D24761"/>
    </row>
    <row r="24762" spans="1:4" x14ac:dyDescent="0.25">
      <c r="A24762"/>
      <c r="B24762"/>
      <c r="C24762"/>
      <c r="D24762"/>
    </row>
    <row r="24763" spans="1:4" x14ac:dyDescent="0.25">
      <c r="A24763"/>
      <c r="B24763"/>
      <c r="C24763"/>
      <c r="D24763"/>
    </row>
    <row r="24764" spans="1:4" x14ac:dyDescent="0.25">
      <c r="A24764"/>
      <c r="B24764"/>
      <c r="C24764"/>
      <c r="D24764"/>
    </row>
    <row r="24765" spans="1:4" x14ac:dyDescent="0.25">
      <c r="A24765"/>
      <c r="B24765"/>
      <c r="C24765"/>
      <c r="D24765"/>
    </row>
    <row r="24766" spans="1:4" x14ac:dyDescent="0.25">
      <c r="A24766"/>
      <c r="B24766"/>
      <c r="C24766"/>
      <c r="D24766"/>
    </row>
    <row r="24767" spans="1:4" x14ac:dyDescent="0.25">
      <c r="A24767"/>
      <c r="B24767"/>
      <c r="C24767"/>
      <c r="D24767"/>
    </row>
    <row r="24768" spans="1:4" x14ac:dyDescent="0.25">
      <c r="A24768"/>
      <c r="B24768"/>
      <c r="C24768"/>
      <c r="D24768"/>
    </row>
    <row r="24769" spans="1:4" x14ac:dyDescent="0.25">
      <c r="A24769"/>
      <c r="B24769"/>
      <c r="C24769"/>
      <c r="D24769"/>
    </row>
    <row r="24770" spans="1:4" x14ac:dyDescent="0.25">
      <c r="A24770"/>
      <c r="B24770"/>
      <c r="C24770"/>
      <c r="D24770"/>
    </row>
    <row r="24771" spans="1:4" x14ac:dyDescent="0.25">
      <c r="A24771"/>
      <c r="B24771"/>
      <c r="C24771"/>
      <c r="D24771"/>
    </row>
    <row r="24772" spans="1:4" x14ac:dyDescent="0.25">
      <c r="A24772"/>
      <c r="B24772"/>
      <c r="C24772"/>
      <c r="D24772"/>
    </row>
    <row r="24773" spans="1:4" x14ac:dyDescent="0.25">
      <c r="A24773"/>
      <c r="B24773"/>
      <c r="C24773"/>
      <c r="D24773"/>
    </row>
    <row r="24774" spans="1:4" x14ac:dyDescent="0.25">
      <c r="A24774"/>
      <c r="B24774"/>
      <c r="C24774"/>
      <c r="D24774"/>
    </row>
    <row r="24775" spans="1:4" x14ac:dyDescent="0.25">
      <c r="A24775"/>
      <c r="B24775"/>
      <c r="C24775"/>
      <c r="D24775"/>
    </row>
    <row r="24776" spans="1:4" x14ac:dyDescent="0.25">
      <c r="A24776"/>
      <c r="B24776"/>
      <c r="C24776"/>
      <c r="D24776"/>
    </row>
    <row r="24777" spans="1:4" x14ac:dyDescent="0.25">
      <c r="A24777"/>
      <c r="B24777"/>
      <c r="C24777"/>
      <c r="D24777"/>
    </row>
    <row r="24778" spans="1:4" x14ac:dyDescent="0.25">
      <c r="A24778"/>
      <c r="B24778"/>
      <c r="C24778"/>
      <c r="D24778"/>
    </row>
    <row r="24779" spans="1:4" x14ac:dyDescent="0.25">
      <c r="A24779"/>
      <c r="B24779"/>
      <c r="C24779"/>
      <c r="D24779"/>
    </row>
    <row r="24780" spans="1:4" x14ac:dyDescent="0.25">
      <c r="A24780"/>
      <c r="B24780"/>
      <c r="C24780"/>
      <c r="D24780"/>
    </row>
    <row r="24781" spans="1:4" x14ac:dyDescent="0.25">
      <c r="A24781"/>
      <c r="B24781"/>
      <c r="C24781"/>
      <c r="D24781"/>
    </row>
    <row r="24782" spans="1:4" x14ac:dyDescent="0.25">
      <c r="A24782"/>
      <c r="B24782"/>
      <c r="C24782"/>
      <c r="D24782"/>
    </row>
    <row r="24783" spans="1:4" x14ac:dyDescent="0.25">
      <c r="A24783"/>
      <c r="B24783"/>
      <c r="C24783"/>
      <c r="D24783"/>
    </row>
    <row r="24784" spans="1:4" x14ac:dyDescent="0.25">
      <c r="A24784"/>
      <c r="B24784"/>
      <c r="C24784"/>
      <c r="D24784"/>
    </row>
    <row r="24785" spans="1:4" x14ac:dyDescent="0.25">
      <c r="A24785"/>
      <c r="B24785"/>
      <c r="C24785"/>
      <c r="D24785"/>
    </row>
    <row r="24786" spans="1:4" x14ac:dyDescent="0.25">
      <c r="A24786"/>
      <c r="B24786"/>
      <c r="C24786"/>
      <c r="D24786"/>
    </row>
    <row r="24787" spans="1:4" x14ac:dyDescent="0.25">
      <c r="A24787"/>
      <c r="B24787"/>
      <c r="C24787"/>
      <c r="D24787"/>
    </row>
    <row r="24788" spans="1:4" x14ac:dyDescent="0.25">
      <c r="A24788"/>
      <c r="B24788"/>
      <c r="C24788"/>
      <c r="D24788"/>
    </row>
    <row r="24789" spans="1:4" x14ac:dyDescent="0.25">
      <c r="A24789"/>
      <c r="B24789"/>
      <c r="C24789"/>
      <c r="D24789"/>
    </row>
    <row r="24790" spans="1:4" x14ac:dyDescent="0.25">
      <c r="A24790"/>
      <c r="B24790"/>
      <c r="C24790"/>
      <c r="D24790"/>
    </row>
    <row r="24791" spans="1:4" x14ac:dyDescent="0.25">
      <c r="A24791"/>
      <c r="B24791"/>
      <c r="C24791"/>
      <c r="D24791"/>
    </row>
    <row r="24792" spans="1:4" x14ac:dyDescent="0.25">
      <c r="A24792"/>
      <c r="B24792"/>
      <c r="C24792"/>
      <c r="D24792"/>
    </row>
    <row r="24793" spans="1:4" x14ac:dyDescent="0.25">
      <c r="A24793"/>
      <c r="B24793"/>
      <c r="C24793"/>
      <c r="D24793"/>
    </row>
    <row r="24794" spans="1:4" x14ac:dyDescent="0.25">
      <c r="A24794"/>
      <c r="B24794"/>
      <c r="C24794"/>
      <c r="D24794"/>
    </row>
    <row r="24795" spans="1:4" x14ac:dyDescent="0.25">
      <c r="A24795"/>
      <c r="B24795"/>
      <c r="C24795"/>
      <c r="D24795"/>
    </row>
    <row r="24796" spans="1:4" x14ac:dyDescent="0.25">
      <c r="A24796"/>
      <c r="B24796"/>
      <c r="C24796"/>
      <c r="D24796"/>
    </row>
    <row r="24797" spans="1:4" x14ac:dyDescent="0.25">
      <c r="A24797"/>
      <c r="B24797"/>
      <c r="C24797"/>
      <c r="D24797"/>
    </row>
    <row r="24798" spans="1:4" x14ac:dyDescent="0.25">
      <c r="A24798"/>
      <c r="B24798"/>
      <c r="C24798"/>
      <c r="D24798"/>
    </row>
    <row r="24799" spans="1:4" x14ac:dyDescent="0.25">
      <c r="A24799"/>
      <c r="B24799"/>
      <c r="C24799"/>
      <c r="D24799"/>
    </row>
    <row r="24800" spans="1:4" x14ac:dyDescent="0.25">
      <c r="A24800"/>
      <c r="B24800"/>
      <c r="C24800"/>
      <c r="D24800"/>
    </row>
    <row r="24801" spans="1:4" x14ac:dyDescent="0.25">
      <c r="A24801"/>
      <c r="B24801"/>
      <c r="C24801"/>
      <c r="D24801"/>
    </row>
    <row r="24802" spans="1:4" x14ac:dyDescent="0.25">
      <c r="A24802"/>
      <c r="B24802"/>
      <c r="C24802"/>
      <c r="D24802"/>
    </row>
    <row r="24803" spans="1:4" x14ac:dyDescent="0.25">
      <c r="A24803"/>
      <c r="B24803"/>
      <c r="C24803"/>
      <c r="D24803"/>
    </row>
    <row r="24804" spans="1:4" x14ac:dyDescent="0.25">
      <c r="A24804"/>
      <c r="B24804"/>
      <c r="C24804"/>
      <c r="D24804"/>
    </row>
    <row r="24805" spans="1:4" x14ac:dyDescent="0.25">
      <c r="A24805"/>
      <c r="B24805"/>
      <c r="C24805"/>
      <c r="D24805"/>
    </row>
    <row r="24806" spans="1:4" x14ac:dyDescent="0.25">
      <c r="A24806"/>
      <c r="B24806"/>
      <c r="C24806"/>
      <c r="D24806"/>
    </row>
    <row r="24807" spans="1:4" x14ac:dyDescent="0.25">
      <c r="A24807"/>
      <c r="B24807"/>
      <c r="C24807"/>
      <c r="D24807"/>
    </row>
    <row r="24808" spans="1:4" x14ac:dyDescent="0.25">
      <c r="A24808"/>
      <c r="B24808"/>
      <c r="C24808"/>
      <c r="D24808"/>
    </row>
    <row r="24809" spans="1:4" x14ac:dyDescent="0.25">
      <c r="A24809"/>
      <c r="B24809"/>
      <c r="C24809"/>
      <c r="D24809"/>
    </row>
    <row r="24810" spans="1:4" x14ac:dyDescent="0.25">
      <c r="A24810"/>
      <c r="B24810"/>
      <c r="C24810"/>
      <c r="D24810"/>
    </row>
    <row r="24811" spans="1:4" x14ac:dyDescent="0.25">
      <c r="A24811"/>
      <c r="B24811"/>
      <c r="C24811"/>
      <c r="D24811"/>
    </row>
    <row r="24812" spans="1:4" x14ac:dyDescent="0.25">
      <c r="A24812"/>
      <c r="B24812"/>
      <c r="C24812"/>
      <c r="D24812"/>
    </row>
    <row r="24813" spans="1:4" x14ac:dyDescent="0.25">
      <c r="A24813"/>
      <c r="B24813"/>
      <c r="C24813"/>
      <c r="D24813"/>
    </row>
    <row r="24814" spans="1:4" x14ac:dyDescent="0.25">
      <c r="A24814"/>
      <c r="B24814"/>
      <c r="C24814"/>
      <c r="D24814"/>
    </row>
    <row r="24815" spans="1:4" x14ac:dyDescent="0.25">
      <c r="A24815"/>
      <c r="B24815"/>
      <c r="C24815"/>
      <c r="D24815"/>
    </row>
    <row r="24816" spans="1:4" x14ac:dyDescent="0.25">
      <c r="A24816"/>
      <c r="B24816"/>
      <c r="C24816"/>
      <c r="D24816"/>
    </row>
    <row r="24817" spans="1:4" x14ac:dyDescent="0.25">
      <c r="A24817"/>
      <c r="B24817"/>
      <c r="C24817"/>
      <c r="D24817"/>
    </row>
    <row r="24818" spans="1:4" x14ac:dyDescent="0.25">
      <c r="A24818"/>
      <c r="B24818"/>
      <c r="C24818"/>
      <c r="D24818"/>
    </row>
    <row r="24819" spans="1:4" x14ac:dyDescent="0.25">
      <c r="A24819"/>
      <c r="B24819"/>
      <c r="C24819"/>
      <c r="D24819"/>
    </row>
    <row r="24820" spans="1:4" x14ac:dyDescent="0.25">
      <c r="A24820"/>
      <c r="B24820"/>
      <c r="C24820"/>
      <c r="D24820"/>
    </row>
    <row r="24821" spans="1:4" x14ac:dyDescent="0.25">
      <c r="A24821"/>
      <c r="B24821"/>
      <c r="C24821"/>
      <c r="D24821"/>
    </row>
    <row r="24822" spans="1:4" x14ac:dyDescent="0.25">
      <c r="A24822"/>
      <c r="B24822"/>
      <c r="C24822"/>
      <c r="D24822"/>
    </row>
    <row r="24823" spans="1:4" x14ac:dyDescent="0.25">
      <c r="A24823"/>
      <c r="B24823"/>
      <c r="C24823"/>
      <c r="D24823"/>
    </row>
    <row r="24824" spans="1:4" x14ac:dyDescent="0.25">
      <c r="A24824"/>
      <c r="B24824"/>
      <c r="C24824"/>
      <c r="D24824"/>
    </row>
    <row r="24825" spans="1:4" x14ac:dyDescent="0.25">
      <c r="A24825"/>
      <c r="B24825"/>
      <c r="C24825"/>
      <c r="D24825"/>
    </row>
    <row r="24826" spans="1:4" x14ac:dyDescent="0.25">
      <c r="A24826"/>
      <c r="B24826"/>
      <c r="C24826"/>
      <c r="D24826"/>
    </row>
    <row r="24827" spans="1:4" x14ac:dyDescent="0.25">
      <c r="A24827"/>
      <c r="B24827"/>
      <c r="C24827"/>
      <c r="D24827"/>
    </row>
    <row r="24828" spans="1:4" x14ac:dyDescent="0.25">
      <c r="A24828"/>
      <c r="B24828"/>
      <c r="C24828"/>
      <c r="D24828"/>
    </row>
    <row r="24829" spans="1:4" x14ac:dyDescent="0.25">
      <c r="A24829"/>
      <c r="B24829"/>
      <c r="C24829"/>
      <c r="D24829"/>
    </row>
    <row r="24830" spans="1:4" x14ac:dyDescent="0.25">
      <c r="A24830"/>
      <c r="B24830"/>
      <c r="C24830"/>
      <c r="D24830"/>
    </row>
    <row r="24831" spans="1:4" x14ac:dyDescent="0.25">
      <c r="A24831"/>
      <c r="B24831"/>
      <c r="C24831"/>
      <c r="D24831"/>
    </row>
    <row r="24832" spans="1:4" x14ac:dyDescent="0.25">
      <c r="A24832"/>
      <c r="B24832"/>
      <c r="C24832"/>
      <c r="D24832"/>
    </row>
    <row r="24833" spans="1:4" x14ac:dyDescent="0.25">
      <c r="A24833"/>
      <c r="B24833"/>
      <c r="C24833"/>
      <c r="D24833"/>
    </row>
    <row r="24834" spans="1:4" x14ac:dyDescent="0.25">
      <c r="A24834"/>
      <c r="B24834"/>
      <c r="C24834"/>
      <c r="D24834"/>
    </row>
    <row r="24835" spans="1:4" x14ac:dyDescent="0.25">
      <c r="A24835"/>
      <c r="B24835"/>
      <c r="C24835"/>
      <c r="D24835"/>
    </row>
    <row r="24836" spans="1:4" x14ac:dyDescent="0.25">
      <c r="A24836"/>
      <c r="B24836"/>
      <c r="C24836"/>
      <c r="D24836"/>
    </row>
    <row r="24837" spans="1:4" x14ac:dyDescent="0.25">
      <c r="A24837"/>
      <c r="B24837"/>
      <c r="C24837"/>
      <c r="D24837"/>
    </row>
    <row r="24838" spans="1:4" x14ac:dyDescent="0.25">
      <c r="A24838"/>
      <c r="B24838"/>
      <c r="C24838"/>
      <c r="D24838"/>
    </row>
    <row r="24839" spans="1:4" x14ac:dyDescent="0.25">
      <c r="A24839"/>
      <c r="B24839"/>
      <c r="C24839"/>
      <c r="D24839"/>
    </row>
    <row r="24840" spans="1:4" x14ac:dyDescent="0.25">
      <c r="A24840"/>
      <c r="B24840"/>
      <c r="C24840"/>
      <c r="D24840"/>
    </row>
    <row r="24841" spans="1:4" x14ac:dyDescent="0.25">
      <c r="A24841"/>
      <c r="B24841"/>
      <c r="C24841"/>
      <c r="D24841"/>
    </row>
    <row r="24842" spans="1:4" x14ac:dyDescent="0.25">
      <c r="A24842"/>
      <c r="B24842"/>
      <c r="C24842"/>
      <c r="D24842"/>
    </row>
    <row r="24843" spans="1:4" x14ac:dyDescent="0.25">
      <c r="A24843"/>
      <c r="B24843"/>
      <c r="C24843"/>
      <c r="D24843"/>
    </row>
    <row r="24844" spans="1:4" x14ac:dyDescent="0.25">
      <c r="A24844"/>
      <c r="B24844"/>
      <c r="C24844"/>
      <c r="D24844"/>
    </row>
    <row r="24845" spans="1:4" x14ac:dyDescent="0.25">
      <c r="A24845"/>
      <c r="B24845"/>
      <c r="C24845"/>
      <c r="D24845"/>
    </row>
    <row r="24846" spans="1:4" x14ac:dyDescent="0.25">
      <c r="A24846"/>
      <c r="B24846"/>
      <c r="C24846"/>
      <c r="D24846"/>
    </row>
    <row r="24847" spans="1:4" x14ac:dyDescent="0.25">
      <c r="A24847"/>
      <c r="B24847"/>
      <c r="C24847"/>
      <c r="D24847"/>
    </row>
    <row r="24848" spans="1:4" x14ac:dyDescent="0.25">
      <c r="A24848"/>
      <c r="B24848"/>
      <c r="C24848"/>
      <c r="D24848"/>
    </row>
    <row r="24849" spans="1:4" x14ac:dyDescent="0.25">
      <c r="A24849"/>
      <c r="B24849"/>
      <c r="C24849"/>
      <c r="D24849"/>
    </row>
    <row r="24850" spans="1:4" x14ac:dyDescent="0.25">
      <c r="A24850"/>
      <c r="B24850"/>
      <c r="C24850"/>
      <c r="D24850"/>
    </row>
    <row r="24851" spans="1:4" x14ac:dyDescent="0.25">
      <c r="A24851"/>
      <c r="B24851"/>
      <c r="C24851"/>
      <c r="D24851"/>
    </row>
    <row r="24852" spans="1:4" x14ac:dyDescent="0.25">
      <c r="A24852"/>
      <c r="B24852"/>
      <c r="C24852"/>
      <c r="D24852"/>
    </row>
    <row r="24853" spans="1:4" x14ac:dyDescent="0.25">
      <c r="A24853"/>
      <c r="B24853"/>
      <c r="C24853"/>
      <c r="D24853"/>
    </row>
    <row r="24854" spans="1:4" x14ac:dyDescent="0.25">
      <c r="A24854"/>
      <c r="B24854"/>
      <c r="C24854"/>
      <c r="D24854"/>
    </row>
    <row r="24855" spans="1:4" x14ac:dyDescent="0.25">
      <c r="A24855"/>
      <c r="B24855"/>
      <c r="C24855"/>
      <c r="D24855"/>
    </row>
    <row r="24856" spans="1:4" x14ac:dyDescent="0.25">
      <c r="A24856"/>
      <c r="B24856"/>
      <c r="C24856"/>
      <c r="D24856"/>
    </row>
    <row r="24857" spans="1:4" x14ac:dyDescent="0.25">
      <c r="A24857"/>
      <c r="B24857"/>
      <c r="C24857"/>
      <c r="D24857"/>
    </row>
    <row r="24858" spans="1:4" x14ac:dyDescent="0.25">
      <c r="A24858"/>
      <c r="B24858"/>
      <c r="C24858"/>
      <c r="D24858"/>
    </row>
    <row r="24859" spans="1:4" x14ac:dyDescent="0.25">
      <c r="A24859"/>
      <c r="B24859"/>
      <c r="C24859"/>
      <c r="D24859"/>
    </row>
    <row r="24860" spans="1:4" x14ac:dyDescent="0.25">
      <c r="A24860"/>
      <c r="B24860"/>
      <c r="C24860"/>
      <c r="D24860"/>
    </row>
    <row r="24861" spans="1:4" x14ac:dyDescent="0.25">
      <c r="A24861"/>
      <c r="B24861"/>
      <c r="C24861"/>
      <c r="D24861"/>
    </row>
    <row r="24862" spans="1:4" x14ac:dyDescent="0.25">
      <c r="A24862"/>
      <c r="B24862"/>
      <c r="C24862"/>
      <c r="D24862"/>
    </row>
    <row r="24863" spans="1:4" x14ac:dyDescent="0.25">
      <c r="A24863"/>
      <c r="B24863"/>
      <c r="C24863"/>
      <c r="D24863"/>
    </row>
    <row r="24864" spans="1:4" x14ac:dyDescent="0.25">
      <c r="A24864"/>
      <c r="B24864"/>
      <c r="C24864"/>
      <c r="D24864"/>
    </row>
    <row r="24865" spans="1:4" x14ac:dyDescent="0.25">
      <c r="A24865"/>
      <c r="B24865"/>
      <c r="C24865"/>
      <c r="D24865"/>
    </row>
    <row r="24866" spans="1:4" x14ac:dyDescent="0.25">
      <c r="A24866"/>
      <c r="B24866"/>
      <c r="C24866"/>
      <c r="D24866"/>
    </row>
    <row r="24867" spans="1:4" x14ac:dyDescent="0.25">
      <c r="A24867"/>
      <c r="B24867"/>
      <c r="C24867"/>
      <c r="D24867"/>
    </row>
    <row r="24868" spans="1:4" x14ac:dyDescent="0.25">
      <c r="A24868"/>
      <c r="B24868"/>
      <c r="C24868"/>
      <c r="D24868"/>
    </row>
    <row r="24869" spans="1:4" x14ac:dyDescent="0.25">
      <c r="A24869"/>
      <c r="B24869"/>
      <c r="C24869"/>
      <c r="D24869"/>
    </row>
    <row r="24870" spans="1:4" x14ac:dyDescent="0.25">
      <c r="A24870"/>
      <c r="B24870"/>
      <c r="C24870"/>
      <c r="D24870"/>
    </row>
    <row r="24871" spans="1:4" x14ac:dyDescent="0.25">
      <c r="A24871"/>
      <c r="B24871"/>
      <c r="C24871"/>
      <c r="D24871"/>
    </row>
    <row r="24872" spans="1:4" x14ac:dyDescent="0.25">
      <c r="A24872"/>
      <c r="B24872"/>
      <c r="C24872"/>
      <c r="D24872"/>
    </row>
    <row r="24873" spans="1:4" x14ac:dyDescent="0.25">
      <c r="A24873"/>
      <c r="B24873"/>
      <c r="C24873"/>
      <c r="D24873"/>
    </row>
    <row r="24874" spans="1:4" x14ac:dyDescent="0.25">
      <c r="A24874"/>
      <c r="B24874"/>
      <c r="C24874"/>
      <c r="D24874"/>
    </row>
    <row r="24875" spans="1:4" x14ac:dyDescent="0.25">
      <c r="A24875"/>
      <c r="B24875"/>
      <c r="C24875"/>
      <c r="D24875"/>
    </row>
    <row r="24876" spans="1:4" x14ac:dyDescent="0.25">
      <c r="A24876"/>
      <c r="B24876"/>
      <c r="C24876"/>
      <c r="D24876"/>
    </row>
    <row r="24877" spans="1:4" x14ac:dyDescent="0.25">
      <c r="A24877"/>
      <c r="B24877"/>
      <c r="C24877"/>
      <c r="D24877"/>
    </row>
    <row r="24878" spans="1:4" x14ac:dyDescent="0.25">
      <c r="A24878"/>
      <c r="B24878"/>
      <c r="C24878"/>
      <c r="D24878"/>
    </row>
    <row r="24879" spans="1:4" x14ac:dyDescent="0.25">
      <c r="A24879"/>
      <c r="B24879"/>
      <c r="C24879"/>
      <c r="D24879"/>
    </row>
    <row r="24880" spans="1:4" x14ac:dyDescent="0.25">
      <c r="A24880"/>
      <c r="B24880"/>
      <c r="C24880"/>
      <c r="D24880"/>
    </row>
    <row r="24881" spans="1:4" x14ac:dyDescent="0.25">
      <c r="A24881"/>
      <c r="B24881"/>
      <c r="C24881"/>
      <c r="D24881"/>
    </row>
    <row r="24882" spans="1:4" x14ac:dyDescent="0.25">
      <c r="A24882"/>
      <c r="B24882"/>
      <c r="C24882"/>
      <c r="D24882"/>
    </row>
    <row r="24883" spans="1:4" x14ac:dyDescent="0.25">
      <c r="A24883"/>
      <c r="B24883"/>
      <c r="C24883"/>
      <c r="D24883"/>
    </row>
    <row r="24884" spans="1:4" x14ac:dyDescent="0.25">
      <c r="A24884"/>
      <c r="B24884"/>
      <c r="C24884"/>
      <c r="D24884"/>
    </row>
    <row r="24885" spans="1:4" x14ac:dyDescent="0.25">
      <c r="A24885"/>
      <c r="B24885"/>
      <c r="C24885"/>
      <c r="D24885"/>
    </row>
    <row r="24886" spans="1:4" x14ac:dyDescent="0.25">
      <c r="A24886"/>
      <c r="B24886"/>
      <c r="C24886"/>
      <c r="D24886"/>
    </row>
    <row r="24887" spans="1:4" x14ac:dyDescent="0.25">
      <c r="A24887"/>
      <c r="B24887"/>
      <c r="C24887"/>
      <c r="D24887"/>
    </row>
    <row r="24888" spans="1:4" x14ac:dyDescent="0.25">
      <c r="A24888"/>
      <c r="B24888"/>
      <c r="C24888"/>
      <c r="D24888"/>
    </row>
    <row r="24889" spans="1:4" x14ac:dyDescent="0.25">
      <c r="A24889"/>
      <c r="B24889"/>
      <c r="C24889"/>
      <c r="D24889"/>
    </row>
    <row r="24890" spans="1:4" x14ac:dyDescent="0.25">
      <c r="A24890"/>
      <c r="B24890"/>
      <c r="C24890"/>
      <c r="D24890"/>
    </row>
    <row r="24891" spans="1:4" x14ac:dyDescent="0.25">
      <c r="A24891"/>
      <c r="B24891"/>
      <c r="C24891"/>
      <c r="D24891"/>
    </row>
    <row r="24892" spans="1:4" x14ac:dyDescent="0.25">
      <c r="A24892"/>
      <c r="B24892"/>
      <c r="C24892"/>
      <c r="D24892"/>
    </row>
    <row r="24893" spans="1:4" x14ac:dyDescent="0.25">
      <c r="A24893"/>
      <c r="B24893"/>
      <c r="C24893"/>
      <c r="D24893"/>
    </row>
    <row r="24894" spans="1:4" x14ac:dyDescent="0.25">
      <c r="A24894"/>
      <c r="B24894"/>
      <c r="C24894"/>
      <c r="D24894"/>
    </row>
    <row r="24895" spans="1:4" x14ac:dyDescent="0.25">
      <c r="A24895"/>
      <c r="B24895"/>
      <c r="C24895"/>
      <c r="D24895"/>
    </row>
    <row r="24896" spans="1:4" x14ac:dyDescent="0.25">
      <c r="A24896"/>
      <c r="B24896"/>
      <c r="C24896"/>
      <c r="D24896"/>
    </row>
    <row r="24897" spans="1:4" x14ac:dyDescent="0.25">
      <c r="A24897"/>
      <c r="B24897"/>
      <c r="C24897"/>
      <c r="D24897"/>
    </row>
    <row r="24898" spans="1:4" x14ac:dyDescent="0.25">
      <c r="A24898"/>
      <c r="B24898"/>
      <c r="C24898"/>
      <c r="D24898"/>
    </row>
    <row r="24899" spans="1:4" x14ac:dyDescent="0.25">
      <c r="A24899"/>
      <c r="B24899"/>
      <c r="C24899"/>
      <c r="D24899"/>
    </row>
    <row r="24900" spans="1:4" x14ac:dyDescent="0.25">
      <c r="A24900"/>
      <c r="B24900"/>
      <c r="C24900"/>
      <c r="D24900"/>
    </row>
    <row r="24901" spans="1:4" x14ac:dyDescent="0.25">
      <c r="A24901"/>
      <c r="B24901"/>
      <c r="C24901"/>
      <c r="D24901"/>
    </row>
    <row r="24902" spans="1:4" x14ac:dyDescent="0.25">
      <c r="A24902"/>
      <c r="B24902"/>
      <c r="C24902"/>
      <c r="D24902"/>
    </row>
    <row r="24903" spans="1:4" x14ac:dyDescent="0.25">
      <c r="A24903"/>
      <c r="B24903"/>
      <c r="C24903"/>
      <c r="D24903"/>
    </row>
    <row r="24904" spans="1:4" x14ac:dyDescent="0.25">
      <c r="A24904"/>
      <c r="B24904"/>
      <c r="C24904"/>
      <c r="D24904"/>
    </row>
    <row r="24905" spans="1:4" x14ac:dyDescent="0.25">
      <c r="A24905"/>
      <c r="B24905"/>
      <c r="C24905"/>
      <c r="D24905"/>
    </row>
    <row r="24906" spans="1:4" x14ac:dyDescent="0.25">
      <c r="A24906"/>
      <c r="B24906"/>
      <c r="C24906"/>
      <c r="D24906"/>
    </row>
    <row r="24907" spans="1:4" x14ac:dyDescent="0.25">
      <c r="A24907"/>
      <c r="B24907"/>
      <c r="C24907"/>
      <c r="D24907"/>
    </row>
    <row r="24908" spans="1:4" x14ac:dyDescent="0.25">
      <c r="A24908"/>
      <c r="B24908"/>
      <c r="C24908"/>
      <c r="D24908"/>
    </row>
    <row r="24909" spans="1:4" x14ac:dyDescent="0.25">
      <c r="A24909"/>
      <c r="B24909"/>
      <c r="C24909"/>
      <c r="D24909"/>
    </row>
    <row r="24910" spans="1:4" x14ac:dyDescent="0.25">
      <c r="A24910"/>
      <c r="B24910"/>
      <c r="C24910"/>
      <c r="D24910"/>
    </row>
    <row r="24911" spans="1:4" x14ac:dyDescent="0.25">
      <c r="A24911"/>
      <c r="B24911"/>
      <c r="C24911"/>
      <c r="D24911"/>
    </row>
    <row r="24912" spans="1:4" x14ac:dyDescent="0.25">
      <c r="A24912"/>
      <c r="B24912"/>
      <c r="C24912"/>
      <c r="D24912"/>
    </row>
    <row r="24913" spans="1:4" x14ac:dyDescent="0.25">
      <c r="A24913"/>
      <c r="B24913"/>
      <c r="C24913"/>
      <c r="D24913"/>
    </row>
    <row r="24914" spans="1:4" x14ac:dyDescent="0.25">
      <c r="A24914"/>
      <c r="B24914"/>
      <c r="C24914"/>
      <c r="D24914"/>
    </row>
    <row r="24915" spans="1:4" x14ac:dyDescent="0.25">
      <c r="A24915"/>
      <c r="B24915"/>
      <c r="C24915"/>
      <c r="D24915"/>
    </row>
    <row r="24916" spans="1:4" x14ac:dyDescent="0.25">
      <c r="A24916"/>
      <c r="B24916"/>
      <c r="C24916"/>
      <c r="D24916"/>
    </row>
    <row r="24917" spans="1:4" x14ac:dyDescent="0.25">
      <c r="A24917"/>
      <c r="B24917"/>
      <c r="C24917"/>
      <c r="D24917"/>
    </row>
    <row r="24918" spans="1:4" x14ac:dyDescent="0.25">
      <c r="A24918"/>
      <c r="B24918"/>
      <c r="C24918"/>
      <c r="D24918"/>
    </row>
    <row r="24919" spans="1:4" x14ac:dyDescent="0.25">
      <c r="A24919"/>
      <c r="B24919"/>
      <c r="C24919"/>
      <c r="D24919"/>
    </row>
    <row r="24920" spans="1:4" x14ac:dyDescent="0.25">
      <c r="A24920"/>
      <c r="B24920"/>
      <c r="C24920"/>
      <c r="D24920"/>
    </row>
    <row r="24921" spans="1:4" x14ac:dyDescent="0.25">
      <c r="A24921"/>
      <c r="B24921"/>
      <c r="C24921"/>
      <c r="D24921"/>
    </row>
    <row r="24922" spans="1:4" x14ac:dyDescent="0.25">
      <c r="A24922"/>
      <c r="B24922"/>
      <c r="C24922"/>
      <c r="D24922"/>
    </row>
    <row r="24923" spans="1:4" x14ac:dyDescent="0.25">
      <c r="A24923"/>
      <c r="B24923"/>
      <c r="C24923"/>
      <c r="D24923"/>
    </row>
    <row r="24924" spans="1:4" x14ac:dyDescent="0.25">
      <c r="A24924"/>
      <c r="B24924"/>
      <c r="C24924"/>
      <c r="D24924"/>
    </row>
    <row r="24925" spans="1:4" x14ac:dyDescent="0.25">
      <c r="A24925"/>
      <c r="B24925"/>
      <c r="C24925"/>
      <c r="D24925"/>
    </row>
    <row r="24926" spans="1:4" x14ac:dyDescent="0.25">
      <c r="A24926"/>
      <c r="B24926"/>
      <c r="C24926"/>
      <c r="D24926"/>
    </row>
    <row r="24927" spans="1:4" x14ac:dyDescent="0.25">
      <c r="A24927"/>
      <c r="B24927"/>
      <c r="C24927"/>
      <c r="D24927"/>
    </row>
    <row r="24928" spans="1:4" x14ac:dyDescent="0.25">
      <c r="A24928"/>
      <c r="B24928"/>
      <c r="C24928"/>
      <c r="D24928"/>
    </row>
    <row r="24929" spans="1:4" x14ac:dyDescent="0.25">
      <c r="A24929"/>
      <c r="B24929"/>
      <c r="C24929"/>
      <c r="D24929"/>
    </row>
    <row r="24930" spans="1:4" x14ac:dyDescent="0.25">
      <c r="A24930"/>
      <c r="B24930"/>
      <c r="C24930"/>
      <c r="D24930"/>
    </row>
    <row r="24931" spans="1:4" x14ac:dyDescent="0.25">
      <c r="A24931"/>
      <c r="B24931"/>
      <c r="C24931"/>
      <c r="D24931"/>
    </row>
    <row r="24932" spans="1:4" x14ac:dyDescent="0.25">
      <c r="A24932"/>
      <c r="B24932"/>
      <c r="C24932"/>
      <c r="D24932"/>
    </row>
    <row r="24933" spans="1:4" x14ac:dyDescent="0.25">
      <c r="A24933"/>
      <c r="B24933"/>
      <c r="C24933"/>
      <c r="D24933"/>
    </row>
    <row r="24934" spans="1:4" x14ac:dyDescent="0.25">
      <c r="A24934"/>
      <c r="B24934"/>
      <c r="C24934"/>
      <c r="D24934"/>
    </row>
    <row r="24935" spans="1:4" x14ac:dyDescent="0.25">
      <c r="A24935"/>
      <c r="B24935"/>
      <c r="C24935"/>
      <c r="D24935"/>
    </row>
    <row r="24936" spans="1:4" x14ac:dyDescent="0.25">
      <c r="A24936"/>
      <c r="B24936"/>
      <c r="C24936"/>
      <c r="D24936"/>
    </row>
    <row r="24937" spans="1:4" x14ac:dyDescent="0.25">
      <c r="A24937"/>
      <c r="B24937"/>
      <c r="C24937"/>
      <c r="D24937"/>
    </row>
    <row r="24938" spans="1:4" x14ac:dyDescent="0.25">
      <c r="A24938"/>
      <c r="B24938"/>
      <c r="C24938"/>
      <c r="D24938"/>
    </row>
    <row r="24939" spans="1:4" x14ac:dyDescent="0.25">
      <c r="A24939"/>
      <c r="B24939"/>
      <c r="C24939"/>
      <c r="D24939"/>
    </row>
    <row r="24940" spans="1:4" x14ac:dyDescent="0.25">
      <c r="A24940"/>
      <c r="B24940"/>
      <c r="C24940"/>
      <c r="D24940"/>
    </row>
    <row r="24941" spans="1:4" x14ac:dyDescent="0.25">
      <c r="A24941"/>
      <c r="B24941"/>
      <c r="C24941"/>
      <c r="D24941"/>
    </row>
    <row r="24942" spans="1:4" x14ac:dyDescent="0.25">
      <c r="A24942"/>
      <c r="B24942"/>
      <c r="C24942"/>
      <c r="D24942"/>
    </row>
    <row r="24943" spans="1:4" x14ac:dyDescent="0.25">
      <c r="A24943"/>
      <c r="B24943"/>
      <c r="C24943"/>
      <c r="D24943"/>
    </row>
    <row r="24944" spans="1:4" x14ac:dyDescent="0.25">
      <c r="A24944"/>
      <c r="B24944"/>
      <c r="C24944"/>
      <c r="D24944"/>
    </row>
    <row r="24945" spans="1:4" x14ac:dyDescent="0.25">
      <c r="A24945"/>
      <c r="B24945"/>
      <c r="C24945"/>
      <c r="D24945"/>
    </row>
    <row r="24946" spans="1:4" x14ac:dyDescent="0.25">
      <c r="A24946"/>
      <c r="B24946"/>
      <c r="C24946"/>
      <c r="D24946"/>
    </row>
    <row r="24947" spans="1:4" x14ac:dyDescent="0.25">
      <c r="A24947"/>
      <c r="B24947"/>
      <c r="C24947"/>
      <c r="D24947"/>
    </row>
    <row r="24948" spans="1:4" x14ac:dyDescent="0.25">
      <c r="A24948"/>
      <c r="B24948"/>
      <c r="C24948"/>
      <c r="D24948"/>
    </row>
    <row r="24949" spans="1:4" x14ac:dyDescent="0.25">
      <c r="A24949"/>
      <c r="B24949"/>
      <c r="C24949"/>
      <c r="D24949"/>
    </row>
    <row r="24950" spans="1:4" x14ac:dyDescent="0.25">
      <c r="A24950"/>
      <c r="B24950"/>
      <c r="C24950"/>
      <c r="D24950"/>
    </row>
    <row r="24951" spans="1:4" x14ac:dyDescent="0.25">
      <c r="A24951"/>
      <c r="B24951"/>
      <c r="C24951"/>
      <c r="D24951"/>
    </row>
    <row r="24952" spans="1:4" x14ac:dyDescent="0.25">
      <c r="A24952"/>
      <c r="B24952"/>
      <c r="C24952"/>
      <c r="D24952"/>
    </row>
    <row r="24953" spans="1:4" x14ac:dyDescent="0.25">
      <c r="A24953"/>
      <c r="B24953"/>
      <c r="C24953"/>
      <c r="D24953"/>
    </row>
    <row r="24954" spans="1:4" x14ac:dyDescent="0.25">
      <c r="A24954"/>
      <c r="B24954"/>
      <c r="C24954"/>
      <c r="D24954"/>
    </row>
    <row r="24955" spans="1:4" x14ac:dyDescent="0.25">
      <c r="A24955"/>
      <c r="B24955"/>
      <c r="C24955"/>
      <c r="D24955"/>
    </row>
    <row r="24956" spans="1:4" x14ac:dyDescent="0.25">
      <c r="A24956"/>
      <c r="B24956"/>
      <c r="C24956"/>
      <c r="D24956"/>
    </row>
    <row r="24957" spans="1:4" x14ac:dyDescent="0.25">
      <c r="A24957"/>
      <c r="B24957"/>
      <c r="C24957"/>
      <c r="D24957"/>
    </row>
    <row r="24958" spans="1:4" x14ac:dyDescent="0.25">
      <c r="A24958"/>
      <c r="B24958"/>
      <c r="C24958"/>
      <c r="D24958"/>
    </row>
    <row r="24959" spans="1:4" x14ac:dyDescent="0.25">
      <c r="A24959"/>
      <c r="B24959"/>
      <c r="C24959"/>
      <c r="D24959"/>
    </row>
    <row r="24960" spans="1:4" x14ac:dyDescent="0.25">
      <c r="A24960"/>
      <c r="B24960"/>
      <c r="C24960"/>
      <c r="D24960"/>
    </row>
    <row r="24961" spans="1:4" x14ac:dyDescent="0.25">
      <c r="A24961"/>
      <c r="B24961"/>
      <c r="C24961"/>
      <c r="D24961"/>
    </row>
    <row r="24962" spans="1:4" x14ac:dyDescent="0.25">
      <c r="A24962"/>
      <c r="B24962"/>
      <c r="C24962"/>
      <c r="D24962"/>
    </row>
    <row r="24963" spans="1:4" x14ac:dyDescent="0.25">
      <c r="A24963"/>
      <c r="B24963"/>
      <c r="C24963"/>
      <c r="D24963"/>
    </row>
    <row r="24964" spans="1:4" x14ac:dyDescent="0.25">
      <c r="A24964"/>
      <c r="B24964"/>
      <c r="C24964"/>
      <c r="D24964"/>
    </row>
    <row r="24965" spans="1:4" x14ac:dyDescent="0.25">
      <c r="A24965"/>
      <c r="B24965"/>
      <c r="C24965"/>
      <c r="D24965"/>
    </row>
    <row r="24966" spans="1:4" x14ac:dyDescent="0.25">
      <c r="A24966"/>
      <c r="B24966"/>
      <c r="C24966"/>
      <c r="D24966"/>
    </row>
    <row r="24967" spans="1:4" x14ac:dyDescent="0.25">
      <c r="A24967"/>
      <c r="B24967"/>
      <c r="C24967"/>
      <c r="D24967"/>
    </row>
    <row r="24968" spans="1:4" x14ac:dyDescent="0.25">
      <c r="A24968"/>
      <c r="B24968"/>
      <c r="C24968"/>
      <c r="D24968"/>
    </row>
    <row r="24969" spans="1:4" x14ac:dyDescent="0.25">
      <c r="A24969"/>
      <c r="B24969"/>
      <c r="C24969"/>
      <c r="D24969"/>
    </row>
    <row r="24970" spans="1:4" x14ac:dyDescent="0.25">
      <c r="A24970"/>
      <c r="B24970"/>
      <c r="C24970"/>
      <c r="D24970"/>
    </row>
    <row r="24971" spans="1:4" x14ac:dyDescent="0.25">
      <c r="A24971"/>
      <c r="B24971"/>
      <c r="C24971"/>
      <c r="D24971"/>
    </row>
    <row r="24972" spans="1:4" x14ac:dyDescent="0.25">
      <c r="A24972"/>
      <c r="B24972"/>
      <c r="C24972"/>
      <c r="D24972"/>
    </row>
    <row r="24973" spans="1:4" x14ac:dyDescent="0.25">
      <c r="A24973"/>
      <c r="B24973"/>
      <c r="C24973"/>
      <c r="D24973"/>
    </row>
    <row r="24974" spans="1:4" x14ac:dyDescent="0.25">
      <c r="A24974"/>
      <c r="B24974"/>
      <c r="C24974"/>
      <c r="D24974"/>
    </row>
    <row r="24975" spans="1:4" x14ac:dyDescent="0.25">
      <c r="A24975"/>
      <c r="B24975"/>
      <c r="C24975"/>
      <c r="D24975"/>
    </row>
    <row r="24976" spans="1:4" x14ac:dyDescent="0.25">
      <c r="A24976"/>
      <c r="B24976"/>
      <c r="C24976"/>
      <c r="D24976"/>
    </row>
    <row r="24977" spans="1:4" x14ac:dyDescent="0.25">
      <c r="A24977"/>
      <c r="B24977"/>
      <c r="C24977"/>
      <c r="D24977"/>
    </row>
    <row r="24978" spans="1:4" x14ac:dyDescent="0.25">
      <c r="A24978"/>
      <c r="B24978"/>
      <c r="C24978"/>
      <c r="D24978"/>
    </row>
    <row r="24979" spans="1:4" x14ac:dyDescent="0.25">
      <c r="A24979"/>
      <c r="B24979"/>
      <c r="C24979"/>
      <c r="D24979"/>
    </row>
    <row r="24980" spans="1:4" x14ac:dyDescent="0.25">
      <c r="A24980"/>
      <c r="B24980"/>
      <c r="C24980"/>
      <c r="D24980"/>
    </row>
    <row r="24981" spans="1:4" x14ac:dyDescent="0.25">
      <c r="A24981"/>
      <c r="B24981"/>
      <c r="C24981"/>
      <c r="D24981"/>
    </row>
    <row r="24982" spans="1:4" x14ac:dyDescent="0.25">
      <c r="A24982"/>
      <c r="B24982"/>
      <c r="C24982"/>
      <c r="D24982"/>
    </row>
    <row r="24983" spans="1:4" x14ac:dyDescent="0.25">
      <c r="A24983"/>
      <c r="B24983"/>
      <c r="C24983"/>
      <c r="D24983"/>
    </row>
    <row r="24984" spans="1:4" x14ac:dyDescent="0.25">
      <c r="A24984"/>
      <c r="B24984"/>
      <c r="C24984"/>
      <c r="D24984"/>
    </row>
    <row r="24985" spans="1:4" x14ac:dyDescent="0.25">
      <c r="A24985"/>
      <c r="B24985"/>
      <c r="C24985"/>
      <c r="D24985"/>
    </row>
    <row r="24986" spans="1:4" x14ac:dyDescent="0.25">
      <c r="A24986"/>
      <c r="B24986"/>
      <c r="C24986"/>
      <c r="D24986"/>
    </row>
    <row r="24987" spans="1:4" x14ac:dyDescent="0.25">
      <c r="A24987"/>
      <c r="B24987"/>
      <c r="C24987"/>
      <c r="D24987"/>
    </row>
    <row r="24988" spans="1:4" x14ac:dyDescent="0.25">
      <c r="A24988"/>
      <c r="B24988"/>
      <c r="C24988"/>
      <c r="D24988"/>
    </row>
    <row r="24989" spans="1:4" x14ac:dyDescent="0.25">
      <c r="A24989"/>
      <c r="B24989"/>
      <c r="C24989"/>
      <c r="D24989"/>
    </row>
    <row r="24990" spans="1:4" x14ac:dyDescent="0.25">
      <c r="A24990"/>
      <c r="B24990"/>
      <c r="C24990"/>
      <c r="D24990"/>
    </row>
    <row r="24991" spans="1:4" x14ac:dyDescent="0.25">
      <c r="A24991"/>
      <c r="B24991"/>
      <c r="C24991"/>
      <c r="D24991"/>
    </row>
    <row r="24992" spans="1:4" x14ac:dyDescent="0.25">
      <c r="A24992"/>
      <c r="B24992"/>
      <c r="C24992"/>
      <c r="D24992"/>
    </row>
    <row r="24993" spans="1:4" x14ac:dyDescent="0.25">
      <c r="A24993"/>
      <c r="B24993"/>
      <c r="C24993"/>
      <c r="D24993"/>
    </row>
    <row r="24994" spans="1:4" x14ac:dyDescent="0.25">
      <c r="A24994"/>
      <c r="B24994"/>
      <c r="C24994"/>
      <c r="D24994"/>
    </row>
    <row r="24995" spans="1:4" x14ac:dyDescent="0.25">
      <c r="A24995"/>
      <c r="B24995"/>
      <c r="C24995"/>
      <c r="D24995"/>
    </row>
    <row r="24996" spans="1:4" x14ac:dyDescent="0.25">
      <c r="A24996"/>
      <c r="B24996"/>
      <c r="C24996"/>
      <c r="D24996"/>
    </row>
    <row r="24997" spans="1:4" x14ac:dyDescent="0.25">
      <c r="A24997"/>
      <c r="B24997"/>
      <c r="C24997"/>
      <c r="D24997"/>
    </row>
    <row r="24998" spans="1:4" x14ac:dyDescent="0.25">
      <c r="A24998"/>
      <c r="B24998"/>
      <c r="C24998"/>
      <c r="D24998"/>
    </row>
    <row r="24999" spans="1:4" x14ac:dyDescent="0.25">
      <c r="A24999"/>
      <c r="B24999"/>
      <c r="C24999"/>
      <c r="D24999"/>
    </row>
    <row r="25000" spans="1:4" x14ac:dyDescent="0.25">
      <c r="A25000"/>
      <c r="B25000"/>
      <c r="C25000"/>
      <c r="D25000"/>
    </row>
    <row r="25001" spans="1:4" x14ac:dyDescent="0.25">
      <c r="A25001"/>
      <c r="B25001"/>
      <c r="C25001"/>
      <c r="D25001"/>
    </row>
    <row r="25002" spans="1:4" x14ac:dyDescent="0.25">
      <c r="A25002"/>
      <c r="B25002"/>
      <c r="C25002"/>
      <c r="D25002"/>
    </row>
    <row r="25003" spans="1:4" x14ac:dyDescent="0.25">
      <c r="A25003"/>
      <c r="B25003"/>
      <c r="C25003"/>
      <c r="D25003"/>
    </row>
    <row r="25004" spans="1:4" x14ac:dyDescent="0.25">
      <c r="A25004"/>
      <c r="B25004"/>
      <c r="C25004"/>
      <c r="D25004"/>
    </row>
    <row r="25005" spans="1:4" x14ac:dyDescent="0.25">
      <c r="A25005"/>
      <c r="B25005"/>
      <c r="C25005"/>
      <c r="D25005"/>
    </row>
    <row r="25006" spans="1:4" x14ac:dyDescent="0.25">
      <c r="A25006"/>
      <c r="B25006"/>
      <c r="C25006"/>
      <c r="D25006"/>
    </row>
    <row r="25007" spans="1:4" x14ac:dyDescent="0.25">
      <c r="A25007"/>
      <c r="B25007"/>
      <c r="C25007"/>
      <c r="D25007"/>
    </row>
    <row r="25008" spans="1:4" x14ac:dyDescent="0.25">
      <c r="A25008"/>
      <c r="B25008"/>
      <c r="C25008"/>
      <c r="D25008"/>
    </row>
    <row r="25009" spans="1:4" x14ac:dyDescent="0.25">
      <c r="A25009"/>
      <c r="B25009"/>
      <c r="C25009"/>
      <c r="D25009"/>
    </row>
    <row r="25010" spans="1:4" x14ac:dyDescent="0.25">
      <c r="A25010"/>
      <c r="B25010"/>
      <c r="C25010"/>
      <c r="D25010"/>
    </row>
    <row r="25011" spans="1:4" x14ac:dyDescent="0.25">
      <c r="A25011"/>
      <c r="B25011"/>
      <c r="C25011"/>
      <c r="D25011"/>
    </row>
    <row r="25012" spans="1:4" x14ac:dyDescent="0.25">
      <c r="A25012"/>
      <c r="B25012"/>
      <c r="C25012"/>
      <c r="D25012"/>
    </row>
    <row r="25013" spans="1:4" x14ac:dyDescent="0.25">
      <c r="A25013"/>
      <c r="B25013"/>
      <c r="C25013"/>
      <c r="D25013"/>
    </row>
    <row r="25014" spans="1:4" x14ac:dyDescent="0.25">
      <c r="A25014"/>
      <c r="B25014"/>
      <c r="C25014"/>
      <c r="D25014"/>
    </row>
    <row r="25015" spans="1:4" x14ac:dyDescent="0.25">
      <c r="A25015"/>
      <c r="B25015"/>
      <c r="C25015"/>
      <c r="D25015"/>
    </row>
    <row r="25016" spans="1:4" x14ac:dyDescent="0.25">
      <c r="A25016"/>
      <c r="B25016"/>
      <c r="C25016"/>
      <c r="D25016"/>
    </row>
    <row r="25017" spans="1:4" x14ac:dyDescent="0.25">
      <c r="A25017"/>
      <c r="B25017"/>
      <c r="C25017"/>
      <c r="D25017"/>
    </row>
    <row r="25018" spans="1:4" x14ac:dyDescent="0.25">
      <c r="A25018"/>
      <c r="B25018"/>
      <c r="C25018"/>
      <c r="D25018"/>
    </row>
    <row r="25019" spans="1:4" x14ac:dyDescent="0.25">
      <c r="A25019"/>
      <c r="B25019"/>
      <c r="C25019"/>
      <c r="D25019"/>
    </row>
    <row r="25020" spans="1:4" x14ac:dyDescent="0.25">
      <c r="A25020"/>
      <c r="B25020"/>
      <c r="C25020"/>
      <c r="D25020"/>
    </row>
    <row r="25021" spans="1:4" x14ac:dyDescent="0.25">
      <c r="A25021"/>
      <c r="B25021"/>
      <c r="C25021"/>
      <c r="D25021"/>
    </row>
    <row r="25022" spans="1:4" x14ac:dyDescent="0.25">
      <c r="A25022"/>
      <c r="B25022"/>
      <c r="C25022"/>
      <c r="D25022"/>
    </row>
    <row r="25023" spans="1:4" x14ac:dyDescent="0.25">
      <c r="A25023"/>
      <c r="B25023"/>
      <c r="C25023"/>
      <c r="D25023"/>
    </row>
    <row r="25024" spans="1:4" x14ac:dyDescent="0.25">
      <c r="A25024"/>
      <c r="B25024"/>
      <c r="C25024"/>
      <c r="D25024"/>
    </row>
    <row r="25025" spans="1:4" x14ac:dyDescent="0.25">
      <c r="A25025"/>
      <c r="B25025"/>
      <c r="C25025"/>
      <c r="D25025"/>
    </row>
    <row r="25026" spans="1:4" x14ac:dyDescent="0.25">
      <c r="A25026"/>
      <c r="B25026"/>
      <c r="C25026"/>
      <c r="D25026"/>
    </row>
    <row r="25027" spans="1:4" x14ac:dyDescent="0.25">
      <c r="A25027"/>
      <c r="B25027"/>
      <c r="C25027"/>
      <c r="D25027"/>
    </row>
    <row r="25028" spans="1:4" x14ac:dyDescent="0.25">
      <c r="A25028"/>
      <c r="B25028"/>
      <c r="C25028"/>
      <c r="D25028"/>
    </row>
    <row r="25029" spans="1:4" x14ac:dyDescent="0.25">
      <c r="A25029"/>
      <c r="B25029"/>
      <c r="C25029"/>
      <c r="D25029"/>
    </row>
    <row r="25030" spans="1:4" x14ac:dyDescent="0.25">
      <c r="A25030"/>
      <c r="B25030"/>
      <c r="C25030"/>
      <c r="D25030"/>
    </row>
    <row r="25031" spans="1:4" x14ac:dyDescent="0.25">
      <c r="A25031"/>
      <c r="B25031"/>
      <c r="C25031"/>
      <c r="D25031"/>
    </row>
    <row r="25032" spans="1:4" x14ac:dyDescent="0.25">
      <c r="A25032"/>
      <c r="B25032"/>
      <c r="C25032"/>
      <c r="D25032"/>
    </row>
    <row r="25033" spans="1:4" x14ac:dyDescent="0.25">
      <c r="A25033"/>
      <c r="B25033"/>
      <c r="C25033"/>
      <c r="D25033"/>
    </row>
    <row r="25034" spans="1:4" x14ac:dyDescent="0.25">
      <c r="A25034"/>
      <c r="B25034"/>
      <c r="C25034"/>
      <c r="D25034"/>
    </row>
    <row r="25035" spans="1:4" x14ac:dyDescent="0.25">
      <c r="A25035"/>
      <c r="B25035"/>
      <c r="C25035"/>
      <c r="D25035"/>
    </row>
    <row r="25036" spans="1:4" x14ac:dyDescent="0.25">
      <c r="A25036"/>
      <c r="B25036"/>
      <c r="C25036"/>
      <c r="D25036"/>
    </row>
    <row r="25037" spans="1:4" x14ac:dyDescent="0.25">
      <c r="A25037"/>
      <c r="B25037"/>
      <c r="C25037"/>
      <c r="D25037"/>
    </row>
    <row r="25038" spans="1:4" x14ac:dyDescent="0.25">
      <c r="A25038"/>
      <c r="B25038"/>
      <c r="C25038"/>
      <c r="D25038"/>
    </row>
    <row r="25039" spans="1:4" x14ac:dyDescent="0.25">
      <c r="A25039"/>
      <c r="B25039"/>
      <c r="C25039"/>
      <c r="D25039"/>
    </row>
    <row r="25040" spans="1:4" x14ac:dyDescent="0.25">
      <c r="A25040"/>
      <c r="B25040"/>
      <c r="C25040"/>
      <c r="D25040"/>
    </row>
    <row r="25041" spans="1:4" x14ac:dyDescent="0.25">
      <c r="A25041"/>
      <c r="B25041"/>
      <c r="C25041"/>
      <c r="D25041"/>
    </row>
    <row r="25042" spans="1:4" x14ac:dyDescent="0.25">
      <c r="A25042"/>
      <c r="B25042"/>
      <c r="C25042"/>
      <c r="D25042"/>
    </row>
    <row r="25043" spans="1:4" x14ac:dyDescent="0.25">
      <c r="A25043"/>
      <c r="B25043"/>
      <c r="C25043"/>
      <c r="D25043"/>
    </row>
    <row r="25044" spans="1:4" x14ac:dyDescent="0.25">
      <c r="A25044"/>
      <c r="B25044"/>
      <c r="C25044"/>
      <c r="D25044"/>
    </row>
    <row r="25045" spans="1:4" x14ac:dyDescent="0.25">
      <c r="A25045"/>
      <c r="B25045"/>
      <c r="C25045"/>
      <c r="D25045"/>
    </row>
    <row r="25046" spans="1:4" x14ac:dyDescent="0.25">
      <c r="A25046"/>
      <c r="B25046"/>
      <c r="C25046"/>
      <c r="D25046"/>
    </row>
    <row r="25047" spans="1:4" x14ac:dyDescent="0.25">
      <c r="A25047"/>
      <c r="B25047"/>
      <c r="C25047"/>
      <c r="D25047"/>
    </row>
    <row r="25048" spans="1:4" x14ac:dyDescent="0.25">
      <c r="A25048"/>
      <c r="B25048"/>
      <c r="C25048"/>
      <c r="D25048"/>
    </row>
    <row r="25049" spans="1:4" x14ac:dyDescent="0.25">
      <c r="A25049"/>
      <c r="B25049"/>
      <c r="C25049"/>
      <c r="D25049"/>
    </row>
    <row r="25050" spans="1:4" x14ac:dyDescent="0.25">
      <c r="A25050"/>
      <c r="B25050"/>
      <c r="C25050"/>
      <c r="D25050"/>
    </row>
    <row r="25051" spans="1:4" x14ac:dyDescent="0.25">
      <c r="A25051"/>
      <c r="B25051"/>
      <c r="C25051"/>
      <c r="D25051"/>
    </row>
    <row r="25052" spans="1:4" x14ac:dyDescent="0.25">
      <c r="A25052"/>
      <c r="B25052"/>
      <c r="C25052"/>
      <c r="D25052"/>
    </row>
    <row r="25053" spans="1:4" x14ac:dyDescent="0.25">
      <c r="A25053"/>
      <c r="B25053"/>
      <c r="C25053"/>
      <c r="D25053"/>
    </row>
    <row r="25054" spans="1:4" x14ac:dyDescent="0.25">
      <c r="A25054"/>
      <c r="B25054"/>
      <c r="C25054"/>
      <c r="D25054"/>
    </row>
    <row r="25055" spans="1:4" x14ac:dyDescent="0.25">
      <c r="A25055"/>
      <c r="B25055"/>
      <c r="C25055"/>
      <c r="D25055"/>
    </row>
    <row r="25056" spans="1:4" x14ac:dyDescent="0.25">
      <c r="A25056"/>
      <c r="B25056"/>
      <c r="C25056"/>
      <c r="D25056"/>
    </row>
    <row r="25057" spans="1:4" x14ac:dyDescent="0.25">
      <c r="A25057"/>
      <c r="B25057"/>
      <c r="C25057"/>
      <c r="D25057"/>
    </row>
    <row r="25058" spans="1:4" x14ac:dyDescent="0.25">
      <c r="A25058"/>
      <c r="B25058"/>
      <c r="C25058"/>
      <c r="D25058"/>
    </row>
    <row r="25059" spans="1:4" x14ac:dyDescent="0.25">
      <c r="A25059"/>
      <c r="B25059"/>
      <c r="C25059"/>
      <c r="D25059"/>
    </row>
    <row r="25060" spans="1:4" x14ac:dyDescent="0.25">
      <c r="A25060"/>
      <c r="B25060"/>
      <c r="C25060"/>
      <c r="D25060"/>
    </row>
    <row r="25061" spans="1:4" x14ac:dyDescent="0.25">
      <c r="A25061"/>
      <c r="B25061"/>
      <c r="C25061"/>
      <c r="D25061"/>
    </row>
    <row r="25062" spans="1:4" x14ac:dyDescent="0.25">
      <c r="A25062"/>
      <c r="B25062"/>
      <c r="C25062"/>
      <c r="D25062"/>
    </row>
    <row r="25063" spans="1:4" x14ac:dyDescent="0.25">
      <c r="A25063"/>
      <c r="B25063"/>
      <c r="C25063"/>
      <c r="D25063"/>
    </row>
    <row r="25064" spans="1:4" x14ac:dyDescent="0.25">
      <c r="A25064"/>
      <c r="B25064"/>
      <c r="C25064"/>
      <c r="D25064"/>
    </row>
    <row r="25065" spans="1:4" x14ac:dyDescent="0.25">
      <c r="A25065"/>
      <c r="B25065"/>
      <c r="C25065"/>
      <c r="D25065"/>
    </row>
    <row r="25066" spans="1:4" x14ac:dyDescent="0.25">
      <c r="A25066"/>
      <c r="B25066"/>
      <c r="C25066"/>
      <c r="D25066"/>
    </row>
    <row r="25067" spans="1:4" x14ac:dyDescent="0.25">
      <c r="A25067"/>
      <c r="B25067"/>
      <c r="C25067"/>
      <c r="D25067"/>
    </row>
    <row r="25068" spans="1:4" x14ac:dyDescent="0.25">
      <c r="A25068"/>
      <c r="B25068"/>
      <c r="C25068"/>
      <c r="D25068"/>
    </row>
    <row r="25069" spans="1:4" x14ac:dyDescent="0.25">
      <c r="A25069"/>
      <c r="B25069"/>
      <c r="C25069"/>
      <c r="D25069"/>
    </row>
    <row r="25070" spans="1:4" x14ac:dyDescent="0.25">
      <c r="A25070"/>
      <c r="B25070"/>
      <c r="C25070"/>
      <c r="D25070"/>
    </row>
    <row r="25071" spans="1:4" x14ac:dyDescent="0.25">
      <c r="A25071"/>
      <c r="B25071"/>
      <c r="C25071"/>
      <c r="D25071"/>
    </row>
    <row r="25072" spans="1:4" x14ac:dyDescent="0.25">
      <c r="A25072"/>
      <c r="B25072"/>
      <c r="C25072"/>
      <c r="D25072"/>
    </row>
    <row r="25073" spans="1:4" x14ac:dyDescent="0.25">
      <c r="A25073"/>
      <c r="B25073"/>
      <c r="C25073"/>
      <c r="D25073"/>
    </row>
    <row r="25074" spans="1:4" x14ac:dyDescent="0.25">
      <c r="A25074"/>
      <c r="B25074"/>
      <c r="C25074"/>
      <c r="D25074"/>
    </row>
    <row r="25075" spans="1:4" x14ac:dyDescent="0.25">
      <c r="A25075"/>
      <c r="B25075"/>
      <c r="C25075"/>
      <c r="D25075"/>
    </row>
    <row r="25076" spans="1:4" x14ac:dyDescent="0.25">
      <c r="A25076"/>
      <c r="B25076"/>
      <c r="C25076"/>
      <c r="D25076"/>
    </row>
    <row r="25077" spans="1:4" x14ac:dyDescent="0.25">
      <c r="A25077"/>
      <c r="B25077"/>
      <c r="C25077"/>
      <c r="D25077"/>
    </row>
    <row r="25078" spans="1:4" x14ac:dyDescent="0.25">
      <c r="A25078"/>
      <c r="B25078"/>
      <c r="C25078"/>
      <c r="D25078"/>
    </row>
    <row r="25079" spans="1:4" x14ac:dyDescent="0.25">
      <c r="A25079"/>
      <c r="B25079"/>
      <c r="C25079"/>
      <c r="D25079"/>
    </row>
    <row r="25080" spans="1:4" x14ac:dyDescent="0.25">
      <c r="A25080"/>
      <c r="B25080"/>
      <c r="C25080"/>
      <c r="D25080"/>
    </row>
    <row r="25081" spans="1:4" x14ac:dyDescent="0.25">
      <c r="A25081"/>
      <c r="B25081"/>
      <c r="C25081"/>
      <c r="D25081"/>
    </row>
    <row r="25082" spans="1:4" x14ac:dyDescent="0.25">
      <c r="A25082"/>
      <c r="B25082"/>
      <c r="C25082"/>
      <c r="D25082"/>
    </row>
    <row r="25083" spans="1:4" x14ac:dyDescent="0.25">
      <c r="A25083"/>
      <c r="B25083"/>
      <c r="C25083"/>
      <c r="D25083"/>
    </row>
    <row r="25084" spans="1:4" x14ac:dyDescent="0.25">
      <c r="A25084"/>
      <c r="B25084"/>
      <c r="C25084"/>
      <c r="D25084"/>
    </row>
    <row r="25085" spans="1:4" x14ac:dyDescent="0.25">
      <c r="A25085"/>
      <c r="B25085"/>
      <c r="C25085"/>
      <c r="D25085"/>
    </row>
    <row r="25086" spans="1:4" x14ac:dyDescent="0.25">
      <c r="A25086"/>
      <c r="B25086"/>
      <c r="C25086"/>
      <c r="D25086"/>
    </row>
    <row r="25087" spans="1:4" x14ac:dyDescent="0.25">
      <c r="A25087"/>
      <c r="B25087"/>
      <c r="C25087"/>
      <c r="D25087"/>
    </row>
    <row r="25088" spans="1:4" x14ac:dyDescent="0.25">
      <c r="A25088"/>
      <c r="B25088"/>
      <c r="C25088"/>
      <c r="D25088"/>
    </row>
    <row r="25089" spans="1:4" x14ac:dyDescent="0.25">
      <c r="A25089"/>
      <c r="B25089"/>
      <c r="C25089"/>
      <c r="D25089"/>
    </row>
    <row r="25090" spans="1:4" x14ac:dyDescent="0.25">
      <c r="A25090"/>
      <c r="B25090"/>
      <c r="C25090"/>
      <c r="D25090"/>
    </row>
    <row r="25091" spans="1:4" x14ac:dyDescent="0.25">
      <c r="A25091"/>
      <c r="B25091"/>
      <c r="C25091"/>
      <c r="D25091"/>
    </row>
    <row r="25092" spans="1:4" x14ac:dyDescent="0.25">
      <c r="A25092"/>
      <c r="B25092"/>
      <c r="C25092"/>
      <c r="D25092"/>
    </row>
    <row r="25093" spans="1:4" x14ac:dyDescent="0.25">
      <c r="A25093"/>
      <c r="B25093"/>
      <c r="C25093"/>
      <c r="D25093"/>
    </row>
    <row r="25094" spans="1:4" x14ac:dyDescent="0.25">
      <c r="A25094"/>
      <c r="B25094"/>
      <c r="C25094"/>
      <c r="D25094"/>
    </row>
    <row r="25095" spans="1:4" x14ac:dyDescent="0.25">
      <c r="A25095"/>
      <c r="B25095"/>
      <c r="C25095"/>
      <c r="D25095"/>
    </row>
    <row r="25096" spans="1:4" x14ac:dyDescent="0.25">
      <c r="A25096"/>
      <c r="B25096"/>
      <c r="C25096"/>
      <c r="D25096"/>
    </row>
    <row r="25097" spans="1:4" x14ac:dyDescent="0.25">
      <c r="A25097"/>
      <c r="B25097"/>
      <c r="C25097"/>
      <c r="D25097"/>
    </row>
    <row r="25098" spans="1:4" x14ac:dyDescent="0.25">
      <c r="A25098"/>
      <c r="B25098"/>
      <c r="C25098"/>
      <c r="D25098"/>
    </row>
    <row r="25099" spans="1:4" x14ac:dyDescent="0.25">
      <c r="A25099"/>
      <c r="B25099"/>
      <c r="C25099"/>
      <c r="D25099"/>
    </row>
    <row r="25100" spans="1:4" x14ac:dyDescent="0.25">
      <c r="A25100"/>
      <c r="B25100"/>
      <c r="C25100"/>
      <c r="D25100"/>
    </row>
    <row r="25101" spans="1:4" x14ac:dyDescent="0.25">
      <c r="A25101"/>
      <c r="B25101"/>
      <c r="C25101"/>
      <c r="D25101"/>
    </row>
    <row r="25102" spans="1:4" x14ac:dyDescent="0.25">
      <c r="A25102"/>
      <c r="B25102"/>
      <c r="C25102"/>
      <c r="D25102"/>
    </row>
    <row r="25103" spans="1:4" x14ac:dyDescent="0.25">
      <c r="A25103"/>
      <c r="B25103"/>
      <c r="C25103"/>
      <c r="D25103"/>
    </row>
    <row r="25104" spans="1:4" x14ac:dyDescent="0.25">
      <c r="A25104"/>
      <c r="B25104"/>
      <c r="C25104"/>
      <c r="D25104"/>
    </row>
    <row r="25105" spans="1:4" x14ac:dyDescent="0.25">
      <c r="A25105"/>
      <c r="B25105"/>
      <c r="C25105"/>
      <c r="D25105"/>
    </row>
    <row r="25106" spans="1:4" x14ac:dyDescent="0.25">
      <c r="A25106"/>
      <c r="B25106"/>
      <c r="C25106"/>
      <c r="D25106"/>
    </row>
    <row r="25107" spans="1:4" x14ac:dyDescent="0.25">
      <c r="A25107"/>
      <c r="B25107"/>
      <c r="C25107"/>
      <c r="D25107"/>
    </row>
    <row r="25108" spans="1:4" x14ac:dyDescent="0.25">
      <c r="A25108"/>
      <c r="B25108"/>
      <c r="C25108"/>
      <c r="D25108"/>
    </row>
    <row r="25109" spans="1:4" x14ac:dyDescent="0.25">
      <c r="A25109"/>
      <c r="B25109"/>
      <c r="C25109"/>
      <c r="D25109"/>
    </row>
    <row r="25110" spans="1:4" x14ac:dyDescent="0.25">
      <c r="A25110"/>
      <c r="B25110"/>
      <c r="C25110"/>
      <c r="D25110"/>
    </row>
    <row r="25111" spans="1:4" x14ac:dyDescent="0.25">
      <c r="A25111"/>
      <c r="B25111"/>
      <c r="C25111"/>
      <c r="D25111"/>
    </row>
    <row r="25112" spans="1:4" x14ac:dyDescent="0.25">
      <c r="A25112"/>
      <c r="B25112"/>
      <c r="C25112"/>
      <c r="D25112"/>
    </row>
    <row r="25113" spans="1:4" x14ac:dyDescent="0.25">
      <c r="A25113"/>
      <c r="B25113"/>
      <c r="C25113"/>
      <c r="D25113"/>
    </row>
    <row r="25114" spans="1:4" x14ac:dyDescent="0.25">
      <c r="A25114"/>
      <c r="B25114"/>
      <c r="C25114"/>
      <c r="D25114"/>
    </row>
    <row r="25115" spans="1:4" x14ac:dyDescent="0.25">
      <c r="A25115"/>
      <c r="B25115"/>
      <c r="C25115"/>
      <c r="D25115"/>
    </row>
    <row r="25116" spans="1:4" x14ac:dyDescent="0.25">
      <c r="A25116"/>
      <c r="B25116"/>
      <c r="C25116"/>
      <c r="D25116"/>
    </row>
    <row r="25117" spans="1:4" x14ac:dyDescent="0.25">
      <c r="A25117"/>
      <c r="B25117"/>
      <c r="C25117"/>
      <c r="D25117"/>
    </row>
    <row r="25118" spans="1:4" x14ac:dyDescent="0.25">
      <c r="A25118"/>
      <c r="B25118"/>
      <c r="C25118"/>
      <c r="D25118"/>
    </row>
    <row r="25119" spans="1:4" x14ac:dyDescent="0.25">
      <c r="A25119"/>
      <c r="B25119"/>
      <c r="C25119"/>
      <c r="D25119"/>
    </row>
    <row r="25120" spans="1:4" x14ac:dyDescent="0.25">
      <c r="A25120"/>
      <c r="B25120"/>
      <c r="C25120"/>
      <c r="D25120"/>
    </row>
    <row r="25121" spans="1:4" x14ac:dyDescent="0.25">
      <c r="A25121"/>
      <c r="B25121"/>
      <c r="C25121"/>
      <c r="D25121"/>
    </row>
    <row r="25122" spans="1:4" x14ac:dyDescent="0.25">
      <c r="A25122"/>
      <c r="B25122"/>
      <c r="C25122"/>
      <c r="D25122"/>
    </row>
    <row r="25123" spans="1:4" x14ac:dyDescent="0.25">
      <c r="A25123"/>
      <c r="B25123"/>
      <c r="C25123"/>
      <c r="D25123"/>
    </row>
    <row r="25124" spans="1:4" x14ac:dyDescent="0.25">
      <c r="A25124"/>
      <c r="B25124"/>
      <c r="C25124"/>
      <c r="D25124"/>
    </row>
    <row r="25125" spans="1:4" x14ac:dyDescent="0.25">
      <c r="A25125"/>
      <c r="B25125"/>
      <c r="C25125"/>
      <c r="D25125"/>
    </row>
    <row r="25126" spans="1:4" x14ac:dyDescent="0.25">
      <c r="A25126"/>
      <c r="B25126"/>
      <c r="C25126"/>
      <c r="D25126"/>
    </row>
    <row r="25127" spans="1:4" x14ac:dyDescent="0.25">
      <c r="A25127"/>
      <c r="B25127"/>
      <c r="C25127"/>
      <c r="D25127"/>
    </row>
    <row r="25128" spans="1:4" x14ac:dyDescent="0.25">
      <c r="A25128"/>
      <c r="B25128"/>
      <c r="C25128"/>
      <c r="D25128"/>
    </row>
    <row r="25129" spans="1:4" x14ac:dyDescent="0.25">
      <c r="A25129"/>
      <c r="B25129"/>
      <c r="C25129"/>
      <c r="D25129"/>
    </row>
    <row r="25130" spans="1:4" x14ac:dyDescent="0.25">
      <c r="A25130"/>
      <c r="B25130"/>
      <c r="C25130"/>
      <c r="D25130"/>
    </row>
    <row r="25131" spans="1:4" x14ac:dyDescent="0.25">
      <c r="A25131"/>
      <c r="B25131"/>
      <c r="C25131"/>
      <c r="D25131"/>
    </row>
    <row r="25132" spans="1:4" x14ac:dyDescent="0.25">
      <c r="A25132"/>
      <c r="B25132"/>
      <c r="C25132"/>
      <c r="D25132"/>
    </row>
    <row r="25133" spans="1:4" x14ac:dyDescent="0.25">
      <c r="A25133"/>
      <c r="B25133"/>
      <c r="C25133"/>
      <c r="D25133"/>
    </row>
    <row r="25134" spans="1:4" x14ac:dyDescent="0.25">
      <c r="A25134"/>
      <c r="B25134"/>
      <c r="C25134"/>
      <c r="D25134"/>
    </row>
    <row r="25135" spans="1:4" x14ac:dyDescent="0.25">
      <c r="A25135"/>
      <c r="B25135"/>
      <c r="C25135"/>
      <c r="D25135"/>
    </row>
    <row r="25136" spans="1:4" x14ac:dyDescent="0.25">
      <c r="A25136"/>
      <c r="B25136"/>
      <c r="C25136"/>
      <c r="D25136"/>
    </row>
    <row r="25137" spans="1:4" x14ac:dyDescent="0.25">
      <c r="A25137"/>
      <c r="B25137"/>
      <c r="C25137"/>
      <c r="D25137"/>
    </row>
    <row r="25138" spans="1:4" x14ac:dyDescent="0.25">
      <c r="A25138"/>
      <c r="B25138"/>
      <c r="C25138"/>
      <c r="D25138"/>
    </row>
    <row r="25139" spans="1:4" x14ac:dyDescent="0.25">
      <c r="A25139"/>
      <c r="B25139"/>
      <c r="C25139"/>
      <c r="D25139"/>
    </row>
    <row r="25140" spans="1:4" x14ac:dyDescent="0.25">
      <c r="A25140"/>
      <c r="B25140"/>
      <c r="C25140"/>
      <c r="D25140"/>
    </row>
    <row r="25141" spans="1:4" x14ac:dyDescent="0.25">
      <c r="A25141"/>
      <c r="B25141"/>
      <c r="C25141"/>
      <c r="D25141"/>
    </row>
    <row r="25142" spans="1:4" x14ac:dyDescent="0.25">
      <c r="A25142"/>
      <c r="B25142"/>
      <c r="C25142"/>
      <c r="D25142"/>
    </row>
    <row r="25143" spans="1:4" x14ac:dyDescent="0.25">
      <c r="A25143"/>
      <c r="B25143"/>
      <c r="C25143"/>
      <c r="D25143"/>
    </row>
    <row r="25144" spans="1:4" x14ac:dyDescent="0.25">
      <c r="A25144"/>
      <c r="B25144"/>
      <c r="C25144"/>
      <c r="D25144"/>
    </row>
    <row r="25145" spans="1:4" x14ac:dyDescent="0.25">
      <c r="A25145"/>
      <c r="B25145"/>
      <c r="C25145"/>
      <c r="D25145"/>
    </row>
    <row r="25146" spans="1:4" x14ac:dyDescent="0.25">
      <c r="A25146"/>
      <c r="B25146"/>
      <c r="C25146"/>
      <c r="D25146"/>
    </row>
    <row r="25147" spans="1:4" x14ac:dyDescent="0.25">
      <c r="A25147"/>
      <c r="B25147"/>
      <c r="C25147"/>
      <c r="D25147"/>
    </row>
    <row r="25148" spans="1:4" x14ac:dyDescent="0.25">
      <c r="A25148"/>
      <c r="B25148"/>
      <c r="C25148"/>
      <c r="D25148"/>
    </row>
    <row r="25149" spans="1:4" x14ac:dyDescent="0.25">
      <c r="A25149"/>
      <c r="B25149"/>
      <c r="C25149"/>
      <c r="D25149"/>
    </row>
    <row r="25150" spans="1:4" x14ac:dyDescent="0.25">
      <c r="A25150"/>
      <c r="B25150"/>
      <c r="C25150"/>
      <c r="D25150"/>
    </row>
    <row r="25151" spans="1:4" x14ac:dyDescent="0.25">
      <c r="A25151"/>
      <c r="B25151"/>
      <c r="C25151"/>
      <c r="D25151"/>
    </row>
    <row r="25152" spans="1:4" x14ac:dyDescent="0.25">
      <c r="A25152"/>
      <c r="B25152"/>
      <c r="C25152"/>
      <c r="D25152"/>
    </row>
    <row r="25153" spans="1:4" x14ac:dyDescent="0.25">
      <c r="A25153"/>
      <c r="B25153"/>
      <c r="C25153"/>
      <c r="D25153"/>
    </row>
    <row r="25154" spans="1:4" x14ac:dyDescent="0.25">
      <c r="A25154"/>
      <c r="B25154"/>
      <c r="C25154"/>
      <c r="D25154"/>
    </row>
    <row r="25155" spans="1:4" x14ac:dyDescent="0.25">
      <c r="A25155"/>
      <c r="B25155"/>
      <c r="C25155"/>
      <c r="D25155"/>
    </row>
    <row r="25156" spans="1:4" x14ac:dyDescent="0.25">
      <c r="A25156"/>
      <c r="B25156"/>
      <c r="C25156"/>
      <c r="D25156"/>
    </row>
    <row r="25157" spans="1:4" x14ac:dyDescent="0.25">
      <c r="A25157"/>
      <c r="B25157"/>
      <c r="C25157"/>
      <c r="D25157"/>
    </row>
    <row r="25158" spans="1:4" x14ac:dyDescent="0.25">
      <c r="A25158"/>
      <c r="B25158"/>
      <c r="C25158"/>
      <c r="D25158"/>
    </row>
    <row r="25159" spans="1:4" x14ac:dyDescent="0.25">
      <c r="A25159"/>
      <c r="B25159"/>
      <c r="C25159"/>
      <c r="D25159"/>
    </row>
    <row r="25160" spans="1:4" x14ac:dyDescent="0.25">
      <c r="A25160"/>
      <c r="B25160"/>
      <c r="C25160"/>
      <c r="D25160"/>
    </row>
    <row r="25161" spans="1:4" x14ac:dyDescent="0.25">
      <c r="A25161"/>
      <c r="B25161"/>
      <c r="C25161"/>
      <c r="D25161"/>
    </row>
    <row r="25162" spans="1:4" x14ac:dyDescent="0.25">
      <c r="A25162"/>
      <c r="B25162"/>
      <c r="C25162"/>
      <c r="D25162"/>
    </row>
    <row r="25163" spans="1:4" x14ac:dyDescent="0.25">
      <c r="A25163"/>
      <c r="B25163"/>
      <c r="C25163"/>
      <c r="D25163"/>
    </row>
    <row r="25164" spans="1:4" x14ac:dyDescent="0.25">
      <c r="A25164"/>
      <c r="B25164"/>
      <c r="C25164"/>
      <c r="D25164"/>
    </row>
    <row r="25165" spans="1:4" x14ac:dyDescent="0.25">
      <c r="A25165"/>
      <c r="B25165"/>
      <c r="C25165"/>
      <c r="D25165"/>
    </row>
    <row r="25166" spans="1:4" x14ac:dyDescent="0.25">
      <c r="A25166"/>
      <c r="B25166"/>
      <c r="C25166"/>
      <c r="D25166"/>
    </row>
    <row r="25167" spans="1:4" x14ac:dyDescent="0.25">
      <c r="A25167"/>
      <c r="B25167"/>
      <c r="C25167"/>
      <c r="D25167"/>
    </row>
    <row r="25168" spans="1:4" x14ac:dyDescent="0.25">
      <c r="A25168"/>
      <c r="B25168"/>
      <c r="C25168"/>
      <c r="D25168"/>
    </row>
    <row r="25169" spans="1:4" x14ac:dyDescent="0.25">
      <c r="A25169"/>
      <c r="B25169"/>
      <c r="C25169"/>
      <c r="D25169"/>
    </row>
    <row r="25170" spans="1:4" x14ac:dyDescent="0.25">
      <c r="A25170"/>
      <c r="B25170"/>
      <c r="C25170"/>
      <c r="D25170"/>
    </row>
    <row r="25171" spans="1:4" x14ac:dyDescent="0.25">
      <c r="A25171"/>
      <c r="B25171"/>
      <c r="C25171"/>
      <c r="D25171"/>
    </row>
    <row r="25172" spans="1:4" x14ac:dyDescent="0.25">
      <c r="A25172"/>
      <c r="B25172"/>
      <c r="C25172"/>
      <c r="D25172"/>
    </row>
    <row r="25173" spans="1:4" x14ac:dyDescent="0.25">
      <c r="A25173"/>
      <c r="B25173"/>
      <c r="C25173"/>
      <c r="D25173"/>
    </row>
    <row r="25174" spans="1:4" x14ac:dyDescent="0.25">
      <c r="A25174"/>
      <c r="B25174"/>
      <c r="C25174"/>
      <c r="D25174"/>
    </row>
    <row r="25175" spans="1:4" x14ac:dyDescent="0.25">
      <c r="A25175"/>
      <c r="B25175"/>
      <c r="C25175"/>
      <c r="D25175"/>
    </row>
    <row r="25176" spans="1:4" x14ac:dyDescent="0.25">
      <c r="A25176"/>
      <c r="B25176"/>
      <c r="C25176"/>
      <c r="D25176"/>
    </row>
    <row r="25177" spans="1:4" x14ac:dyDescent="0.25">
      <c r="A25177"/>
      <c r="B25177"/>
      <c r="C25177"/>
      <c r="D25177"/>
    </row>
    <row r="25178" spans="1:4" x14ac:dyDescent="0.25">
      <c r="A25178"/>
      <c r="B25178"/>
      <c r="C25178"/>
      <c r="D25178"/>
    </row>
    <row r="25179" spans="1:4" x14ac:dyDescent="0.25">
      <c r="A25179"/>
      <c r="B25179"/>
      <c r="C25179"/>
      <c r="D25179"/>
    </row>
    <row r="25180" spans="1:4" x14ac:dyDescent="0.25">
      <c r="A25180"/>
      <c r="B25180"/>
      <c r="C25180"/>
      <c r="D25180"/>
    </row>
    <row r="25181" spans="1:4" x14ac:dyDescent="0.25">
      <c r="A25181"/>
      <c r="B25181"/>
      <c r="C25181"/>
      <c r="D25181"/>
    </row>
    <row r="25182" spans="1:4" x14ac:dyDescent="0.25">
      <c r="A25182"/>
      <c r="B25182"/>
      <c r="C25182"/>
      <c r="D25182"/>
    </row>
    <row r="25183" spans="1:4" x14ac:dyDescent="0.25">
      <c r="A25183"/>
      <c r="B25183"/>
      <c r="C25183"/>
      <c r="D25183"/>
    </row>
    <row r="25184" spans="1:4" x14ac:dyDescent="0.25">
      <c r="A25184"/>
      <c r="B25184"/>
      <c r="C25184"/>
      <c r="D25184"/>
    </row>
    <row r="25185" spans="1:4" x14ac:dyDescent="0.25">
      <c r="A25185"/>
      <c r="B25185"/>
      <c r="C25185"/>
      <c r="D25185"/>
    </row>
    <row r="25186" spans="1:4" x14ac:dyDescent="0.25">
      <c r="A25186"/>
      <c r="B25186"/>
      <c r="C25186"/>
      <c r="D25186"/>
    </row>
    <row r="25187" spans="1:4" x14ac:dyDescent="0.25">
      <c r="A25187"/>
      <c r="B25187"/>
      <c r="C25187"/>
      <c r="D25187"/>
    </row>
    <row r="25188" spans="1:4" x14ac:dyDescent="0.25">
      <c r="A25188"/>
      <c r="B25188"/>
      <c r="C25188"/>
      <c r="D25188"/>
    </row>
    <row r="25189" spans="1:4" x14ac:dyDescent="0.25">
      <c r="A25189"/>
      <c r="B25189"/>
      <c r="C25189"/>
      <c r="D25189"/>
    </row>
    <row r="25190" spans="1:4" x14ac:dyDescent="0.25">
      <c r="A25190"/>
      <c r="B25190"/>
      <c r="C25190"/>
      <c r="D25190"/>
    </row>
    <row r="25191" spans="1:4" x14ac:dyDescent="0.25">
      <c r="A25191"/>
      <c r="B25191"/>
      <c r="C25191"/>
      <c r="D25191"/>
    </row>
    <row r="25192" spans="1:4" x14ac:dyDescent="0.25">
      <c r="A25192"/>
      <c r="B25192"/>
      <c r="C25192"/>
      <c r="D25192"/>
    </row>
    <row r="25193" spans="1:4" x14ac:dyDescent="0.25">
      <c r="A25193"/>
      <c r="B25193"/>
      <c r="C25193"/>
      <c r="D25193"/>
    </row>
    <row r="25194" spans="1:4" x14ac:dyDescent="0.25">
      <c r="A25194"/>
      <c r="B25194"/>
      <c r="C25194"/>
      <c r="D25194"/>
    </row>
    <row r="25195" spans="1:4" x14ac:dyDescent="0.25">
      <c r="A25195"/>
      <c r="B25195"/>
      <c r="C25195"/>
      <c r="D25195"/>
    </row>
    <row r="25196" spans="1:4" x14ac:dyDescent="0.25">
      <c r="A25196"/>
      <c r="B25196"/>
      <c r="C25196"/>
      <c r="D25196"/>
    </row>
    <row r="25197" spans="1:4" x14ac:dyDescent="0.25">
      <c r="A25197"/>
      <c r="B25197"/>
      <c r="C25197"/>
      <c r="D25197"/>
    </row>
    <row r="25198" spans="1:4" x14ac:dyDescent="0.25">
      <c r="A25198"/>
      <c r="B25198"/>
      <c r="C25198"/>
      <c r="D25198"/>
    </row>
    <row r="25199" spans="1:4" x14ac:dyDescent="0.25">
      <c r="A25199"/>
      <c r="B25199"/>
      <c r="C25199"/>
      <c r="D25199"/>
    </row>
    <row r="25200" spans="1:4" x14ac:dyDescent="0.25">
      <c r="A25200"/>
      <c r="B25200"/>
      <c r="C25200"/>
      <c r="D25200"/>
    </row>
    <row r="25201" spans="1:4" x14ac:dyDescent="0.25">
      <c r="A25201"/>
      <c r="B25201"/>
      <c r="C25201"/>
      <c r="D25201"/>
    </row>
    <row r="25202" spans="1:4" x14ac:dyDescent="0.25">
      <c r="A25202"/>
      <c r="B25202"/>
      <c r="C25202"/>
      <c r="D25202"/>
    </row>
    <row r="25203" spans="1:4" x14ac:dyDescent="0.25">
      <c r="A25203"/>
      <c r="B25203"/>
      <c r="C25203"/>
      <c r="D25203"/>
    </row>
    <row r="25204" spans="1:4" x14ac:dyDescent="0.25">
      <c r="A25204"/>
      <c r="B25204"/>
      <c r="C25204"/>
      <c r="D25204"/>
    </row>
    <row r="25205" spans="1:4" x14ac:dyDescent="0.25">
      <c r="A25205"/>
      <c r="B25205"/>
      <c r="C25205"/>
      <c r="D25205"/>
    </row>
    <row r="25206" spans="1:4" x14ac:dyDescent="0.25">
      <c r="A25206"/>
      <c r="B25206"/>
      <c r="C25206"/>
      <c r="D25206"/>
    </row>
    <row r="25207" spans="1:4" x14ac:dyDescent="0.25">
      <c r="A25207"/>
      <c r="B25207"/>
      <c r="C25207"/>
      <c r="D25207"/>
    </row>
    <row r="25208" spans="1:4" x14ac:dyDescent="0.25">
      <c r="A25208"/>
      <c r="B25208"/>
      <c r="C25208"/>
      <c r="D25208"/>
    </row>
    <row r="25209" spans="1:4" x14ac:dyDescent="0.25">
      <c r="A25209"/>
      <c r="B25209"/>
      <c r="C25209"/>
      <c r="D25209"/>
    </row>
    <row r="25210" spans="1:4" x14ac:dyDescent="0.25">
      <c r="A25210"/>
      <c r="B25210"/>
      <c r="C25210"/>
      <c r="D25210"/>
    </row>
    <row r="25211" spans="1:4" x14ac:dyDescent="0.25">
      <c r="A25211"/>
      <c r="B25211"/>
      <c r="C25211"/>
      <c r="D25211"/>
    </row>
    <row r="25212" spans="1:4" x14ac:dyDescent="0.25">
      <c r="A25212"/>
      <c r="B25212"/>
      <c r="C25212"/>
      <c r="D25212"/>
    </row>
    <row r="25213" spans="1:4" x14ac:dyDescent="0.25">
      <c r="A25213"/>
      <c r="B25213"/>
      <c r="C25213"/>
      <c r="D25213"/>
    </row>
    <row r="25214" spans="1:4" x14ac:dyDescent="0.25">
      <c r="A25214"/>
      <c r="B25214"/>
      <c r="C25214"/>
      <c r="D25214"/>
    </row>
    <row r="25215" spans="1:4" x14ac:dyDescent="0.25">
      <c r="A25215"/>
      <c r="B25215"/>
      <c r="C25215"/>
      <c r="D25215"/>
    </row>
    <row r="25216" spans="1:4" x14ac:dyDescent="0.25">
      <c r="A25216"/>
      <c r="B25216"/>
      <c r="C25216"/>
      <c r="D25216"/>
    </row>
    <row r="25217" spans="1:4" x14ac:dyDescent="0.25">
      <c r="A25217"/>
      <c r="B25217"/>
      <c r="C25217"/>
      <c r="D25217"/>
    </row>
    <row r="25218" spans="1:4" x14ac:dyDescent="0.25">
      <c r="A25218"/>
      <c r="B25218"/>
      <c r="C25218"/>
      <c r="D25218"/>
    </row>
    <row r="25219" spans="1:4" x14ac:dyDescent="0.25">
      <c r="A25219"/>
      <c r="B25219"/>
      <c r="C25219"/>
      <c r="D25219"/>
    </row>
    <row r="25220" spans="1:4" x14ac:dyDescent="0.25">
      <c r="A25220"/>
      <c r="B25220"/>
      <c r="C25220"/>
      <c r="D25220"/>
    </row>
    <row r="25221" spans="1:4" x14ac:dyDescent="0.25">
      <c r="A25221"/>
      <c r="B25221"/>
      <c r="C25221"/>
      <c r="D25221"/>
    </row>
    <row r="25222" spans="1:4" x14ac:dyDescent="0.25">
      <c r="A25222"/>
      <c r="B25222"/>
      <c r="C25222"/>
      <c r="D25222"/>
    </row>
    <row r="25223" spans="1:4" x14ac:dyDescent="0.25">
      <c r="A25223"/>
      <c r="B25223"/>
      <c r="C25223"/>
      <c r="D25223"/>
    </row>
    <row r="25224" spans="1:4" x14ac:dyDescent="0.25">
      <c r="A25224"/>
      <c r="B25224"/>
      <c r="C25224"/>
      <c r="D25224"/>
    </row>
    <row r="25225" spans="1:4" x14ac:dyDescent="0.25">
      <c r="A25225"/>
      <c r="B25225"/>
      <c r="C25225"/>
      <c r="D25225"/>
    </row>
    <row r="25226" spans="1:4" x14ac:dyDescent="0.25">
      <c r="A25226"/>
      <c r="B25226"/>
      <c r="C25226"/>
      <c r="D25226"/>
    </row>
    <row r="25227" spans="1:4" x14ac:dyDescent="0.25">
      <c r="A25227"/>
      <c r="B25227"/>
      <c r="C25227"/>
      <c r="D25227"/>
    </row>
    <row r="25228" spans="1:4" x14ac:dyDescent="0.25">
      <c r="A25228"/>
      <c r="B25228"/>
      <c r="C25228"/>
      <c r="D25228"/>
    </row>
    <row r="25229" spans="1:4" x14ac:dyDescent="0.25">
      <c r="A25229"/>
      <c r="B25229"/>
      <c r="C25229"/>
      <c r="D25229"/>
    </row>
    <row r="25230" spans="1:4" x14ac:dyDescent="0.25">
      <c r="A25230"/>
      <c r="B25230"/>
      <c r="C25230"/>
      <c r="D25230"/>
    </row>
    <row r="25231" spans="1:4" x14ac:dyDescent="0.25">
      <c r="A25231"/>
      <c r="B25231"/>
      <c r="C25231"/>
      <c r="D25231"/>
    </row>
    <row r="25232" spans="1:4" x14ac:dyDescent="0.25">
      <c r="A25232"/>
      <c r="B25232"/>
      <c r="C25232"/>
      <c r="D25232"/>
    </row>
    <row r="25233" spans="1:4" x14ac:dyDescent="0.25">
      <c r="A25233"/>
      <c r="B25233"/>
      <c r="C25233"/>
      <c r="D25233"/>
    </row>
    <row r="25234" spans="1:4" x14ac:dyDescent="0.25">
      <c r="A25234"/>
      <c r="B25234"/>
      <c r="C25234"/>
      <c r="D25234"/>
    </row>
    <row r="25235" spans="1:4" x14ac:dyDescent="0.25">
      <c r="A25235"/>
      <c r="B25235"/>
      <c r="C25235"/>
      <c r="D25235"/>
    </row>
    <row r="25236" spans="1:4" x14ac:dyDescent="0.25">
      <c r="A25236"/>
      <c r="B25236"/>
      <c r="C25236"/>
      <c r="D25236"/>
    </row>
    <row r="25237" spans="1:4" x14ac:dyDescent="0.25">
      <c r="A25237"/>
      <c r="B25237"/>
      <c r="C25237"/>
      <c r="D25237"/>
    </row>
    <row r="25238" spans="1:4" x14ac:dyDescent="0.25">
      <c r="A25238"/>
      <c r="B25238"/>
      <c r="C25238"/>
      <c r="D25238"/>
    </row>
    <row r="25239" spans="1:4" x14ac:dyDescent="0.25">
      <c r="A25239"/>
      <c r="B25239"/>
      <c r="C25239"/>
      <c r="D25239"/>
    </row>
    <row r="25240" spans="1:4" x14ac:dyDescent="0.25">
      <c r="A25240"/>
      <c r="B25240"/>
      <c r="C25240"/>
      <c r="D25240"/>
    </row>
    <row r="25241" spans="1:4" x14ac:dyDescent="0.25">
      <c r="A25241"/>
      <c r="B25241"/>
      <c r="C25241"/>
      <c r="D25241"/>
    </row>
    <row r="25242" spans="1:4" x14ac:dyDescent="0.25">
      <c r="A25242"/>
      <c r="B25242"/>
      <c r="C25242"/>
      <c r="D25242"/>
    </row>
    <row r="25243" spans="1:4" x14ac:dyDescent="0.25">
      <c r="A25243"/>
      <c r="B25243"/>
      <c r="C25243"/>
      <c r="D25243"/>
    </row>
    <row r="25244" spans="1:4" x14ac:dyDescent="0.25">
      <c r="A25244"/>
      <c r="B25244"/>
      <c r="C25244"/>
      <c r="D25244"/>
    </row>
    <row r="25245" spans="1:4" x14ac:dyDescent="0.25">
      <c r="A25245"/>
      <c r="B25245"/>
      <c r="C25245"/>
      <c r="D25245"/>
    </row>
    <row r="25246" spans="1:4" x14ac:dyDescent="0.25">
      <c r="A25246"/>
      <c r="B25246"/>
      <c r="C25246"/>
      <c r="D25246"/>
    </row>
    <row r="25247" spans="1:4" x14ac:dyDescent="0.25">
      <c r="A25247"/>
      <c r="B25247"/>
      <c r="C25247"/>
      <c r="D25247"/>
    </row>
    <row r="25248" spans="1:4" x14ac:dyDescent="0.25">
      <c r="A25248"/>
      <c r="B25248"/>
      <c r="C25248"/>
      <c r="D25248"/>
    </row>
    <row r="25249" spans="1:4" x14ac:dyDescent="0.25">
      <c r="A25249"/>
      <c r="B25249"/>
      <c r="C25249"/>
      <c r="D25249"/>
    </row>
    <row r="25250" spans="1:4" x14ac:dyDescent="0.25">
      <c r="A25250"/>
      <c r="B25250"/>
      <c r="C25250"/>
      <c r="D25250"/>
    </row>
    <row r="25251" spans="1:4" x14ac:dyDescent="0.25">
      <c r="A25251"/>
      <c r="B25251"/>
      <c r="C25251"/>
      <c r="D25251"/>
    </row>
    <row r="25252" spans="1:4" x14ac:dyDescent="0.25">
      <c r="A25252"/>
      <c r="B25252"/>
      <c r="C25252"/>
      <c r="D25252"/>
    </row>
    <row r="25253" spans="1:4" x14ac:dyDescent="0.25">
      <c r="A25253"/>
      <c r="B25253"/>
      <c r="C25253"/>
      <c r="D25253"/>
    </row>
    <row r="25254" spans="1:4" x14ac:dyDescent="0.25">
      <c r="A25254"/>
      <c r="B25254"/>
      <c r="C25254"/>
      <c r="D25254"/>
    </row>
    <row r="25255" spans="1:4" x14ac:dyDescent="0.25">
      <c r="A25255"/>
      <c r="B25255"/>
      <c r="C25255"/>
      <c r="D25255"/>
    </row>
    <row r="25256" spans="1:4" x14ac:dyDescent="0.25">
      <c r="A25256"/>
      <c r="B25256"/>
      <c r="C25256"/>
      <c r="D25256"/>
    </row>
    <row r="25257" spans="1:4" x14ac:dyDescent="0.25">
      <c r="A25257"/>
      <c r="B25257"/>
      <c r="C25257"/>
      <c r="D25257"/>
    </row>
    <row r="25258" spans="1:4" x14ac:dyDescent="0.25">
      <c r="A25258"/>
      <c r="B25258"/>
      <c r="C25258"/>
      <c r="D25258"/>
    </row>
    <row r="25259" spans="1:4" x14ac:dyDescent="0.25">
      <c r="A25259"/>
      <c r="B25259"/>
      <c r="C25259"/>
      <c r="D25259"/>
    </row>
    <row r="25260" spans="1:4" x14ac:dyDescent="0.25">
      <c r="A25260"/>
      <c r="B25260"/>
      <c r="C25260"/>
      <c r="D25260"/>
    </row>
    <row r="25261" spans="1:4" x14ac:dyDescent="0.25">
      <c r="A25261"/>
      <c r="B25261"/>
      <c r="C25261"/>
      <c r="D25261"/>
    </row>
    <row r="25262" spans="1:4" x14ac:dyDescent="0.25">
      <c r="A25262"/>
      <c r="B25262"/>
      <c r="C25262"/>
      <c r="D25262"/>
    </row>
    <row r="25263" spans="1:4" x14ac:dyDescent="0.25">
      <c r="A25263"/>
      <c r="B25263"/>
      <c r="C25263"/>
      <c r="D25263"/>
    </row>
    <row r="25264" spans="1:4" x14ac:dyDescent="0.25">
      <c r="A25264"/>
      <c r="B25264"/>
      <c r="C25264"/>
      <c r="D25264"/>
    </row>
    <row r="25265" spans="1:4" x14ac:dyDescent="0.25">
      <c r="A25265"/>
      <c r="B25265"/>
      <c r="C25265"/>
      <c r="D25265"/>
    </row>
    <row r="25266" spans="1:4" x14ac:dyDescent="0.25">
      <c r="A25266"/>
      <c r="B25266"/>
      <c r="C25266"/>
      <c r="D25266"/>
    </row>
    <row r="25267" spans="1:4" x14ac:dyDescent="0.25">
      <c r="A25267"/>
      <c r="B25267"/>
      <c r="C25267"/>
      <c r="D25267"/>
    </row>
    <row r="25268" spans="1:4" x14ac:dyDescent="0.25">
      <c r="A25268"/>
      <c r="B25268"/>
      <c r="C25268"/>
      <c r="D25268"/>
    </row>
    <row r="25269" spans="1:4" x14ac:dyDescent="0.25">
      <c r="A25269"/>
      <c r="B25269"/>
      <c r="C25269"/>
      <c r="D25269"/>
    </row>
    <row r="25270" spans="1:4" x14ac:dyDescent="0.25">
      <c r="A25270"/>
      <c r="B25270"/>
      <c r="C25270"/>
      <c r="D25270"/>
    </row>
    <row r="25271" spans="1:4" x14ac:dyDescent="0.25">
      <c r="A25271"/>
      <c r="B25271"/>
      <c r="C25271"/>
      <c r="D25271"/>
    </row>
    <row r="25272" spans="1:4" x14ac:dyDescent="0.25">
      <c r="A25272"/>
      <c r="B25272"/>
      <c r="C25272"/>
      <c r="D25272"/>
    </row>
    <row r="25273" spans="1:4" x14ac:dyDescent="0.25">
      <c r="A25273"/>
      <c r="B25273"/>
      <c r="C25273"/>
      <c r="D25273"/>
    </row>
    <row r="25274" spans="1:4" x14ac:dyDescent="0.25">
      <c r="A25274"/>
      <c r="B25274"/>
      <c r="C25274"/>
      <c r="D25274"/>
    </row>
    <row r="25275" spans="1:4" x14ac:dyDescent="0.25">
      <c r="A25275"/>
      <c r="B25275"/>
      <c r="C25275"/>
      <c r="D25275"/>
    </row>
    <row r="25276" spans="1:4" x14ac:dyDescent="0.25">
      <c r="A25276"/>
      <c r="B25276"/>
      <c r="C25276"/>
      <c r="D25276"/>
    </row>
    <row r="25277" spans="1:4" x14ac:dyDescent="0.25">
      <c r="A25277"/>
      <c r="B25277"/>
      <c r="C25277"/>
      <c r="D25277"/>
    </row>
    <row r="25278" spans="1:4" x14ac:dyDescent="0.25">
      <c r="A25278"/>
      <c r="B25278"/>
      <c r="C25278"/>
      <c r="D25278"/>
    </row>
    <row r="25279" spans="1:4" x14ac:dyDescent="0.25">
      <c r="A25279"/>
      <c r="B25279"/>
      <c r="C25279"/>
      <c r="D25279"/>
    </row>
    <row r="25280" spans="1:4" x14ac:dyDescent="0.25">
      <c r="A25280"/>
      <c r="B25280"/>
      <c r="C25280"/>
      <c r="D25280"/>
    </row>
    <row r="25281" spans="1:4" x14ac:dyDescent="0.25">
      <c r="A25281"/>
      <c r="B25281"/>
      <c r="C25281"/>
      <c r="D25281"/>
    </row>
    <row r="25282" spans="1:4" x14ac:dyDescent="0.25">
      <c r="A25282"/>
      <c r="B25282"/>
      <c r="C25282"/>
      <c r="D25282"/>
    </row>
    <row r="25283" spans="1:4" x14ac:dyDescent="0.25">
      <c r="A25283"/>
      <c r="B25283"/>
      <c r="C25283"/>
      <c r="D25283"/>
    </row>
    <row r="25284" spans="1:4" x14ac:dyDescent="0.25">
      <c r="A25284"/>
      <c r="B25284"/>
      <c r="C25284"/>
      <c r="D25284"/>
    </row>
    <row r="25285" spans="1:4" x14ac:dyDescent="0.25">
      <c r="A25285"/>
      <c r="B25285"/>
      <c r="C25285"/>
      <c r="D25285"/>
    </row>
    <row r="25286" spans="1:4" x14ac:dyDescent="0.25">
      <c r="A25286"/>
      <c r="B25286"/>
      <c r="C25286"/>
      <c r="D25286"/>
    </row>
    <row r="25287" spans="1:4" x14ac:dyDescent="0.25">
      <c r="A25287"/>
      <c r="B25287"/>
      <c r="C25287"/>
      <c r="D25287"/>
    </row>
    <row r="25288" spans="1:4" x14ac:dyDescent="0.25">
      <c r="A25288"/>
      <c r="B25288"/>
      <c r="C25288"/>
      <c r="D25288"/>
    </row>
    <row r="25289" spans="1:4" x14ac:dyDescent="0.25">
      <c r="A25289"/>
      <c r="B25289"/>
      <c r="C25289"/>
      <c r="D25289"/>
    </row>
    <row r="25290" spans="1:4" x14ac:dyDescent="0.25">
      <c r="A25290"/>
      <c r="B25290"/>
      <c r="C25290"/>
      <c r="D25290"/>
    </row>
    <row r="25291" spans="1:4" x14ac:dyDescent="0.25">
      <c r="A25291"/>
      <c r="B25291"/>
      <c r="C25291"/>
      <c r="D25291"/>
    </row>
    <row r="25292" spans="1:4" x14ac:dyDescent="0.25">
      <c r="A25292"/>
      <c r="B25292"/>
      <c r="C25292"/>
      <c r="D25292"/>
    </row>
    <row r="25293" spans="1:4" x14ac:dyDescent="0.25">
      <c r="A25293"/>
      <c r="B25293"/>
      <c r="C25293"/>
      <c r="D25293"/>
    </row>
    <row r="25294" spans="1:4" x14ac:dyDescent="0.25">
      <c r="A25294"/>
      <c r="B25294"/>
      <c r="C25294"/>
      <c r="D25294"/>
    </row>
    <row r="25295" spans="1:4" x14ac:dyDescent="0.25">
      <c r="A25295"/>
      <c r="B25295"/>
      <c r="C25295"/>
      <c r="D25295"/>
    </row>
    <row r="25296" spans="1:4" x14ac:dyDescent="0.25">
      <c r="A25296"/>
      <c r="B25296"/>
      <c r="C25296"/>
      <c r="D25296"/>
    </row>
    <row r="25297" spans="1:4" x14ac:dyDescent="0.25">
      <c r="A25297"/>
      <c r="B25297"/>
      <c r="C25297"/>
      <c r="D25297"/>
    </row>
    <row r="25298" spans="1:4" x14ac:dyDescent="0.25">
      <c r="A25298"/>
      <c r="B25298"/>
      <c r="C25298"/>
      <c r="D25298"/>
    </row>
    <row r="25299" spans="1:4" x14ac:dyDescent="0.25">
      <c r="A25299"/>
      <c r="B25299"/>
      <c r="C25299"/>
      <c r="D25299"/>
    </row>
    <row r="25300" spans="1:4" x14ac:dyDescent="0.25">
      <c r="A25300"/>
      <c r="B25300"/>
      <c r="C25300"/>
      <c r="D25300"/>
    </row>
    <row r="25301" spans="1:4" x14ac:dyDescent="0.25">
      <c r="A25301"/>
      <c r="B25301"/>
      <c r="C25301"/>
      <c r="D25301"/>
    </row>
    <row r="25302" spans="1:4" x14ac:dyDescent="0.25">
      <c r="A25302"/>
      <c r="B25302"/>
      <c r="C25302"/>
      <c r="D25302"/>
    </row>
    <row r="25303" spans="1:4" x14ac:dyDescent="0.25">
      <c r="A25303"/>
      <c r="B25303"/>
      <c r="C25303"/>
      <c r="D25303"/>
    </row>
    <row r="25304" spans="1:4" x14ac:dyDescent="0.25">
      <c r="A25304"/>
      <c r="B25304"/>
      <c r="C25304"/>
      <c r="D25304"/>
    </row>
    <row r="25305" spans="1:4" x14ac:dyDescent="0.25">
      <c r="A25305"/>
      <c r="B25305"/>
      <c r="C25305"/>
      <c r="D25305"/>
    </row>
    <row r="25306" spans="1:4" x14ac:dyDescent="0.25">
      <c r="A25306"/>
      <c r="B25306"/>
      <c r="C25306"/>
      <c r="D25306"/>
    </row>
    <row r="25307" spans="1:4" x14ac:dyDescent="0.25">
      <c r="A25307"/>
      <c r="B25307"/>
      <c r="C25307"/>
      <c r="D25307"/>
    </row>
    <row r="25308" spans="1:4" x14ac:dyDescent="0.25">
      <c r="A25308"/>
      <c r="B25308"/>
      <c r="C25308"/>
      <c r="D25308"/>
    </row>
    <row r="25309" spans="1:4" x14ac:dyDescent="0.25">
      <c r="A25309"/>
      <c r="B25309"/>
      <c r="C25309"/>
      <c r="D25309"/>
    </row>
    <row r="25310" spans="1:4" x14ac:dyDescent="0.25">
      <c r="A25310"/>
      <c r="B25310"/>
      <c r="C25310"/>
      <c r="D25310"/>
    </row>
    <row r="25311" spans="1:4" x14ac:dyDescent="0.25">
      <c r="A25311"/>
      <c r="B25311"/>
      <c r="C25311"/>
      <c r="D25311"/>
    </row>
    <row r="25312" spans="1:4" x14ac:dyDescent="0.25">
      <c r="A25312"/>
      <c r="B25312"/>
      <c r="C25312"/>
      <c r="D25312"/>
    </row>
    <row r="25313" spans="1:4" x14ac:dyDescent="0.25">
      <c r="A25313"/>
      <c r="B25313"/>
      <c r="C25313"/>
      <c r="D25313"/>
    </row>
    <row r="25314" spans="1:4" x14ac:dyDescent="0.25">
      <c r="A25314"/>
      <c r="B25314"/>
      <c r="C25314"/>
      <c r="D25314"/>
    </row>
    <row r="25315" spans="1:4" x14ac:dyDescent="0.25">
      <c r="A25315"/>
      <c r="B25315"/>
      <c r="C25315"/>
      <c r="D25315"/>
    </row>
    <row r="25316" spans="1:4" x14ac:dyDescent="0.25">
      <c r="A25316"/>
      <c r="B25316"/>
      <c r="C25316"/>
      <c r="D25316"/>
    </row>
    <row r="25317" spans="1:4" x14ac:dyDescent="0.25">
      <c r="A25317"/>
      <c r="B25317"/>
      <c r="C25317"/>
      <c r="D25317"/>
    </row>
    <row r="25318" spans="1:4" x14ac:dyDescent="0.25">
      <c r="A25318"/>
      <c r="B25318"/>
      <c r="C25318"/>
      <c r="D25318"/>
    </row>
    <row r="25319" spans="1:4" x14ac:dyDescent="0.25">
      <c r="A25319"/>
      <c r="B25319"/>
      <c r="C25319"/>
      <c r="D25319"/>
    </row>
    <row r="25320" spans="1:4" x14ac:dyDescent="0.25">
      <c r="A25320"/>
      <c r="B25320"/>
      <c r="C25320"/>
      <c r="D25320"/>
    </row>
    <row r="25321" spans="1:4" x14ac:dyDescent="0.25">
      <c r="A25321"/>
      <c r="B25321"/>
      <c r="C25321"/>
      <c r="D25321"/>
    </row>
    <row r="25322" spans="1:4" x14ac:dyDescent="0.25">
      <c r="A25322"/>
      <c r="B25322"/>
      <c r="C25322"/>
      <c r="D25322"/>
    </row>
    <row r="25323" spans="1:4" x14ac:dyDescent="0.25">
      <c r="A25323"/>
      <c r="B25323"/>
      <c r="C25323"/>
      <c r="D25323"/>
    </row>
    <row r="25324" spans="1:4" x14ac:dyDescent="0.25">
      <c r="A25324"/>
      <c r="B25324"/>
      <c r="C25324"/>
      <c r="D25324"/>
    </row>
    <row r="25325" spans="1:4" x14ac:dyDescent="0.25">
      <c r="A25325"/>
      <c r="B25325"/>
      <c r="C25325"/>
      <c r="D25325"/>
    </row>
    <row r="25326" spans="1:4" x14ac:dyDescent="0.25">
      <c r="A25326"/>
      <c r="B25326"/>
      <c r="C25326"/>
      <c r="D25326"/>
    </row>
    <row r="25327" spans="1:4" x14ac:dyDescent="0.25">
      <c r="A25327"/>
      <c r="B25327"/>
      <c r="C25327"/>
      <c r="D25327"/>
    </row>
    <row r="25328" spans="1:4" x14ac:dyDescent="0.25">
      <c r="A25328"/>
      <c r="B25328"/>
      <c r="C25328"/>
      <c r="D25328"/>
    </row>
    <row r="25329" spans="1:4" x14ac:dyDescent="0.25">
      <c r="A25329"/>
      <c r="B25329"/>
      <c r="C25329"/>
      <c r="D25329"/>
    </row>
    <row r="25330" spans="1:4" x14ac:dyDescent="0.25">
      <c r="A25330"/>
      <c r="B25330"/>
      <c r="C25330"/>
      <c r="D25330"/>
    </row>
    <row r="25331" spans="1:4" x14ac:dyDescent="0.25">
      <c r="A25331"/>
      <c r="B25331"/>
      <c r="C25331"/>
      <c r="D25331"/>
    </row>
    <row r="25332" spans="1:4" x14ac:dyDescent="0.25">
      <c r="A25332"/>
      <c r="B25332"/>
      <c r="C25332"/>
      <c r="D25332"/>
    </row>
    <row r="25333" spans="1:4" x14ac:dyDescent="0.25">
      <c r="A25333"/>
      <c r="B25333"/>
      <c r="C25333"/>
      <c r="D25333"/>
    </row>
    <row r="25334" spans="1:4" x14ac:dyDescent="0.25">
      <c r="A25334"/>
      <c r="B25334"/>
      <c r="C25334"/>
      <c r="D25334"/>
    </row>
    <row r="25335" spans="1:4" x14ac:dyDescent="0.25">
      <c r="A25335"/>
      <c r="B25335"/>
      <c r="C25335"/>
      <c r="D25335"/>
    </row>
    <row r="25336" spans="1:4" x14ac:dyDescent="0.25">
      <c r="A25336"/>
      <c r="B25336"/>
      <c r="C25336"/>
      <c r="D25336"/>
    </row>
    <row r="25337" spans="1:4" x14ac:dyDescent="0.25">
      <c r="A25337"/>
      <c r="B25337"/>
      <c r="C25337"/>
      <c r="D25337"/>
    </row>
    <row r="25338" spans="1:4" x14ac:dyDescent="0.25">
      <c r="A25338"/>
      <c r="B25338"/>
      <c r="C25338"/>
      <c r="D25338"/>
    </row>
    <row r="25339" spans="1:4" x14ac:dyDescent="0.25">
      <c r="A25339"/>
      <c r="B25339"/>
      <c r="C25339"/>
      <c r="D25339"/>
    </row>
    <row r="25340" spans="1:4" x14ac:dyDescent="0.25">
      <c r="A25340"/>
      <c r="B25340"/>
      <c r="C25340"/>
      <c r="D25340"/>
    </row>
    <row r="25341" spans="1:4" x14ac:dyDescent="0.25">
      <c r="A25341"/>
      <c r="B25341"/>
      <c r="C25341"/>
      <c r="D25341"/>
    </row>
    <row r="25342" spans="1:4" x14ac:dyDescent="0.25">
      <c r="A25342"/>
      <c r="B25342"/>
      <c r="C25342"/>
      <c r="D25342"/>
    </row>
    <row r="25343" spans="1:4" x14ac:dyDescent="0.25">
      <c r="A25343"/>
      <c r="B25343"/>
      <c r="C25343"/>
      <c r="D25343"/>
    </row>
    <row r="25344" spans="1:4" x14ac:dyDescent="0.25">
      <c r="A25344"/>
      <c r="B25344"/>
      <c r="C25344"/>
      <c r="D25344"/>
    </row>
    <row r="25345" spans="1:4" x14ac:dyDescent="0.25">
      <c r="A25345"/>
      <c r="B25345"/>
      <c r="C25345"/>
      <c r="D25345"/>
    </row>
    <row r="25346" spans="1:4" x14ac:dyDescent="0.25">
      <c r="A25346"/>
      <c r="B25346"/>
      <c r="C25346"/>
      <c r="D25346"/>
    </row>
    <row r="25347" spans="1:4" x14ac:dyDescent="0.25">
      <c r="A25347"/>
      <c r="B25347"/>
      <c r="C25347"/>
      <c r="D25347"/>
    </row>
    <row r="25348" spans="1:4" x14ac:dyDescent="0.25">
      <c r="A25348"/>
      <c r="B25348"/>
      <c r="C25348"/>
      <c r="D25348"/>
    </row>
    <row r="25349" spans="1:4" x14ac:dyDescent="0.25">
      <c r="A25349"/>
      <c r="B25349"/>
      <c r="C25349"/>
      <c r="D25349"/>
    </row>
    <row r="25350" spans="1:4" x14ac:dyDescent="0.25">
      <c r="A25350"/>
      <c r="B25350"/>
      <c r="C25350"/>
      <c r="D25350"/>
    </row>
    <row r="25351" spans="1:4" x14ac:dyDescent="0.25">
      <c r="A25351"/>
      <c r="B25351"/>
      <c r="C25351"/>
      <c r="D25351"/>
    </row>
    <row r="25352" spans="1:4" x14ac:dyDescent="0.25">
      <c r="A25352"/>
      <c r="B25352"/>
      <c r="C25352"/>
      <c r="D25352"/>
    </row>
    <row r="25353" spans="1:4" x14ac:dyDescent="0.25">
      <c r="A25353"/>
      <c r="B25353"/>
      <c r="C25353"/>
      <c r="D25353"/>
    </row>
    <row r="25354" spans="1:4" x14ac:dyDescent="0.25">
      <c r="A25354"/>
      <c r="B25354"/>
      <c r="C25354"/>
      <c r="D25354"/>
    </row>
    <row r="25355" spans="1:4" x14ac:dyDescent="0.25">
      <c r="A25355"/>
      <c r="B25355"/>
      <c r="C25355"/>
      <c r="D25355"/>
    </row>
    <row r="25356" spans="1:4" x14ac:dyDescent="0.25">
      <c r="A25356"/>
      <c r="B25356"/>
      <c r="C25356"/>
      <c r="D25356"/>
    </row>
    <row r="25357" spans="1:4" x14ac:dyDescent="0.25">
      <c r="A25357"/>
      <c r="B25357"/>
      <c r="C25357"/>
      <c r="D25357"/>
    </row>
    <row r="25358" spans="1:4" x14ac:dyDescent="0.25">
      <c r="A25358"/>
      <c r="B25358"/>
      <c r="C25358"/>
      <c r="D25358"/>
    </row>
    <row r="25359" spans="1:4" x14ac:dyDescent="0.25">
      <c r="A25359"/>
      <c r="B25359"/>
      <c r="C25359"/>
      <c r="D25359"/>
    </row>
    <row r="25360" spans="1:4" x14ac:dyDescent="0.25">
      <c r="A25360"/>
      <c r="B25360"/>
      <c r="C25360"/>
      <c r="D25360"/>
    </row>
    <row r="25361" spans="1:4" x14ac:dyDescent="0.25">
      <c r="A25361"/>
      <c r="B25361"/>
      <c r="C25361"/>
      <c r="D25361"/>
    </row>
    <row r="25362" spans="1:4" x14ac:dyDescent="0.25">
      <c r="A25362"/>
      <c r="B25362"/>
      <c r="C25362"/>
      <c r="D25362"/>
    </row>
    <row r="25363" spans="1:4" x14ac:dyDescent="0.25">
      <c r="A25363"/>
      <c r="B25363"/>
      <c r="C25363"/>
      <c r="D25363"/>
    </row>
    <row r="25364" spans="1:4" x14ac:dyDescent="0.25">
      <c r="A25364"/>
      <c r="B25364"/>
      <c r="C25364"/>
      <c r="D25364"/>
    </row>
    <row r="25365" spans="1:4" x14ac:dyDescent="0.25">
      <c r="A25365"/>
      <c r="B25365"/>
      <c r="C25365"/>
      <c r="D25365"/>
    </row>
    <row r="25366" spans="1:4" x14ac:dyDescent="0.25">
      <c r="A25366"/>
      <c r="B25366"/>
      <c r="C25366"/>
      <c r="D25366"/>
    </row>
    <row r="25367" spans="1:4" x14ac:dyDescent="0.25">
      <c r="A25367"/>
      <c r="B25367"/>
      <c r="C25367"/>
      <c r="D25367"/>
    </row>
    <row r="25368" spans="1:4" x14ac:dyDescent="0.25">
      <c r="A25368"/>
      <c r="B25368"/>
      <c r="C25368"/>
      <c r="D25368"/>
    </row>
    <row r="25369" spans="1:4" x14ac:dyDescent="0.25">
      <c r="A25369"/>
      <c r="B25369"/>
      <c r="C25369"/>
      <c r="D25369"/>
    </row>
    <row r="25370" spans="1:4" x14ac:dyDescent="0.25">
      <c r="A25370"/>
      <c r="B25370"/>
      <c r="C25370"/>
      <c r="D25370"/>
    </row>
    <row r="25371" spans="1:4" x14ac:dyDescent="0.25">
      <c r="A25371"/>
      <c r="B25371"/>
      <c r="C25371"/>
      <c r="D25371"/>
    </row>
    <row r="25372" spans="1:4" x14ac:dyDescent="0.25">
      <c r="A25372"/>
      <c r="B25372"/>
      <c r="C25372"/>
      <c r="D25372"/>
    </row>
    <row r="25373" spans="1:4" x14ac:dyDescent="0.25">
      <c r="A25373"/>
      <c r="B25373"/>
      <c r="C25373"/>
      <c r="D25373"/>
    </row>
    <row r="25374" spans="1:4" x14ac:dyDescent="0.25">
      <c r="A25374"/>
      <c r="B25374"/>
      <c r="C25374"/>
      <c r="D25374"/>
    </row>
    <row r="25375" spans="1:4" x14ac:dyDescent="0.25">
      <c r="A25375"/>
      <c r="B25375"/>
      <c r="C25375"/>
      <c r="D25375"/>
    </row>
    <row r="25376" spans="1:4" x14ac:dyDescent="0.25">
      <c r="A25376"/>
      <c r="B25376"/>
      <c r="C25376"/>
      <c r="D25376"/>
    </row>
    <row r="25377" spans="1:4" x14ac:dyDescent="0.25">
      <c r="A25377"/>
      <c r="B25377"/>
      <c r="C25377"/>
      <c r="D25377"/>
    </row>
    <row r="25378" spans="1:4" x14ac:dyDescent="0.25">
      <c r="A25378"/>
      <c r="B25378"/>
      <c r="C25378"/>
      <c r="D25378"/>
    </row>
    <row r="25379" spans="1:4" x14ac:dyDescent="0.25">
      <c r="A25379"/>
      <c r="B25379"/>
      <c r="C25379"/>
      <c r="D25379"/>
    </row>
    <row r="25380" spans="1:4" x14ac:dyDescent="0.25">
      <c r="A25380"/>
      <c r="B25380"/>
      <c r="C25380"/>
      <c r="D25380"/>
    </row>
    <row r="25381" spans="1:4" x14ac:dyDescent="0.25">
      <c r="A25381"/>
      <c r="B25381"/>
      <c r="C25381"/>
      <c r="D25381"/>
    </row>
    <row r="25382" spans="1:4" x14ac:dyDescent="0.25">
      <c r="A25382"/>
      <c r="B25382"/>
      <c r="C25382"/>
      <c r="D25382"/>
    </row>
    <row r="25383" spans="1:4" x14ac:dyDescent="0.25">
      <c r="A25383"/>
      <c r="B25383"/>
      <c r="C25383"/>
      <c r="D25383"/>
    </row>
    <row r="25384" spans="1:4" x14ac:dyDescent="0.25">
      <c r="A25384"/>
      <c r="B25384"/>
      <c r="C25384"/>
      <c r="D25384"/>
    </row>
    <row r="25385" spans="1:4" x14ac:dyDescent="0.25">
      <c r="A25385"/>
      <c r="B25385"/>
      <c r="C25385"/>
      <c r="D25385"/>
    </row>
    <row r="25386" spans="1:4" x14ac:dyDescent="0.25">
      <c r="A25386"/>
      <c r="B25386"/>
      <c r="C25386"/>
      <c r="D25386"/>
    </row>
    <row r="25387" spans="1:4" x14ac:dyDescent="0.25">
      <c r="A25387"/>
      <c r="B25387"/>
      <c r="C25387"/>
      <c r="D25387"/>
    </row>
    <row r="25388" spans="1:4" x14ac:dyDescent="0.25">
      <c r="A25388"/>
      <c r="B25388"/>
      <c r="C25388"/>
      <c r="D25388"/>
    </row>
    <row r="25389" spans="1:4" x14ac:dyDescent="0.25">
      <c r="A25389"/>
      <c r="B25389"/>
      <c r="C25389"/>
      <c r="D25389"/>
    </row>
    <row r="25390" spans="1:4" x14ac:dyDescent="0.25">
      <c r="A25390"/>
      <c r="B25390"/>
      <c r="C25390"/>
      <c r="D25390"/>
    </row>
    <row r="25391" spans="1:4" x14ac:dyDescent="0.25">
      <c r="A25391"/>
      <c r="B25391"/>
      <c r="C25391"/>
      <c r="D25391"/>
    </row>
    <row r="25392" spans="1:4" x14ac:dyDescent="0.25">
      <c r="A25392"/>
      <c r="B25392"/>
      <c r="C25392"/>
      <c r="D25392"/>
    </row>
    <row r="25393" spans="1:4" x14ac:dyDescent="0.25">
      <c r="A25393"/>
      <c r="B25393"/>
      <c r="C25393"/>
      <c r="D25393"/>
    </row>
    <row r="25394" spans="1:4" x14ac:dyDescent="0.25">
      <c r="A25394"/>
      <c r="B25394"/>
      <c r="C25394"/>
      <c r="D25394"/>
    </row>
    <row r="25395" spans="1:4" x14ac:dyDescent="0.25">
      <c r="A25395"/>
      <c r="B25395"/>
      <c r="C25395"/>
      <c r="D25395"/>
    </row>
    <row r="25396" spans="1:4" x14ac:dyDescent="0.25">
      <c r="A25396"/>
      <c r="B25396"/>
      <c r="C25396"/>
      <c r="D25396"/>
    </row>
    <row r="25397" spans="1:4" x14ac:dyDescent="0.25">
      <c r="A25397"/>
      <c r="B25397"/>
      <c r="C25397"/>
      <c r="D25397"/>
    </row>
    <row r="25398" spans="1:4" x14ac:dyDescent="0.25">
      <c r="A25398"/>
      <c r="B25398"/>
      <c r="C25398"/>
      <c r="D25398"/>
    </row>
    <row r="25399" spans="1:4" x14ac:dyDescent="0.25">
      <c r="A25399"/>
      <c r="B25399"/>
      <c r="C25399"/>
      <c r="D25399"/>
    </row>
    <row r="25400" spans="1:4" x14ac:dyDescent="0.25">
      <c r="A25400"/>
      <c r="B25400"/>
      <c r="C25400"/>
      <c r="D25400"/>
    </row>
    <row r="25401" spans="1:4" x14ac:dyDescent="0.25">
      <c r="A25401"/>
      <c r="B25401"/>
      <c r="C25401"/>
      <c r="D25401"/>
    </row>
    <row r="25402" spans="1:4" x14ac:dyDescent="0.25">
      <c r="A25402"/>
      <c r="B25402"/>
      <c r="C25402"/>
      <c r="D25402"/>
    </row>
    <row r="25403" spans="1:4" x14ac:dyDescent="0.25">
      <c r="A25403"/>
      <c r="B25403"/>
      <c r="C25403"/>
      <c r="D25403"/>
    </row>
    <row r="25404" spans="1:4" x14ac:dyDescent="0.25">
      <c r="A25404"/>
      <c r="B25404"/>
      <c r="C25404"/>
      <c r="D25404"/>
    </row>
    <row r="25405" spans="1:4" x14ac:dyDescent="0.25">
      <c r="A25405"/>
      <c r="B25405"/>
      <c r="C25405"/>
      <c r="D25405"/>
    </row>
    <row r="25406" spans="1:4" x14ac:dyDescent="0.25">
      <c r="A25406"/>
      <c r="B25406"/>
      <c r="C25406"/>
      <c r="D25406"/>
    </row>
    <row r="25407" spans="1:4" x14ac:dyDescent="0.25">
      <c r="A25407"/>
      <c r="B25407"/>
      <c r="C25407"/>
      <c r="D25407"/>
    </row>
    <row r="25408" spans="1:4" x14ac:dyDescent="0.25">
      <c r="A25408"/>
      <c r="B25408"/>
      <c r="C25408"/>
      <c r="D25408"/>
    </row>
    <row r="25409" spans="1:4" x14ac:dyDescent="0.25">
      <c r="A25409"/>
      <c r="B25409"/>
      <c r="C25409"/>
      <c r="D25409"/>
    </row>
    <row r="25410" spans="1:4" x14ac:dyDescent="0.25">
      <c r="A25410"/>
      <c r="B25410"/>
      <c r="C25410"/>
      <c r="D25410"/>
    </row>
    <row r="25411" spans="1:4" x14ac:dyDescent="0.25">
      <c r="A25411"/>
      <c r="B25411"/>
      <c r="C25411"/>
      <c r="D25411"/>
    </row>
    <row r="25412" spans="1:4" x14ac:dyDescent="0.25">
      <c r="A25412"/>
      <c r="B25412"/>
      <c r="C25412"/>
      <c r="D25412"/>
    </row>
    <row r="25413" spans="1:4" x14ac:dyDescent="0.25">
      <c r="A25413"/>
      <c r="B25413"/>
      <c r="C25413"/>
      <c r="D25413"/>
    </row>
    <row r="25414" spans="1:4" x14ac:dyDescent="0.25">
      <c r="A25414"/>
      <c r="B25414"/>
      <c r="C25414"/>
      <c r="D25414"/>
    </row>
    <row r="25415" spans="1:4" x14ac:dyDescent="0.25">
      <c r="A25415"/>
      <c r="B25415"/>
      <c r="C25415"/>
      <c r="D25415"/>
    </row>
    <row r="25416" spans="1:4" x14ac:dyDescent="0.25">
      <c r="A25416"/>
      <c r="B25416"/>
      <c r="C25416"/>
      <c r="D25416"/>
    </row>
    <row r="25417" spans="1:4" x14ac:dyDescent="0.25">
      <c r="A25417"/>
      <c r="B25417"/>
      <c r="C25417"/>
      <c r="D25417"/>
    </row>
    <row r="25418" spans="1:4" x14ac:dyDescent="0.25">
      <c r="A25418"/>
      <c r="B25418"/>
      <c r="C25418"/>
      <c r="D25418"/>
    </row>
    <row r="25419" spans="1:4" x14ac:dyDescent="0.25">
      <c r="A25419"/>
      <c r="B25419"/>
      <c r="C25419"/>
      <c r="D25419"/>
    </row>
    <row r="25420" spans="1:4" x14ac:dyDescent="0.25">
      <c r="A25420"/>
      <c r="B25420"/>
      <c r="C25420"/>
      <c r="D25420"/>
    </row>
    <row r="25421" spans="1:4" x14ac:dyDescent="0.25">
      <c r="A25421"/>
      <c r="B25421"/>
      <c r="C25421"/>
      <c r="D25421"/>
    </row>
    <row r="25422" spans="1:4" x14ac:dyDescent="0.25">
      <c r="A25422"/>
      <c r="B25422"/>
      <c r="C25422"/>
      <c r="D25422"/>
    </row>
    <row r="25423" spans="1:4" x14ac:dyDescent="0.25">
      <c r="A25423"/>
      <c r="B25423"/>
      <c r="C25423"/>
      <c r="D25423"/>
    </row>
    <row r="25424" spans="1:4" x14ac:dyDescent="0.25">
      <c r="A25424"/>
      <c r="B25424"/>
      <c r="C25424"/>
      <c r="D25424"/>
    </row>
    <row r="25425" spans="1:4" x14ac:dyDescent="0.25">
      <c r="A25425"/>
      <c r="B25425"/>
      <c r="C25425"/>
      <c r="D25425"/>
    </row>
    <row r="25426" spans="1:4" x14ac:dyDescent="0.25">
      <c r="A25426"/>
      <c r="B25426"/>
      <c r="C25426"/>
      <c r="D25426"/>
    </row>
    <row r="25427" spans="1:4" x14ac:dyDescent="0.25">
      <c r="A25427"/>
      <c r="B25427"/>
      <c r="C25427"/>
      <c r="D25427"/>
    </row>
    <row r="25428" spans="1:4" x14ac:dyDescent="0.25">
      <c r="A25428"/>
      <c r="B25428"/>
      <c r="C25428"/>
      <c r="D25428"/>
    </row>
    <row r="25429" spans="1:4" x14ac:dyDescent="0.25">
      <c r="A25429"/>
      <c r="B25429"/>
      <c r="C25429"/>
      <c r="D25429"/>
    </row>
    <row r="25430" spans="1:4" x14ac:dyDescent="0.25">
      <c r="A25430"/>
      <c r="B25430"/>
      <c r="C25430"/>
      <c r="D25430"/>
    </row>
    <row r="25431" spans="1:4" x14ac:dyDescent="0.25">
      <c r="A25431"/>
      <c r="B25431"/>
      <c r="C25431"/>
      <c r="D25431"/>
    </row>
    <row r="25432" spans="1:4" x14ac:dyDescent="0.25">
      <c r="A25432"/>
      <c r="B25432"/>
      <c r="C25432"/>
      <c r="D25432"/>
    </row>
    <row r="25433" spans="1:4" x14ac:dyDescent="0.25">
      <c r="A25433"/>
      <c r="B25433"/>
      <c r="C25433"/>
      <c r="D25433"/>
    </row>
    <row r="25434" spans="1:4" x14ac:dyDescent="0.25">
      <c r="A25434"/>
      <c r="B25434"/>
      <c r="C25434"/>
      <c r="D25434"/>
    </row>
    <row r="25435" spans="1:4" x14ac:dyDescent="0.25">
      <c r="A25435"/>
      <c r="B25435"/>
      <c r="C25435"/>
      <c r="D25435"/>
    </row>
    <row r="25436" spans="1:4" x14ac:dyDescent="0.25">
      <c r="A25436"/>
      <c r="B25436"/>
      <c r="C25436"/>
      <c r="D25436"/>
    </row>
    <row r="25437" spans="1:4" x14ac:dyDescent="0.25">
      <c r="A25437"/>
      <c r="B25437"/>
      <c r="C25437"/>
      <c r="D25437"/>
    </row>
    <row r="25438" spans="1:4" x14ac:dyDescent="0.25">
      <c r="A25438"/>
      <c r="B25438"/>
      <c r="C25438"/>
      <c r="D25438"/>
    </row>
    <row r="25439" spans="1:4" x14ac:dyDescent="0.25">
      <c r="A25439"/>
      <c r="B25439"/>
      <c r="C25439"/>
      <c r="D25439"/>
    </row>
    <row r="25440" spans="1:4" x14ac:dyDescent="0.25">
      <c r="A25440"/>
      <c r="B25440"/>
      <c r="C25440"/>
      <c r="D25440"/>
    </row>
    <row r="25441" spans="1:4" x14ac:dyDescent="0.25">
      <c r="A25441"/>
      <c r="B25441"/>
      <c r="C25441"/>
      <c r="D25441"/>
    </row>
    <row r="25442" spans="1:4" x14ac:dyDescent="0.25">
      <c r="A25442"/>
      <c r="B25442"/>
      <c r="C25442"/>
      <c r="D25442"/>
    </row>
    <row r="25443" spans="1:4" x14ac:dyDescent="0.25">
      <c r="A25443"/>
      <c r="B25443"/>
      <c r="C25443"/>
      <c r="D25443"/>
    </row>
    <row r="25444" spans="1:4" x14ac:dyDescent="0.25">
      <c r="A25444"/>
      <c r="B25444"/>
      <c r="C25444"/>
      <c r="D25444"/>
    </row>
    <row r="25445" spans="1:4" x14ac:dyDescent="0.25">
      <c r="A25445"/>
      <c r="B25445"/>
      <c r="C25445"/>
      <c r="D25445"/>
    </row>
    <row r="25446" spans="1:4" x14ac:dyDescent="0.25">
      <c r="A25446"/>
      <c r="B25446"/>
      <c r="C25446"/>
      <c r="D25446"/>
    </row>
    <row r="25447" spans="1:4" x14ac:dyDescent="0.25">
      <c r="A25447"/>
      <c r="B25447"/>
      <c r="C25447"/>
      <c r="D25447"/>
    </row>
    <row r="25448" spans="1:4" x14ac:dyDescent="0.25">
      <c r="A25448"/>
      <c r="B25448"/>
      <c r="C25448"/>
      <c r="D25448"/>
    </row>
    <row r="25449" spans="1:4" x14ac:dyDescent="0.25">
      <c r="A25449"/>
      <c r="B25449"/>
      <c r="C25449"/>
      <c r="D25449"/>
    </row>
    <row r="25450" spans="1:4" x14ac:dyDescent="0.25">
      <c r="A25450"/>
      <c r="B25450"/>
      <c r="C25450"/>
      <c r="D25450"/>
    </row>
    <row r="25451" spans="1:4" x14ac:dyDescent="0.25">
      <c r="A25451"/>
      <c r="B25451"/>
      <c r="C25451"/>
      <c r="D25451"/>
    </row>
    <row r="25452" spans="1:4" x14ac:dyDescent="0.25">
      <c r="A25452"/>
      <c r="B25452"/>
      <c r="C25452"/>
      <c r="D25452"/>
    </row>
    <row r="25453" spans="1:4" x14ac:dyDescent="0.25">
      <c r="A25453"/>
      <c r="B25453"/>
      <c r="C25453"/>
      <c r="D25453"/>
    </row>
    <row r="25454" spans="1:4" x14ac:dyDescent="0.25">
      <c r="A25454"/>
      <c r="B25454"/>
      <c r="C25454"/>
      <c r="D25454"/>
    </row>
    <row r="25455" spans="1:4" x14ac:dyDescent="0.25">
      <c r="A25455"/>
      <c r="B25455"/>
      <c r="C25455"/>
      <c r="D25455"/>
    </row>
    <row r="25456" spans="1:4" x14ac:dyDescent="0.25">
      <c r="A25456"/>
      <c r="B25456"/>
      <c r="C25456"/>
      <c r="D25456"/>
    </row>
    <row r="25457" spans="1:4" x14ac:dyDescent="0.25">
      <c r="A25457"/>
      <c r="B25457"/>
      <c r="C25457"/>
      <c r="D25457"/>
    </row>
    <row r="25458" spans="1:4" x14ac:dyDescent="0.25">
      <c r="A25458"/>
      <c r="B25458"/>
      <c r="C25458"/>
      <c r="D25458"/>
    </row>
    <row r="25459" spans="1:4" x14ac:dyDescent="0.25">
      <c r="A25459"/>
      <c r="B25459"/>
      <c r="C25459"/>
      <c r="D25459"/>
    </row>
    <row r="25460" spans="1:4" x14ac:dyDescent="0.25">
      <c r="A25460"/>
      <c r="B25460"/>
      <c r="C25460"/>
      <c r="D25460"/>
    </row>
    <row r="25461" spans="1:4" x14ac:dyDescent="0.25">
      <c r="A25461"/>
      <c r="B25461"/>
      <c r="C25461"/>
      <c r="D25461"/>
    </row>
    <row r="25462" spans="1:4" x14ac:dyDescent="0.25">
      <c r="A25462"/>
      <c r="B25462"/>
      <c r="C25462"/>
      <c r="D25462"/>
    </row>
    <row r="25463" spans="1:4" x14ac:dyDescent="0.25">
      <c r="A25463"/>
      <c r="B25463"/>
      <c r="C25463"/>
      <c r="D25463"/>
    </row>
    <row r="25464" spans="1:4" x14ac:dyDescent="0.25">
      <c r="A25464"/>
      <c r="B25464"/>
      <c r="C25464"/>
      <c r="D25464"/>
    </row>
    <row r="25465" spans="1:4" x14ac:dyDescent="0.25">
      <c r="A25465"/>
      <c r="B25465"/>
      <c r="C25465"/>
      <c r="D25465"/>
    </row>
    <row r="25466" spans="1:4" x14ac:dyDescent="0.25">
      <c r="A25466"/>
      <c r="B25466"/>
      <c r="C25466"/>
      <c r="D25466"/>
    </row>
    <row r="25467" spans="1:4" x14ac:dyDescent="0.25">
      <c r="A25467"/>
      <c r="B25467"/>
      <c r="C25467"/>
      <c r="D25467"/>
    </row>
    <row r="25468" spans="1:4" x14ac:dyDescent="0.25">
      <c r="A25468"/>
      <c r="B25468"/>
      <c r="C25468"/>
      <c r="D25468"/>
    </row>
    <row r="25469" spans="1:4" x14ac:dyDescent="0.25">
      <c r="A25469"/>
      <c r="B25469"/>
      <c r="C25469"/>
      <c r="D25469"/>
    </row>
    <row r="25470" spans="1:4" x14ac:dyDescent="0.25">
      <c r="A25470"/>
      <c r="B25470"/>
      <c r="C25470"/>
      <c r="D25470"/>
    </row>
    <row r="25471" spans="1:4" x14ac:dyDescent="0.25">
      <c r="A25471"/>
      <c r="B25471"/>
      <c r="C25471"/>
      <c r="D25471"/>
    </row>
    <row r="25472" spans="1:4" x14ac:dyDescent="0.25">
      <c r="A25472"/>
      <c r="B25472"/>
      <c r="C25472"/>
      <c r="D25472"/>
    </row>
    <row r="25473" spans="1:4" x14ac:dyDescent="0.25">
      <c r="A25473"/>
      <c r="B25473"/>
      <c r="C25473"/>
      <c r="D25473"/>
    </row>
    <row r="25474" spans="1:4" x14ac:dyDescent="0.25">
      <c r="A25474"/>
      <c r="B25474"/>
      <c r="C25474"/>
      <c r="D25474"/>
    </row>
    <row r="25475" spans="1:4" x14ac:dyDescent="0.25">
      <c r="A25475"/>
      <c r="B25475"/>
      <c r="C25475"/>
      <c r="D25475"/>
    </row>
    <row r="25476" spans="1:4" x14ac:dyDescent="0.25">
      <c r="A25476"/>
      <c r="B25476"/>
      <c r="C25476"/>
      <c r="D25476"/>
    </row>
    <row r="25477" spans="1:4" x14ac:dyDescent="0.25">
      <c r="A25477"/>
      <c r="B25477"/>
      <c r="C25477"/>
      <c r="D25477"/>
    </row>
    <row r="25478" spans="1:4" x14ac:dyDescent="0.25">
      <c r="A25478"/>
      <c r="B25478"/>
      <c r="C25478"/>
      <c r="D25478"/>
    </row>
    <row r="25479" spans="1:4" x14ac:dyDescent="0.25">
      <c r="A25479"/>
      <c r="B25479"/>
      <c r="C25479"/>
      <c r="D25479"/>
    </row>
    <row r="25480" spans="1:4" x14ac:dyDescent="0.25">
      <c r="A25480"/>
      <c r="B25480"/>
      <c r="C25480"/>
      <c r="D25480"/>
    </row>
    <row r="25481" spans="1:4" x14ac:dyDescent="0.25">
      <c r="A25481"/>
      <c r="B25481"/>
      <c r="C25481"/>
      <c r="D25481"/>
    </row>
    <row r="25482" spans="1:4" x14ac:dyDescent="0.25">
      <c r="A25482"/>
      <c r="B25482"/>
      <c r="C25482"/>
      <c r="D25482"/>
    </row>
    <row r="25483" spans="1:4" x14ac:dyDescent="0.25">
      <c r="A25483"/>
      <c r="B25483"/>
      <c r="C25483"/>
      <c r="D25483"/>
    </row>
    <row r="25484" spans="1:4" x14ac:dyDescent="0.25">
      <c r="A25484"/>
      <c r="B25484"/>
      <c r="C25484"/>
      <c r="D25484"/>
    </row>
    <row r="25485" spans="1:4" x14ac:dyDescent="0.25">
      <c r="A25485"/>
      <c r="B25485"/>
      <c r="C25485"/>
      <c r="D25485"/>
    </row>
    <row r="25486" spans="1:4" x14ac:dyDescent="0.25">
      <c r="A25486"/>
      <c r="B25486"/>
      <c r="C25486"/>
      <c r="D25486"/>
    </row>
    <row r="25487" spans="1:4" x14ac:dyDescent="0.25">
      <c r="A25487"/>
      <c r="B25487"/>
      <c r="C25487"/>
      <c r="D25487"/>
    </row>
    <row r="25488" spans="1:4" x14ac:dyDescent="0.25">
      <c r="A25488"/>
      <c r="B25488"/>
      <c r="C25488"/>
      <c r="D25488"/>
    </row>
    <row r="25489" spans="1:4" x14ac:dyDescent="0.25">
      <c r="A25489"/>
      <c r="B25489"/>
      <c r="C25489"/>
      <c r="D25489"/>
    </row>
    <row r="25490" spans="1:4" x14ac:dyDescent="0.25">
      <c r="A25490"/>
      <c r="B25490"/>
      <c r="C25490"/>
      <c r="D25490"/>
    </row>
    <row r="25491" spans="1:4" x14ac:dyDescent="0.25">
      <c r="A25491"/>
      <c r="B25491"/>
      <c r="C25491"/>
      <c r="D25491"/>
    </row>
    <row r="25492" spans="1:4" x14ac:dyDescent="0.25">
      <c r="A25492"/>
      <c r="B25492"/>
      <c r="C25492"/>
      <c r="D25492"/>
    </row>
    <row r="25493" spans="1:4" x14ac:dyDescent="0.25">
      <c r="A25493"/>
      <c r="B25493"/>
      <c r="C25493"/>
      <c r="D25493"/>
    </row>
    <row r="25494" spans="1:4" x14ac:dyDescent="0.25">
      <c r="A25494"/>
      <c r="B25494"/>
      <c r="C25494"/>
      <c r="D25494"/>
    </row>
    <row r="25495" spans="1:4" x14ac:dyDescent="0.25">
      <c r="A25495"/>
      <c r="B25495"/>
      <c r="C25495"/>
      <c r="D25495"/>
    </row>
    <row r="25496" spans="1:4" x14ac:dyDescent="0.25">
      <c r="A25496"/>
      <c r="B25496"/>
      <c r="C25496"/>
      <c r="D25496"/>
    </row>
    <row r="25497" spans="1:4" x14ac:dyDescent="0.25">
      <c r="A25497"/>
      <c r="B25497"/>
      <c r="C25497"/>
      <c r="D25497"/>
    </row>
    <row r="25498" spans="1:4" x14ac:dyDescent="0.25">
      <c r="A25498"/>
      <c r="B25498"/>
      <c r="C25498"/>
      <c r="D25498"/>
    </row>
    <row r="25499" spans="1:4" x14ac:dyDescent="0.25">
      <c r="A25499"/>
      <c r="B25499"/>
      <c r="C25499"/>
      <c r="D25499"/>
    </row>
    <row r="25500" spans="1:4" x14ac:dyDescent="0.25">
      <c r="A25500"/>
      <c r="B25500"/>
      <c r="C25500"/>
      <c r="D25500"/>
    </row>
    <row r="25501" spans="1:4" x14ac:dyDescent="0.25">
      <c r="A25501"/>
      <c r="B25501"/>
      <c r="C25501"/>
      <c r="D25501"/>
    </row>
    <row r="25502" spans="1:4" x14ac:dyDescent="0.25">
      <c r="A25502"/>
      <c r="B25502"/>
      <c r="C25502"/>
      <c r="D25502"/>
    </row>
    <row r="25503" spans="1:4" x14ac:dyDescent="0.25">
      <c r="A25503"/>
      <c r="B25503"/>
      <c r="C25503"/>
      <c r="D25503"/>
    </row>
    <row r="25504" spans="1:4" x14ac:dyDescent="0.25">
      <c r="A25504"/>
      <c r="B25504"/>
      <c r="C25504"/>
      <c r="D25504"/>
    </row>
    <row r="25505" spans="1:4" x14ac:dyDescent="0.25">
      <c r="A25505"/>
      <c r="B25505"/>
      <c r="C25505"/>
      <c r="D25505"/>
    </row>
    <row r="25506" spans="1:4" x14ac:dyDescent="0.25">
      <c r="A25506"/>
      <c r="B25506"/>
      <c r="C25506"/>
      <c r="D25506"/>
    </row>
    <row r="25507" spans="1:4" x14ac:dyDescent="0.25">
      <c r="A25507"/>
      <c r="B25507"/>
      <c r="C25507"/>
      <c r="D25507"/>
    </row>
    <row r="25508" spans="1:4" x14ac:dyDescent="0.25">
      <c r="A25508"/>
      <c r="B25508"/>
      <c r="C25508"/>
      <c r="D25508"/>
    </row>
    <row r="25509" spans="1:4" x14ac:dyDescent="0.25">
      <c r="A25509"/>
      <c r="B25509"/>
      <c r="C25509"/>
      <c r="D25509"/>
    </row>
    <row r="25510" spans="1:4" x14ac:dyDescent="0.25">
      <c r="A25510"/>
      <c r="B25510"/>
      <c r="C25510"/>
      <c r="D25510"/>
    </row>
    <row r="25511" spans="1:4" x14ac:dyDescent="0.25">
      <c r="A25511"/>
      <c r="B25511"/>
      <c r="C25511"/>
      <c r="D25511"/>
    </row>
    <row r="25512" spans="1:4" x14ac:dyDescent="0.25">
      <c r="A25512"/>
      <c r="B25512"/>
      <c r="C25512"/>
      <c r="D25512"/>
    </row>
    <row r="25513" spans="1:4" x14ac:dyDescent="0.25">
      <c r="A25513"/>
      <c r="B25513"/>
      <c r="C25513"/>
      <c r="D25513"/>
    </row>
    <row r="25514" spans="1:4" x14ac:dyDescent="0.25">
      <c r="A25514"/>
      <c r="B25514"/>
      <c r="C25514"/>
      <c r="D25514"/>
    </row>
    <row r="25515" spans="1:4" x14ac:dyDescent="0.25">
      <c r="A25515"/>
      <c r="B25515"/>
      <c r="C25515"/>
      <c r="D25515"/>
    </row>
    <row r="25516" spans="1:4" x14ac:dyDescent="0.25">
      <c r="A25516"/>
      <c r="B25516"/>
      <c r="C25516"/>
      <c r="D25516"/>
    </row>
    <row r="25517" spans="1:4" x14ac:dyDescent="0.25">
      <c r="A25517"/>
      <c r="B25517"/>
      <c r="C25517"/>
      <c r="D25517"/>
    </row>
    <row r="25518" spans="1:4" x14ac:dyDescent="0.25">
      <c r="A25518"/>
      <c r="B25518"/>
      <c r="C25518"/>
      <c r="D25518"/>
    </row>
    <row r="25519" spans="1:4" x14ac:dyDescent="0.25">
      <c r="A25519"/>
      <c r="B25519"/>
      <c r="C25519"/>
      <c r="D25519"/>
    </row>
    <row r="25520" spans="1:4" x14ac:dyDescent="0.25">
      <c r="A25520"/>
      <c r="B25520"/>
      <c r="C25520"/>
      <c r="D25520"/>
    </row>
    <row r="25521" spans="1:4" x14ac:dyDescent="0.25">
      <c r="A25521"/>
      <c r="B25521"/>
      <c r="C25521"/>
      <c r="D25521"/>
    </row>
    <row r="25522" spans="1:4" x14ac:dyDescent="0.25">
      <c r="A25522"/>
      <c r="B25522"/>
      <c r="C25522"/>
      <c r="D25522"/>
    </row>
    <row r="25523" spans="1:4" x14ac:dyDescent="0.25">
      <c r="A25523"/>
      <c r="B25523"/>
      <c r="C25523"/>
      <c r="D25523"/>
    </row>
    <row r="25524" spans="1:4" x14ac:dyDescent="0.25">
      <c r="A25524"/>
      <c r="B25524"/>
      <c r="C25524"/>
      <c r="D25524"/>
    </row>
    <row r="25525" spans="1:4" x14ac:dyDescent="0.25">
      <c r="A25525"/>
      <c r="B25525"/>
      <c r="C25525"/>
      <c r="D25525"/>
    </row>
    <row r="25526" spans="1:4" x14ac:dyDescent="0.25">
      <c r="A25526"/>
      <c r="B25526"/>
      <c r="C25526"/>
      <c r="D25526"/>
    </row>
    <row r="25527" spans="1:4" x14ac:dyDescent="0.25">
      <c r="A25527"/>
      <c r="B25527"/>
      <c r="C25527"/>
      <c r="D25527"/>
    </row>
    <row r="25528" spans="1:4" x14ac:dyDescent="0.25">
      <c r="A25528"/>
      <c r="B25528"/>
      <c r="C25528"/>
      <c r="D25528"/>
    </row>
    <row r="25529" spans="1:4" x14ac:dyDescent="0.25">
      <c r="A25529"/>
      <c r="B25529"/>
      <c r="C25529"/>
      <c r="D25529"/>
    </row>
    <row r="25530" spans="1:4" x14ac:dyDescent="0.25">
      <c r="A25530"/>
      <c r="B25530"/>
      <c r="C25530"/>
      <c r="D25530"/>
    </row>
    <row r="25531" spans="1:4" x14ac:dyDescent="0.25">
      <c r="A25531"/>
      <c r="B25531"/>
      <c r="C25531"/>
      <c r="D25531"/>
    </row>
    <row r="25532" spans="1:4" x14ac:dyDescent="0.25">
      <c r="A25532"/>
      <c r="B25532"/>
      <c r="C25532"/>
      <c r="D25532"/>
    </row>
    <row r="25533" spans="1:4" x14ac:dyDescent="0.25">
      <c r="A25533"/>
      <c r="B25533"/>
      <c r="C25533"/>
      <c r="D25533"/>
    </row>
    <row r="25534" spans="1:4" x14ac:dyDescent="0.25">
      <c r="A25534"/>
      <c r="B25534"/>
      <c r="C25534"/>
      <c r="D25534"/>
    </row>
    <row r="25535" spans="1:4" x14ac:dyDescent="0.25">
      <c r="A25535"/>
      <c r="B25535"/>
      <c r="C25535"/>
      <c r="D25535"/>
    </row>
    <row r="25536" spans="1:4" x14ac:dyDescent="0.25">
      <c r="A25536"/>
      <c r="B25536"/>
      <c r="C25536"/>
      <c r="D25536"/>
    </row>
    <row r="25537" spans="1:4" x14ac:dyDescent="0.25">
      <c r="A25537"/>
      <c r="B25537"/>
      <c r="C25537"/>
      <c r="D25537"/>
    </row>
    <row r="25538" spans="1:4" x14ac:dyDescent="0.25">
      <c r="A25538"/>
      <c r="B25538"/>
      <c r="C25538"/>
      <c r="D25538"/>
    </row>
    <row r="25539" spans="1:4" x14ac:dyDescent="0.25">
      <c r="A25539"/>
      <c r="B25539"/>
      <c r="C25539"/>
      <c r="D25539"/>
    </row>
    <row r="25540" spans="1:4" x14ac:dyDescent="0.25">
      <c r="A25540"/>
      <c r="B25540"/>
      <c r="C25540"/>
      <c r="D25540"/>
    </row>
    <row r="25541" spans="1:4" x14ac:dyDescent="0.25">
      <c r="A25541"/>
      <c r="B25541"/>
      <c r="C25541"/>
      <c r="D25541"/>
    </row>
    <row r="25542" spans="1:4" x14ac:dyDescent="0.25">
      <c r="A25542"/>
      <c r="B25542"/>
      <c r="C25542"/>
      <c r="D25542"/>
    </row>
    <row r="25543" spans="1:4" x14ac:dyDescent="0.25">
      <c r="A25543"/>
      <c r="B25543"/>
      <c r="C25543"/>
      <c r="D25543"/>
    </row>
    <row r="25544" spans="1:4" x14ac:dyDescent="0.25">
      <c r="A25544"/>
      <c r="B25544"/>
      <c r="C25544"/>
      <c r="D25544"/>
    </row>
    <row r="25545" spans="1:4" x14ac:dyDescent="0.25">
      <c r="A25545"/>
      <c r="B25545"/>
      <c r="C25545"/>
      <c r="D25545"/>
    </row>
    <row r="25546" spans="1:4" x14ac:dyDescent="0.25">
      <c r="A25546"/>
      <c r="B25546"/>
      <c r="C25546"/>
      <c r="D25546"/>
    </row>
    <row r="25547" spans="1:4" x14ac:dyDescent="0.25">
      <c r="A25547"/>
      <c r="B25547"/>
      <c r="C25547"/>
      <c r="D25547"/>
    </row>
    <row r="25548" spans="1:4" x14ac:dyDescent="0.25">
      <c r="A25548"/>
      <c r="B25548"/>
      <c r="C25548"/>
      <c r="D25548"/>
    </row>
    <row r="25549" spans="1:4" x14ac:dyDescent="0.25">
      <c r="A25549"/>
      <c r="B25549"/>
      <c r="C25549"/>
      <c r="D25549"/>
    </row>
    <row r="25550" spans="1:4" x14ac:dyDescent="0.25">
      <c r="A25550"/>
      <c r="B25550"/>
      <c r="C25550"/>
      <c r="D25550"/>
    </row>
    <row r="25551" spans="1:4" x14ac:dyDescent="0.25">
      <c r="A25551"/>
      <c r="B25551"/>
      <c r="C25551"/>
      <c r="D25551"/>
    </row>
    <row r="25552" spans="1:4" x14ac:dyDescent="0.25">
      <c r="A25552"/>
      <c r="B25552"/>
      <c r="C25552"/>
      <c r="D25552"/>
    </row>
    <row r="25553" spans="1:4" x14ac:dyDescent="0.25">
      <c r="A25553"/>
      <c r="B25553"/>
      <c r="C25553"/>
      <c r="D25553"/>
    </row>
    <row r="25554" spans="1:4" x14ac:dyDescent="0.25">
      <c r="A25554"/>
      <c r="B25554"/>
      <c r="C25554"/>
      <c r="D25554"/>
    </row>
    <row r="25555" spans="1:4" x14ac:dyDescent="0.25">
      <c r="A25555"/>
      <c r="B25555"/>
      <c r="C25555"/>
      <c r="D25555"/>
    </row>
    <row r="25556" spans="1:4" x14ac:dyDescent="0.25">
      <c r="A25556"/>
      <c r="B25556"/>
      <c r="C25556"/>
      <c r="D25556"/>
    </row>
    <row r="25557" spans="1:4" x14ac:dyDescent="0.25">
      <c r="A25557"/>
      <c r="B25557"/>
      <c r="C25557"/>
      <c r="D25557"/>
    </row>
    <row r="25558" spans="1:4" x14ac:dyDescent="0.25">
      <c r="A25558"/>
      <c r="B25558"/>
      <c r="C25558"/>
      <c r="D25558"/>
    </row>
    <row r="25559" spans="1:4" x14ac:dyDescent="0.25">
      <c r="A25559"/>
      <c r="B25559"/>
      <c r="C25559"/>
      <c r="D25559"/>
    </row>
    <row r="25560" spans="1:4" x14ac:dyDescent="0.25">
      <c r="A25560"/>
      <c r="B25560"/>
      <c r="C25560"/>
      <c r="D25560"/>
    </row>
    <row r="25561" spans="1:4" x14ac:dyDescent="0.25">
      <c r="A25561"/>
      <c r="B25561"/>
      <c r="C25561"/>
      <c r="D25561"/>
    </row>
    <row r="25562" spans="1:4" x14ac:dyDescent="0.25">
      <c r="A25562"/>
      <c r="B25562"/>
      <c r="C25562"/>
      <c r="D25562"/>
    </row>
    <row r="25563" spans="1:4" x14ac:dyDescent="0.25">
      <c r="A25563"/>
      <c r="B25563"/>
      <c r="C25563"/>
      <c r="D25563"/>
    </row>
    <row r="25564" spans="1:4" x14ac:dyDescent="0.25">
      <c r="A25564"/>
      <c r="B25564"/>
      <c r="C25564"/>
      <c r="D25564"/>
    </row>
    <row r="25565" spans="1:4" x14ac:dyDescent="0.25">
      <c r="A25565"/>
      <c r="B25565"/>
      <c r="C25565"/>
      <c r="D25565"/>
    </row>
    <row r="25566" spans="1:4" x14ac:dyDescent="0.25">
      <c r="A25566"/>
      <c r="B25566"/>
      <c r="C25566"/>
      <c r="D25566"/>
    </row>
    <row r="25567" spans="1:4" x14ac:dyDescent="0.25">
      <c r="A25567"/>
      <c r="B25567"/>
      <c r="C25567"/>
      <c r="D25567"/>
    </row>
    <row r="25568" spans="1:4" x14ac:dyDescent="0.25">
      <c r="A25568"/>
      <c r="B25568"/>
      <c r="C25568"/>
      <c r="D25568"/>
    </row>
    <row r="25569" spans="1:4" x14ac:dyDescent="0.25">
      <c r="A25569"/>
      <c r="B25569"/>
      <c r="C25569"/>
      <c r="D25569"/>
    </row>
    <row r="25570" spans="1:4" x14ac:dyDescent="0.25">
      <c r="A25570"/>
      <c r="B25570"/>
      <c r="C25570"/>
      <c r="D25570"/>
    </row>
    <row r="25571" spans="1:4" x14ac:dyDescent="0.25">
      <c r="A25571"/>
      <c r="B25571"/>
      <c r="C25571"/>
      <c r="D25571"/>
    </row>
    <row r="25572" spans="1:4" x14ac:dyDescent="0.25">
      <c r="A25572"/>
      <c r="B25572"/>
      <c r="C25572"/>
      <c r="D25572"/>
    </row>
    <row r="25573" spans="1:4" x14ac:dyDescent="0.25">
      <c r="A25573"/>
      <c r="B25573"/>
      <c r="C25573"/>
      <c r="D25573"/>
    </row>
    <row r="25574" spans="1:4" x14ac:dyDescent="0.25">
      <c r="A25574"/>
      <c r="B25574"/>
      <c r="C25574"/>
      <c r="D25574"/>
    </row>
    <row r="25575" spans="1:4" x14ac:dyDescent="0.25">
      <c r="A25575"/>
      <c r="B25575"/>
      <c r="C25575"/>
      <c r="D25575"/>
    </row>
    <row r="25576" spans="1:4" x14ac:dyDescent="0.25">
      <c r="A25576"/>
      <c r="B25576"/>
      <c r="C25576"/>
      <c r="D25576"/>
    </row>
    <row r="25577" spans="1:4" x14ac:dyDescent="0.25">
      <c r="A25577"/>
      <c r="B25577"/>
      <c r="C25577"/>
      <c r="D25577"/>
    </row>
    <row r="25578" spans="1:4" x14ac:dyDescent="0.25">
      <c r="A25578"/>
      <c r="B25578"/>
      <c r="C25578"/>
      <c r="D25578"/>
    </row>
    <row r="25579" spans="1:4" x14ac:dyDescent="0.25">
      <c r="A25579"/>
      <c r="B25579"/>
      <c r="C25579"/>
      <c r="D25579"/>
    </row>
    <row r="25580" spans="1:4" x14ac:dyDescent="0.25">
      <c r="A25580"/>
      <c r="B25580"/>
      <c r="C25580"/>
      <c r="D25580"/>
    </row>
    <row r="25581" spans="1:4" x14ac:dyDescent="0.25">
      <c r="A25581"/>
      <c r="B25581"/>
      <c r="C25581"/>
      <c r="D25581"/>
    </row>
    <row r="25582" spans="1:4" x14ac:dyDescent="0.25">
      <c r="A25582"/>
      <c r="B25582"/>
      <c r="C25582"/>
      <c r="D25582"/>
    </row>
    <row r="25583" spans="1:4" x14ac:dyDescent="0.25">
      <c r="A25583"/>
      <c r="B25583"/>
      <c r="C25583"/>
      <c r="D25583"/>
    </row>
    <row r="25584" spans="1:4" x14ac:dyDescent="0.25">
      <c r="A25584"/>
      <c r="B25584"/>
      <c r="C25584"/>
      <c r="D25584"/>
    </row>
    <row r="25585" spans="1:4" x14ac:dyDescent="0.25">
      <c r="A25585"/>
      <c r="B25585"/>
      <c r="C25585"/>
      <c r="D25585"/>
    </row>
    <row r="25586" spans="1:4" x14ac:dyDescent="0.25">
      <c r="A25586"/>
      <c r="B25586"/>
      <c r="C25586"/>
      <c r="D25586"/>
    </row>
    <row r="25587" spans="1:4" x14ac:dyDescent="0.25">
      <c r="A25587"/>
      <c r="B25587"/>
      <c r="C25587"/>
      <c r="D25587"/>
    </row>
    <row r="25588" spans="1:4" x14ac:dyDescent="0.25">
      <c r="A25588"/>
      <c r="B25588"/>
      <c r="C25588"/>
      <c r="D25588"/>
    </row>
    <row r="25589" spans="1:4" x14ac:dyDescent="0.25">
      <c r="A25589"/>
      <c r="B25589"/>
      <c r="C25589"/>
      <c r="D25589"/>
    </row>
    <row r="25590" spans="1:4" x14ac:dyDescent="0.25">
      <c r="A25590"/>
      <c r="B25590"/>
      <c r="C25590"/>
      <c r="D25590"/>
    </row>
    <row r="25591" spans="1:4" x14ac:dyDescent="0.25">
      <c r="A25591"/>
      <c r="B25591"/>
      <c r="C25591"/>
      <c r="D25591"/>
    </row>
    <row r="25592" spans="1:4" x14ac:dyDescent="0.25">
      <c r="A25592"/>
      <c r="B25592"/>
      <c r="C25592"/>
      <c r="D25592"/>
    </row>
    <row r="25593" spans="1:4" x14ac:dyDescent="0.25">
      <c r="A25593"/>
      <c r="B25593"/>
      <c r="C25593"/>
      <c r="D25593"/>
    </row>
    <row r="25594" spans="1:4" x14ac:dyDescent="0.25">
      <c r="A25594"/>
      <c r="B25594"/>
      <c r="C25594"/>
      <c r="D25594"/>
    </row>
    <row r="25595" spans="1:4" x14ac:dyDescent="0.25">
      <c r="A25595"/>
      <c r="B25595"/>
      <c r="C25595"/>
      <c r="D25595"/>
    </row>
    <row r="25596" spans="1:4" x14ac:dyDescent="0.25">
      <c r="A25596"/>
      <c r="B25596"/>
      <c r="C25596"/>
      <c r="D25596"/>
    </row>
    <row r="25597" spans="1:4" x14ac:dyDescent="0.25">
      <c r="A25597"/>
      <c r="B25597"/>
      <c r="C25597"/>
      <c r="D25597"/>
    </row>
    <row r="25598" spans="1:4" x14ac:dyDescent="0.25">
      <c r="A25598"/>
      <c r="B25598"/>
      <c r="C25598"/>
      <c r="D25598"/>
    </row>
    <row r="25599" spans="1:4" x14ac:dyDescent="0.25">
      <c r="A25599"/>
      <c r="B25599"/>
      <c r="C25599"/>
      <c r="D25599"/>
    </row>
    <row r="25600" spans="1:4" x14ac:dyDescent="0.25">
      <c r="A25600"/>
      <c r="B25600"/>
      <c r="C25600"/>
      <c r="D25600"/>
    </row>
    <row r="25601" spans="1:4" x14ac:dyDescent="0.25">
      <c r="A25601"/>
      <c r="B25601"/>
      <c r="C25601"/>
      <c r="D25601"/>
    </row>
    <row r="25602" spans="1:4" x14ac:dyDescent="0.25">
      <c r="A25602"/>
      <c r="B25602"/>
      <c r="C25602"/>
      <c r="D25602"/>
    </row>
    <row r="25603" spans="1:4" x14ac:dyDescent="0.25">
      <c r="A25603"/>
      <c r="B25603"/>
      <c r="C25603"/>
      <c r="D25603"/>
    </row>
    <row r="25604" spans="1:4" x14ac:dyDescent="0.25">
      <c r="A25604"/>
      <c r="B25604"/>
      <c r="C25604"/>
      <c r="D25604"/>
    </row>
    <row r="25605" spans="1:4" x14ac:dyDescent="0.25">
      <c r="A25605"/>
      <c r="B25605"/>
      <c r="C25605"/>
      <c r="D25605"/>
    </row>
    <row r="25606" spans="1:4" x14ac:dyDescent="0.25">
      <c r="A25606"/>
      <c r="B25606"/>
      <c r="C25606"/>
      <c r="D25606"/>
    </row>
    <row r="25607" spans="1:4" x14ac:dyDescent="0.25">
      <c r="A25607"/>
      <c r="B25607"/>
      <c r="C25607"/>
      <c r="D25607"/>
    </row>
    <row r="25608" spans="1:4" x14ac:dyDescent="0.25">
      <c r="A25608"/>
      <c r="B25608"/>
      <c r="C25608"/>
      <c r="D25608"/>
    </row>
    <row r="25609" spans="1:4" x14ac:dyDescent="0.25">
      <c r="A25609"/>
      <c r="B25609"/>
      <c r="C25609"/>
      <c r="D25609"/>
    </row>
    <row r="25610" spans="1:4" x14ac:dyDescent="0.25">
      <c r="A25610"/>
      <c r="B25610"/>
      <c r="C25610"/>
      <c r="D25610"/>
    </row>
    <row r="25611" spans="1:4" x14ac:dyDescent="0.25">
      <c r="A25611"/>
      <c r="B25611"/>
      <c r="C25611"/>
      <c r="D25611"/>
    </row>
    <row r="25612" spans="1:4" x14ac:dyDescent="0.25">
      <c r="A25612"/>
      <c r="B25612"/>
      <c r="C25612"/>
      <c r="D25612"/>
    </row>
    <row r="25613" spans="1:4" x14ac:dyDescent="0.25">
      <c r="A25613"/>
      <c r="B25613"/>
      <c r="C25613"/>
      <c r="D25613"/>
    </row>
    <row r="25614" spans="1:4" x14ac:dyDescent="0.25">
      <c r="A25614"/>
      <c r="B25614"/>
      <c r="C25614"/>
      <c r="D25614"/>
    </row>
    <row r="25615" spans="1:4" x14ac:dyDescent="0.25">
      <c r="A25615"/>
      <c r="B25615"/>
      <c r="C25615"/>
      <c r="D25615"/>
    </row>
    <row r="25616" spans="1:4" x14ac:dyDescent="0.25">
      <c r="A25616"/>
      <c r="B25616"/>
      <c r="C25616"/>
      <c r="D25616"/>
    </row>
    <row r="25617" spans="1:4" x14ac:dyDescent="0.25">
      <c r="A25617"/>
      <c r="B25617"/>
      <c r="C25617"/>
      <c r="D25617"/>
    </row>
    <row r="25618" spans="1:4" x14ac:dyDescent="0.25">
      <c r="A25618"/>
      <c r="B25618"/>
      <c r="C25618"/>
      <c r="D25618"/>
    </row>
    <row r="25619" spans="1:4" x14ac:dyDescent="0.25">
      <c r="A25619"/>
      <c r="B25619"/>
      <c r="C25619"/>
      <c r="D25619"/>
    </row>
    <row r="25620" spans="1:4" x14ac:dyDescent="0.25">
      <c r="A25620"/>
      <c r="B25620"/>
      <c r="C25620"/>
      <c r="D25620"/>
    </row>
    <row r="25621" spans="1:4" x14ac:dyDescent="0.25">
      <c r="A25621"/>
      <c r="B25621"/>
      <c r="C25621"/>
      <c r="D25621"/>
    </row>
    <row r="25622" spans="1:4" x14ac:dyDescent="0.25">
      <c r="A25622"/>
      <c r="B25622"/>
      <c r="C25622"/>
      <c r="D25622"/>
    </row>
    <row r="25623" spans="1:4" x14ac:dyDescent="0.25">
      <c r="A25623"/>
      <c r="B25623"/>
      <c r="C25623"/>
      <c r="D25623"/>
    </row>
    <row r="25624" spans="1:4" x14ac:dyDescent="0.25">
      <c r="A25624"/>
      <c r="B25624"/>
      <c r="C25624"/>
      <c r="D25624"/>
    </row>
    <row r="25625" spans="1:4" x14ac:dyDescent="0.25">
      <c r="A25625"/>
      <c r="B25625"/>
      <c r="C25625"/>
      <c r="D25625"/>
    </row>
    <row r="25626" spans="1:4" x14ac:dyDescent="0.25">
      <c r="A25626"/>
      <c r="B25626"/>
      <c r="C25626"/>
      <c r="D25626"/>
    </row>
    <row r="25627" spans="1:4" x14ac:dyDescent="0.25">
      <c r="A25627"/>
      <c r="B25627"/>
      <c r="C25627"/>
      <c r="D25627"/>
    </row>
    <row r="25628" spans="1:4" x14ac:dyDescent="0.25">
      <c r="A25628"/>
      <c r="B25628"/>
      <c r="C25628"/>
      <c r="D25628"/>
    </row>
    <row r="25629" spans="1:4" x14ac:dyDescent="0.25">
      <c r="A25629"/>
      <c r="B25629"/>
      <c r="C25629"/>
      <c r="D25629"/>
    </row>
    <row r="25630" spans="1:4" x14ac:dyDescent="0.25">
      <c r="A25630"/>
      <c r="B25630"/>
      <c r="C25630"/>
      <c r="D25630"/>
    </row>
    <row r="25631" spans="1:4" x14ac:dyDescent="0.25">
      <c r="A25631"/>
      <c r="B25631"/>
      <c r="C25631"/>
      <c r="D25631"/>
    </row>
    <row r="25632" spans="1:4" x14ac:dyDescent="0.25">
      <c r="A25632"/>
      <c r="B25632"/>
      <c r="C25632"/>
      <c r="D25632"/>
    </row>
    <row r="25633" spans="1:4" x14ac:dyDescent="0.25">
      <c r="A25633"/>
      <c r="B25633"/>
      <c r="C25633"/>
      <c r="D25633"/>
    </row>
    <row r="25634" spans="1:4" x14ac:dyDescent="0.25">
      <c r="A25634"/>
      <c r="B25634"/>
      <c r="C25634"/>
      <c r="D25634"/>
    </row>
    <row r="25635" spans="1:4" x14ac:dyDescent="0.25">
      <c r="A25635"/>
      <c r="B25635"/>
      <c r="C25635"/>
      <c r="D25635"/>
    </row>
    <row r="25636" spans="1:4" x14ac:dyDescent="0.25">
      <c r="A25636"/>
      <c r="B25636"/>
      <c r="C25636"/>
      <c r="D25636"/>
    </row>
    <row r="25637" spans="1:4" x14ac:dyDescent="0.25">
      <c r="A25637"/>
      <c r="B25637"/>
      <c r="C25637"/>
      <c r="D25637"/>
    </row>
    <row r="25638" spans="1:4" x14ac:dyDescent="0.25">
      <c r="A25638"/>
      <c r="B25638"/>
      <c r="C25638"/>
      <c r="D25638"/>
    </row>
    <row r="25639" spans="1:4" x14ac:dyDescent="0.25">
      <c r="A25639"/>
      <c r="B25639"/>
      <c r="C25639"/>
      <c r="D25639"/>
    </row>
    <row r="25640" spans="1:4" x14ac:dyDescent="0.25">
      <c r="A25640"/>
      <c r="B25640"/>
      <c r="C25640"/>
      <c r="D25640"/>
    </row>
    <row r="25641" spans="1:4" x14ac:dyDescent="0.25">
      <c r="A25641"/>
      <c r="B25641"/>
      <c r="C25641"/>
      <c r="D25641"/>
    </row>
    <row r="25642" spans="1:4" x14ac:dyDescent="0.25">
      <c r="A25642"/>
      <c r="B25642"/>
      <c r="C25642"/>
      <c r="D25642"/>
    </row>
    <row r="25643" spans="1:4" x14ac:dyDescent="0.25">
      <c r="A25643"/>
      <c r="B25643"/>
      <c r="C25643"/>
      <c r="D25643"/>
    </row>
    <row r="25644" spans="1:4" x14ac:dyDescent="0.25">
      <c r="A25644"/>
      <c r="B25644"/>
      <c r="C25644"/>
      <c r="D25644"/>
    </row>
    <row r="25645" spans="1:4" x14ac:dyDescent="0.25">
      <c r="A25645"/>
      <c r="B25645"/>
      <c r="C25645"/>
      <c r="D25645"/>
    </row>
    <row r="25646" spans="1:4" x14ac:dyDescent="0.25">
      <c r="A25646"/>
      <c r="B25646"/>
      <c r="C25646"/>
      <c r="D25646"/>
    </row>
    <row r="25647" spans="1:4" x14ac:dyDescent="0.25">
      <c r="A25647"/>
      <c r="B25647"/>
      <c r="C25647"/>
      <c r="D25647"/>
    </row>
    <row r="25648" spans="1:4" x14ac:dyDescent="0.25">
      <c r="A25648"/>
      <c r="B25648"/>
      <c r="C25648"/>
      <c r="D25648"/>
    </row>
    <row r="25649" spans="1:4" x14ac:dyDescent="0.25">
      <c r="A25649"/>
      <c r="B25649"/>
      <c r="C25649"/>
      <c r="D25649"/>
    </row>
    <row r="25650" spans="1:4" x14ac:dyDescent="0.25">
      <c r="A25650"/>
      <c r="B25650"/>
      <c r="C25650"/>
      <c r="D25650"/>
    </row>
    <row r="25651" spans="1:4" x14ac:dyDescent="0.25">
      <c r="A25651"/>
      <c r="B25651"/>
      <c r="C25651"/>
      <c r="D25651"/>
    </row>
    <row r="25652" spans="1:4" x14ac:dyDescent="0.25">
      <c r="A25652"/>
      <c r="B25652"/>
      <c r="C25652"/>
      <c r="D25652"/>
    </row>
    <row r="25653" spans="1:4" x14ac:dyDescent="0.25">
      <c r="A25653"/>
      <c r="B25653"/>
      <c r="C25653"/>
      <c r="D25653"/>
    </row>
    <row r="25654" spans="1:4" x14ac:dyDescent="0.25">
      <c r="A25654"/>
      <c r="B25654"/>
      <c r="C25654"/>
      <c r="D25654"/>
    </row>
    <row r="25655" spans="1:4" x14ac:dyDescent="0.25">
      <c r="A25655"/>
      <c r="B25655"/>
      <c r="C25655"/>
      <c r="D25655"/>
    </row>
    <row r="25656" spans="1:4" x14ac:dyDescent="0.25">
      <c r="A25656"/>
      <c r="B25656"/>
      <c r="C25656"/>
      <c r="D25656"/>
    </row>
    <row r="25657" spans="1:4" x14ac:dyDescent="0.25">
      <c r="A25657"/>
      <c r="B25657"/>
      <c r="C25657"/>
      <c r="D25657"/>
    </row>
    <row r="25658" spans="1:4" x14ac:dyDescent="0.25">
      <c r="A25658"/>
      <c r="B25658"/>
      <c r="C25658"/>
      <c r="D25658"/>
    </row>
    <row r="25659" spans="1:4" x14ac:dyDescent="0.25">
      <c r="A25659"/>
      <c r="B25659"/>
      <c r="C25659"/>
      <c r="D25659"/>
    </row>
    <row r="25660" spans="1:4" x14ac:dyDescent="0.25">
      <c r="A25660"/>
      <c r="B25660"/>
      <c r="C25660"/>
      <c r="D25660"/>
    </row>
    <row r="25661" spans="1:4" x14ac:dyDescent="0.25">
      <c r="A25661"/>
      <c r="B25661"/>
      <c r="C25661"/>
      <c r="D25661"/>
    </row>
    <row r="25662" spans="1:4" x14ac:dyDescent="0.25">
      <c r="A25662"/>
      <c r="B25662"/>
      <c r="C25662"/>
      <c r="D25662"/>
    </row>
    <row r="25663" spans="1:4" x14ac:dyDescent="0.25">
      <c r="A25663"/>
      <c r="B25663"/>
      <c r="C25663"/>
      <c r="D25663"/>
    </row>
    <row r="25664" spans="1:4" x14ac:dyDescent="0.25">
      <c r="A25664"/>
      <c r="B25664"/>
      <c r="C25664"/>
      <c r="D25664"/>
    </row>
    <row r="25665" spans="1:4" x14ac:dyDescent="0.25">
      <c r="A25665"/>
      <c r="B25665"/>
      <c r="C25665"/>
      <c r="D25665"/>
    </row>
    <row r="25666" spans="1:4" x14ac:dyDescent="0.25">
      <c r="A25666"/>
      <c r="B25666"/>
      <c r="C25666"/>
      <c r="D25666"/>
    </row>
    <row r="25667" spans="1:4" x14ac:dyDescent="0.25">
      <c r="A25667"/>
      <c r="B25667"/>
      <c r="C25667"/>
      <c r="D25667"/>
    </row>
    <row r="25668" spans="1:4" x14ac:dyDescent="0.25">
      <c r="A25668"/>
      <c r="B25668"/>
      <c r="C25668"/>
      <c r="D25668"/>
    </row>
    <row r="25669" spans="1:4" x14ac:dyDescent="0.25">
      <c r="A25669"/>
      <c r="B25669"/>
      <c r="C25669"/>
      <c r="D25669"/>
    </row>
    <row r="25670" spans="1:4" x14ac:dyDescent="0.25">
      <c r="A25670"/>
      <c r="B25670"/>
      <c r="C25670"/>
      <c r="D25670"/>
    </row>
    <row r="25671" spans="1:4" x14ac:dyDescent="0.25">
      <c r="A25671"/>
      <c r="B25671"/>
      <c r="C25671"/>
      <c r="D25671"/>
    </row>
    <row r="25672" spans="1:4" x14ac:dyDescent="0.25">
      <c r="A25672"/>
      <c r="B25672"/>
      <c r="C25672"/>
      <c r="D25672"/>
    </row>
    <row r="25673" spans="1:4" x14ac:dyDescent="0.25">
      <c r="A25673"/>
      <c r="B25673"/>
      <c r="C25673"/>
      <c r="D25673"/>
    </row>
    <row r="25674" spans="1:4" x14ac:dyDescent="0.25">
      <c r="A25674"/>
      <c r="B25674"/>
      <c r="C25674"/>
      <c r="D25674"/>
    </row>
    <row r="25675" spans="1:4" x14ac:dyDescent="0.25">
      <c r="A25675"/>
      <c r="B25675"/>
      <c r="C25675"/>
      <c r="D25675"/>
    </row>
    <row r="25676" spans="1:4" x14ac:dyDescent="0.25">
      <c r="A25676"/>
      <c r="B25676"/>
      <c r="C25676"/>
      <c r="D25676"/>
    </row>
    <row r="25677" spans="1:4" x14ac:dyDescent="0.25">
      <c r="A25677"/>
      <c r="B25677"/>
      <c r="C25677"/>
      <c r="D25677"/>
    </row>
    <row r="25678" spans="1:4" x14ac:dyDescent="0.25">
      <c r="A25678"/>
      <c r="B25678"/>
      <c r="C25678"/>
      <c r="D25678"/>
    </row>
    <row r="25679" spans="1:4" x14ac:dyDescent="0.25">
      <c r="A25679"/>
      <c r="B25679"/>
      <c r="C25679"/>
      <c r="D25679"/>
    </row>
    <row r="25680" spans="1:4" x14ac:dyDescent="0.25">
      <c r="A25680"/>
      <c r="B25680"/>
      <c r="C25680"/>
      <c r="D25680"/>
    </row>
    <row r="25681" spans="1:4" x14ac:dyDescent="0.25">
      <c r="A25681"/>
      <c r="B25681"/>
      <c r="C25681"/>
      <c r="D25681"/>
    </row>
    <row r="25682" spans="1:4" x14ac:dyDescent="0.25">
      <c r="A25682"/>
      <c r="B25682"/>
      <c r="C25682"/>
      <c r="D25682"/>
    </row>
    <row r="25683" spans="1:4" x14ac:dyDescent="0.25">
      <c r="A25683"/>
      <c r="B25683"/>
      <c r="C25683"/>
      <c r="D25683"/>
    </row>
    <row r="25684" spans="1:4" x14ac:dyDescent="0.25">
      <c r="A25684"/>
      <c r="B25684"/>
      <c r="C25684"/>
      <c r="D25684"/>
    </row>
    <row r="25685" spans="1:4" x14ac:dyDescent="0.25">
      <c r="A25685"/>
      <c r="B25685"/>
      <c r="C25685"/>
      <c r="D25685"/>
    </row>
    <row r="25686" spans="1:4" x14ac:dyDescent="0.25">
      <c r="A25686"/>
      <c r="B25686"/>
      <c r="C25686"/>
      <c r="D25686"/>
    </row>
    <row r="25687" spans="1:4" x14ac:dyDescent="0.25">
      <c r="A25687"/>
      <c r="B25687"/>
      <c r="C25687"/>
      <c r="D25687"/>
    </row>
    <row r="25688" spans="1:4" x14ac:dyDescent="0.25">
      <c r="A25688"/>
      <c r="B25688"/>
      <c r="C25688"/>
      <c r="D25688"/>
    </row>
    <row r="25689" spans="1:4" x14ac:dyDescent="0.25">
      <c r="A25689"/>
      <c r="B25689"/>
      <c r="C25689"/>
      <c r="D25689"/>
    </row>
    <row r="25690" spans="1:4" x14ac:dyDescent="0.25">
      <c r="A25690"/>
      <c r="B25690"/>
      <c r="C25690"/>
      <c r="D25690"/>
    </row>
    <row r="25691" spans="1:4" x14ac:dyDescent="0.25">
      <c r="A25691"/>
      <c r="B25691"/>
      <c r="C25691"/>
      <c r="D25691"/>
    </row>
    <row r="25692" spans="1:4" x14ac:dyDescent="0.25">
      <c r="A25692"/>
      <c r="B25692"/>
      <c r="C25692"/>
      <c r="D25692"/>
    </row>
    <row r="25693" spans="1:4" x14ac:dyDescent="0.25">
      <c r="A25693"/>
      <c r="B25693"/>
      <c r="C25693"/>
      <c r="D25693"/>
    </row>
    <row r="25694" spans="1:4" x14ac:dyDescent="0.25">
      <c r="A25694"/>
      <c r="B25694"/>
      <c r="C25694"/>
      <c r="D25694"/>
    </row>
    <row r="25695" spans="1:4" x14ac:dyDescent="0.25">
      <c r="A25695"/>
      <c r="B25695"/>
      <c r="C25695"/>
      <c r="D25695"/>
    </row>
    <row r="25696" spans="1:4" x14ac:dyDescent="0.25">
      <c r="A25696"/>
      <c r="B25696"/>
      <c r="C25696"/>
      <c r="D25696"/>
    </row>
    <row r="25697" spans="1:4" x14ac:dyDescent="0.25">
      <c r="A25697"/>
      <c r="B25697"/>
      <c r="C25697"/>
      <c r="D25697"/>
    </row>
    <row r="25698" spans="1:4" x14ac:dyDescent="0.25">
      <c r="A25698"/>
      <c r="B25698"/>
      <c r="C25698"/>
      <c r="D25698"/>
    </row>
    <row r="25699" spans="1:4" x14ac:dyDescent="0.25">
      <c r="A25699"/>
      <c r="B25699"/>
      <c r="C25699"/>
      <c r="D25699"/>
    </row>
    <row r="25700" spans="1:4" x14ac:dyDescent="0.25">
      <c r="A25700"/>
      <c r="B25700"/>
      <c r="C25700"/>
      <c r="D25700"/>
    </row>
    <row r="25701" spans="1:4" x14ac:dyDescent="0.25">
      <c r="A25701"/>
      <c r="B25701"/>
      <c r="C25701"/>
      <c r="D25701"/>
    </row>
    <row r="25702" spans="1:4" x14ac:dyDescent="0.25">
      <c r="A25702"/>
      <c r="B25702"/>
      <c r="C25702"/>
      <c r="D25702"/>
    </row>
    <row r="25703" spans="1:4" x14ac:dyDescent="0.25">
      <c r="A25703"/>
      <c r="B25703"/>
      <c r="C25703"/>
      <c r="D25703"/>
    </row>
    <row r="25704" spans="1:4" x14ac:dyDescent="0.25">
      <c r="A25704"/>
      <c r="B25704"/>
      <c r="C25704"/>
      <c r="D25704"/>
    </row>
    <row r="25705" spans="1:4" x14ac:dyDescent="0.25">
      <c r="A25705"/>
      <c r="B25705"/>
      <c r="C25705"/>
      <c r="D25705"/>
    </row>
    <row r="25706" spans="1:4" x14ac:dyDescent="0.25">
      <c r="A25706"/>
      <c r="B25706"/>
      <c r="C25706"/>
      <c r="D25706"/>
    </row>
    <row r="25707" spans="1:4" x14ac:dyDescent="0.25">
      <c r="A25707"/>
      <c r="B25707"/>
      <c r="C25707"/>
      <c r="D25707"/>
    </row>
    <row r="25708" spans="1:4" x14ac:dyDescent="0.25">
      <c r="A25708"/>
      <c r="B25708"/>
      <c r="C25708"/>
      <c r="D25708"/>
    </row>
    <row r="25709" spans="1:4" x14ac:dyDescent="0.25">
      <c r="A25709"/>
      <c r="B25709"/>
      <c r="C25709"/>
      <c r="D25709"/>
    </row>
    <row r="25710" spans="1:4" x14ac:dyDescent="0.25">
      <c r="A25710"/>
      <c r="B25710"/>
      <c r="C25710"/>
      <c r="D25710"/>
    </row>
    <row r="25711" spans="1:4" x14ac:dyDescent="0.25">
      <c r="A25711"/>
      <c r="B25711"/>
      <c r="C25711"/>
      <c r="D25711"/>
    </row>
    <row r="25712" spans="1:4" x14ac:dyDescent="0.25">
      <c r="A25712"/>
      <c r="B25712"/>
      <c r="C25712"/>
      <c r="D25712"/>
    </row>
    <row r="25713" spans="1:4" x14ac:dyDescent="0.25">
      <c r="A25713"/>
      <c r="B25713"/>
      <c r="C25713"/>
      <c r="D25713"/>
    </row>
    <row r="25714" spans="1:4" x14ac:dyDescent="0.25">
      <c r="A25714"/>
      <c r="B25714"/>
      <c r="C25714"/>
      <c r="D25714"/>
    </row>
    <row r="25715" spans="1:4" x14ac:dyDescent="0.25">
      <c r="A25715"/>
      <c r="B25715"/>
      <c r="C25715"/>
      <c r="D25715"/>
    </row>
    <row r="25716" spans="1:4" x14ac:dyDescent="0.25">
      <c r="A25716"/>
      <c r="B25716"/>
      <c r="C25716"/>
      <c r="D25716"/>
    </row>
    <row r="25717" spans="1:4" x14ac:dyDescent="0.25">
      <c r="A25717"/>
      <c r="B25717"/>
      <c r="C25717"/>
      <c r="D25717"/>
    </row>
    <row r="25718" spans="1:4" x14ac:dyDescent="0.25">
      <c r="A25718"/>
      <c r="B25718"/>
      <c r="C25718"/>
      <c r="D25718"/>
    </row>
    <row r="25719" spans="1:4" x14ac:dyDescent="0.25">
      <c r="A25719"/>
      <c r="B25719"/>
      <c r="C25719"/>
      <c r="D25719"/>
    </row>
    <row r="25720" spans="1:4" x14ac:dyDescent="0.25">
      <c r="A25720"/>
      <c r="B25720"/>
      <c r="C25720"/>
      <c r="D25720"/>
    </row>
    <row r="25721" spans="1:4" x14ac:dyDescent="0.25">
      <c r="A25721"/>
      <c r="B25721"/>
      <c r="C25721"/>
      <c r="D25721"/>
    </row>
    <row r="25722" spans="1:4" x14ac:dyDescent="0.25">
      <c r="A25722"/>
      <c r="B25722"/>
      <c r="C25722"/>
      <c r="D25722"/>
    </row>
    <row r="25723" spans="1:4" x14ac:dyDescent="0.25">
      <c r="A25723"/>
      <c r="B25723"/>
      <c r="C25723"/>
      <c r="D25723"/>
    </row>
    <row r="25724" spans="1:4" x14ac:dyDescent="0.25">
      <c r="A25724"/>
      <c r="B25724"/>
      <c r="C25724"/>
      <c r="D25724"/>
    </row>
    <row r="25725" spans="1:4" x14ac:dyDescent="0.25">
      <c r="A25725"/>
      <c r="B25725"/>
      <c r="C25725"/>
      <c r="D25725"/>
    </row>
    <row r="25726" spans="1:4" x14ac:dyDescent="0.25">
      <c r="A25726"/>
      <c r="B25726"/>
      <c r="C25726"/>
      <c r="D25726"/>
    </row>
    <row r="25727" spans="1:4" x14ac:dyDescent="0.25">
      <c r="A25727"/>
      <c r="B25727"/>
      <c r="C25727"/>
      <c r="D25727"/>
    </row>
    <row r="25728" spans="1:4" x14ac:dyDescent="0.25">
      <c r="A25728"/>
      <c r="B25728"/>
      <c r="C25728"/>
      <c r="D25728"/>
    </row>
    <row r="25729" spans="1:4" x14ac:dyDescent="0.25">
      <c r="A25729"/>
      <c r="B25729"/>
      <c r="C25729"/>
      <c r="D25729"/>
    </row>
    <row r="25730" spans="1:4" x14ac:dyDescent="0.25">
      <c r="A25730"/>
      <c r="B25730"/>
      <c r="C25730"/>
      <c r="D25730"/>
    </row>
    <row r="25731" spans="1:4" x14ac:dyDescent="0.25">
      <c r="A25731"/>
      <c r="B25731"/>
      <c r="C25731"/>
      <c r="D25731"/>
    </row>
    <row r="25732" spans="1:4" x14ac:dyDescent="0.25">
      <c r="A25732"/>
      <c r="B25732"/>
      <c r="C25732"/>
      <c r="D25732"/>
    </row>
    <row r="25733" spans="1:4" x14ac:dyDescent="0.25">
      <c r="A25733"/>
      <c r="B25733"/>
      <c r="C25733"/>
      <c r="D25733"/>
    </row>
    <row r="25734" spans="1:4" x14ac:dyDescent="0.25">
      <c r="A25734"/>
      <c r="B25734"/>
      <c r="C25734"/>
      <c r="D25734"/>
    </row>
    <row r="25735" spans="1:4" x14ac:dyDescent="0.25">
      <c r="A25735"/>
      <c r="B25735"/>
      <c r="C25735"/>
      <c r="D25735"/>
    </row>
    <row r="25736" spans="1:4" x14ac:dyDescent="0.25">
      <c r="A25736"/>
      <c r="B25736"/>
      <c r="C25736"/>
      <c r="D25736"/>
    </row>
    <row r="25737" spans="1:4" x14ac:dyDescent="0.25">
      <c r="A25737"/>
      <c r="B25737"/>
      <c r="C25737"/>
      <c r="D25737"/>
    </row>
    <row r="25738" spans="1:4" x14ac:dyDescent="0.25">
      <c r="A25738"/>
      <c r="B25738"/>
      <c r="C25738"/>
      <c r="D25738"/>
    </row>
    <row r="25739" spans="1:4" x14ac:dyDescent="0.25">
      <c r="A25739"/>
      <c r="B25739"/>
      <c r="C25739"/>
      <c r="D25739"/>
    </row>
    <row r="25740" spans="1:4" x14ac:dyDescent="0.25">
      <c r="A25740"/>
      <c r="B25740"/>
      <c r="C25740"/>
      <c r="D25740"/>
    </row>
    <row r="25741" spans="1:4" x14ac:dyDescent="0.25">
      <c r="A25741"/>
      <c r="B25741"/>
      <c r="C25741"/>
      <c r="D25741"/>
    </row>
    <row r="25742" spans="1:4" x14ac:dyDescent="0.25">
      <c r="A25742"/>
      <c r="B25742"/>
      <c r="C25742"/>
      <c r="D25742"/>
    </row>
    <row r="25743" spans="1:4" x14ac:dyDescent="0.25">
      <c r="A25743"/>
      <c r="B25743"/>
      <c r="C25743"/>
      <c r="D25743"/>
    </row>
    <row r="25744" spans="1:4" x14ac:dyDescent="0.25">
      <c r="A25744"/>
      <c r="B25744"/>
      <c r="C25744"/>
      <c r="D25744"/>
    </row>
    <row r="25745" spans="1:4" x14ac:dyDescent="0.25">
      <c r="A25745"/>
      <c r="B25745"/>
      <c r="C25745"/>
      <c r="D25745"/>
    </row>
    <row r="25746" spans="1:4" x14ac:dyDescent="0.25">
      <c r="A25746"/>
      <c r="B25746"/>
      <c r="C25746"/>
      <c r="D25746"/>
    </row>
    <row r="25747" spans="1:4" x14ac:dyDescent="0.25">
      <c r="A25747"/>
      <c r="B25747"/>
      <c r="C25747"/>
      <c r="D25747"/>
    </row>
    <row r="25748" spans="1:4" x14ac:dyDescent="0.25">
      <c r="A25748"/>
      <c r="B25748"/>
      <c r="C25748"/>
      <c r="D25748"/>
    </row>
    <row r="25749" spans="1:4" x14ac:dyDescent="0.25">
      <c r="A25749"/>
      <c r="B25749"/>
      <c r="C25749"/>
      <c r="D25749"/>
    </row>
    <row r="25750" spans="1:4" x14ac:dyDescent="0.25">
      <c r="A25750"/>
      <c r="B25750"/>
      <c r="C25750"/>
      <c r="D25750"/>
    </row>
    <row r="25751" spans="1:4" x14ac:dyDescent="0.25">
      <c r="A25751"/>
      <c r="B25751"/>
      <c r="C25751"/>
      <c r="D25751"/>
    </row>
    <row r="25752" spans="1:4" x14ac:dyDescent="0.25">
      <c r="A25752"/>
      <c r="B25752"/>
      <c r="C25752"/>
      <c r="D25752"/>
    </row>
    <row r="25753" spans="1:4" x14ac:dyDescent="0.25">
      <c r="A25753"/>
      <c r="B25753"/>
      <c r="C25753"/>
      <c r="D25753"/>
    </row>
    <row r="25754" spans="1:4" x14ac:dyDescent="0.25">
      <c r="A25754"/>
      <c r="B25754"/>
      <c r="C25754"/>
      <c r="D25754"/>
    </row>
    <row r="25755" spans="1:4" x14ac:dyDescent="0.25">
      <c r="A25755"/>
      <c r="B25755"/>
      <c r="C25755"/>
      <c r="D25755"/>
    </row>
    <row r="25756" spans="1:4" x14ac:dyDescent="0.25">
      <c r="A25756"/>
      <c r="B25756"/>
      <c r="C25756"/>
      <c r="D25756"/>
    </row>
    <row r="25757" spans="1:4" x14ac:dyDescent="0.25">
      <c r="A25757"/>
      <c r="B25757"/>
      <c r="C25757"/>
      <c r="D25757"/>
    </row>
    <row r="25758" spans="1:4" x14ac:dyDescent="0.25">
      <c r="A25758"/>
      <c r="B25758"/>
      <c r="C25758"/>
      <c r="D25758"/>
    </row>
    <row r="25759" spans="1:4" x14ac:dyDescent="0.25">
      <c r="A25759"/>
      <c r="B25759"/>
      <c r="C25759"/>
      <c r="D25759"/>
    </row>
    <row r="25760" spans="1:4" x14ac:dyDescent="0.25">
      <c r="A25760"/>
      <c r="B25760"/>
      <c r="C25760"/>
      <c r="D25760"/>
    </row>
    <row r="25761" spans="1:4" x14ac:dyDescent="0.25">
      <c r="A25761"/>
      <c r="B25761"/>
      <c r="C25761"/>
      <c r="D25761"/>
    </row>
    <row r="25762" spans="1:4" x14ac:dyDescent="0.25">
      <c r="A25762"/>
      <c r="B25762"/>
      <c r="C25762"/>
      <c r="D25762"/>
    </row>
    <row r="25763" spans="1:4" x14ac:dyDescent="0.25">
      <c r="A25763"/>
      <c r="B25763"/>
      <c r="C25763"/>
      <c r="D25763"/>
    </row>
    <row r="25764" spans="1:4" x14ac:dyDescent="0.25">
      <c r="A25764"/>
      <c r="B25764"/>
      <c r="C25764"/>
      <c r="D25764"/>
    </row>
    <row r="25765" spans="1:4" x14ac:dyDescent="0.25">
      <c r="A25765"/>
      <c r="B25765"/>
      <c r="C25765"/>
      <c r="D25765"/>
    </row>
    <row r="25766" spans="1:4" x14ac:dyDescent="0.25">
      <c r="A25766"/>
      <c r="B25766"/>
      <c r="C25766"/>
      <c r="D25766"/>
    </row>
    <row r="25767" spans="1:4" x14ac:dyDescent="0.25">
      <c r="A25767"/>
      <c r="B25767"/>
      <c r="C25767"/>
      <c r="D25767"/>
    </row>
    <row r="25768" spans="1:4" x14ac:dyDescent="0.25">
      <c r="A25768"/>
      <c r="B25768"/>
      <c r="C25768"/>
      <c r="D25768"/>
    </row>
    <row r="25769" spans="1:4" x14ac:dyDescent="0.25">
      <c r="A25769"/>
      <c r="B25769"/>
      <c r="C25769"/>
      <c r="D25769"/>
    </row>
    <row r="25770" spans="1:4" x14ac:dyDescent="0.25">
      <c r="A25770"/>
      <c r="B25770"/>
      <c r="C25770"/>
      <c r="D25770"/>
    </row>
    <row r="25771" spans="1:4" x14ac:dyDescent="0.25">
      <c r="A25771"/>
      <c r="B25771"/>
      <c r="C25771"/>
      <c r="D25771"/>
    </row>
    <row r="25772" spans="1:4" x14ac:dyDescent="0.25">
      <c r="A25772"/>
      <c r="B25772"/>
      <c r="C25772"/>
      <c r="D25772"/>
    </row>
    <row r="25773" spans="1:4" x14ac:dyDescent="0.25">
      <c r="A25773"/>
      <c r="B25773"/>
      <c r="C25773"/>
      <c r="D25773"/>
    </row>
    <row r="25774" spans="1:4" x14ac:dyDescent="0.25">
      <c r="A25774"/>
      <c r="B25774"/>
      <c r="C25774"/>
      <c r="D25774"/>
    </row>
    <row r="25775" spans="1:4" x14ac:dyDescent="0.25">
      <c r="A25775"/>
      <c r="B25775"/>
      <c r="C25775"/>
      <c r="D25775"/>
    </row>
    <row r="25776" spans="1:4" x14ac:dyDescent="0.25">
      <c r="A25776"/>
      <c r="B25776"/>
      <c r="C25776"/>
      <c r="D25776"/>
    </row>
    <row r="25777" spans="1:4" x14ac:dyDescent="0.25">
      <c r="A25777"/>
      <c r="B25777"/>
      <c r="C25777"/>
      <c r="D25777"/>
    </row>
    <row r="25778" spans="1:4" x14ac:dyDescent="0.25">
      <c r="A25778"/>
      <c r="B25778"/>
      <c r="C25778"/>
      <c r="D25778"/>
    </row>
    <row r="25779" spans="1:4" x14ac:dyDescent="0.25">
      <c r="A25779"/>
      <c r="B25779"/>
      <c r="C25779"/>
      <c r="D25779"/>
    </row>
    <row r="25780" spans="1:4" x14ac:dyDescent="0.25">
      <c r="A25780"/>
      <c r="B25780"/>
      <c r="C25780"/>
      <c r="D25780"/>
    </row>
    <row r="25781" spans="1:4" x14ac:dyDescent="0.25">
      <c r="A25781"/>
      <c r="B25781"/>
      <c r="C25781"/>
      <c r="D25781"/>
    </row>
    <row r="25782" spans="1:4" x14ac:dyDescent="0.25">
      <c r="A25782"/>
      <c r="B25782"/>
      <c r="C25782"/>
      <c r="D25782"/>
    </row>
    <row r="25783" spans="1:4" x14ac:dyDescent="0.25">
      <c r="A25783"/>
      <c r="B25783"/>
      <c r="C25783"/>
      <c r="D25783"/>
    </row>
    <row r="25784" spans="1:4" x14ac:dyDescent="0.25">
      <c r="A25784"/>
      <c r="B25784"/>
      <c r="C25784"/>
      <c r="D25784"/>
    </row>
    <row r="25785" spans="1:4" x14ac:dyDescent="0.25">
      <c r="A25785"/>
      <c r="B25785"/>
      <c r="C25785"/>
      <c r="D25785"/>
    </row>
    <row r="25786" spans="1:4" x14ac:dyDescent="0.25">
      <c r="A25786"/>
      <c r="B25786"/>
      <c r="C25786"/>
      <c r="D25786"/>
    </row>
    <row r="25787" spans="1:4" x14ac:dyDescent="0.25">
      <c r="A25787"/>
      <c r="B25787"/>
      <c r="C25787"/>
      <c r="D25787"/>
    </row>
    <row r="25788" spans="1:4" x14ac:dyDescent="0.25">
      <c r="A25788"/>
      <c r="B25788"/>
      <c r="C25788"/>
      <c r="D25788"/>
    </row>
    <row r="25789" spans="1:4" x14ac:dyDescent="0.25">
      <c r="A25789"/>
      <c r="B25789"/>
      <c r="C25789"/>
      <c r="D25789"/>
    </row>
    <row r="25790" spans="1:4" x14ac:dyDescent="0.25">
      <c r="A25790"/>
      <c r="B25790"/>
      <c r="C25790"/>
      <c r="D25790"/>
    </row>
    <row r="25791" spans="1:4" x14ac:dyDescent="0.25">
      <c r="A25791"/>
      <c r="B25791"/>
      <c r="C25791"/>
      <c r="D25791"/>
    </row>
    <row r="25792" spans="1:4" x14ac:dyDescent="0.25">
      <c r="A25792"/>
      <c r="B25792"/>
      <c r="C25792"/>
      <c r="D25792"/>
    </row>
    <row r="25793" spans="1:4" x14ac:dyDescent="0.25">
      <c r="A25793"/>
      <c r="B25793"/>
      <c r="C25793"/>
      <c r="D25793"/>
    </row>
    <row r="25794" spans="1:4" x14ac:dyDescent="0.25">
      <c r="A25794"/>
      <c r="B25794"/>
      <c r="C25794"/>
      <c r="D25794"/>
    </row>
    <row r="25795" spans="1:4" x14ac:dyDescent="0.25">
      <c r="A25795"/>
      <c r="B25795"/>
      <c r="C25795"/>
      <c r="D25795"/>
    </row>
    <row r="25796" spans="1:4" x14ac:dyDescent="0.25">
      <c r="A25796"/>
      <c r="B25796"/>
      <c r="C25796"/>
      <c r="D25796"/>
    </row>
    <row r="25797" spans="1:4" x14ac:dyDescent="0.25">
      <c r="A25797"/>
      <c r="B25797"/>
      <c r="C25797"/>
      <c r="D25797"/>
    </row>
    <row r="25798" spans="1:4" x14ac:dyDescent="0.25">
      <c r="A25798"/>
      <c r="B25798"/>
      <c r="C25798"/>
      <c r="D25798"/>
    </row>
    <row r="25799" spans="1:4" x14ac:dyDescent="0.25">
      <c r="A25799"/>
      <c r="B25799"/>
      <c r="C25799"/>
      <c r="D25799"/>
    </row>
    <row r="25800" spans="1:4" x14ac:dyDescent="0.25">
      <c r="A25800"/>
      <c r="B25800"/>
      <c r="C25800"/>
      <c r="D25800"/>
    </row>
    <row r="25801" spans="1:4" x14ac:dyDescent="0.25">
      <c r="A25801"/>
      <c r="B25801"/>
      <c r="C25801"/>
      <c r="D25801"/>
    </row>
    <row r="25802" spans="1:4" x14ac:dyDescent="0.25">
      <c r="A25802"/>
      <c r="B25802"/>
      <c r="C25802"/>
      <c r="D25802"/>
    </row>
    <row r="25803" spans="1:4" x14ac:dyDescent="0.25">
      <c r="A25803"/>
      <c r="B25803"/>
      <c r="C25803"/>
      <c r="D25803"/>
    </row>
    <row r="25804" spans="1:4" x14ac:dyDescent="0.25">
      <c r="A25804"/>
      <c r="B25804"/>
      <c r="C25804"/>
      <c r="D25804"/>
    </row>
    <row r="25805" spans="1:4" x14ac:dyDescent="0.25">
      <c r="A25805"/>
      <c r="B25805"/>
      <c r="C25805"/>
      <c r="D25805"/>
    </row>
    <row r="25806" spans="1:4" x14ac:dyDescent="0.25">
      <c r="A25806"/>
      <c r="B25806"/>
      <c r="C25806"/>
      <c r="D25806"/>
    </row>
    <row r="25807" spans="1:4" x14ac:dyDescent="0.25">
      <c r="A25807"/>
      <c r="B25807"/>
      <c r="C25807"/>
      <c r="D25807"/>
    </row>
    <row r="25808" spans="1:4" x14ac:dyDescent="0.25">
      <c r="A25808"/>
      <c r="B25808"/>
      <c r="C25808"/>
      <c r="D25808"/>
    </row>
    <row r="25809" spans="1:4" x14ac:dyDescent="0.25">
      <c r="A25809"/>
      <c r="B25809"/>
      <c r="C25809"/>
      <c r="D25809"/>
    </row>
    <row r="25810" spans="1:4" x14ac:dyDescent="0.25">
      <c r="A25810"/>
      <c r="B25810"/>
      <c r="C25810"/>
      <c r="D25810"/>
    </row>
    <row r="25811" spans="1:4" x14ac:dyDescent="0.25">
      <c r="A25811"/>
      <c r="B25811"/>
      <c r="C25811"/>
      <c r="D25811"/>
    </row>
    <row r="25812" spans="1:4" x14ac:dyDescent="0.25">
      <c r="A25812"/>
      <c r="B25812"/>
      <c r="C25812"/>
      <c r="D25812"/>
    </row>
    <row r="25813" spans="1:4" x14ac:dyDescent="0.25">
      <c r="A25813"/>
      <c r="B25813"/>
      <c r="C25813"/>
      <c r="D25813"/>
    </row>
    <row r="25814" spans="1:4" x14ac:dyDescent="0.25">
      <c r="A25814"/>
      <c r="B25814"/>
      <c r="C25814"/>
      <c r="D25814"/>
    </row>
    <row r="25815" spans="1:4" x14ac:dyDescent="0.25">
      <c r="A25815"/>
      <c r="B25815"/>
      <c r="C25815"/>
      <c r="D25815"/>
    </row>
    <row r="25816" spans="1:4" x14ac:dyDescent="0.25">
      <c r="A25816"/>
      <c r="B25816"/>
      <c r="C25816"/>
      <c r="D25816"/>
    </row>
    <row r="25817" spans="1:4" x14ac:dyDescent="0.25">
      <c r="A25817"/>
      <c r="B25817"/>
      <c r="C25817"/>
      <c r="D25817"/>
    </row>
    <row r="25818" spans="1:4" x14ac:dyDescent="0.25">
      <c r="A25818"/>
      <c r="B25818"/>
      <c r="C25818"/>
      <c r="D25818"/>
    </row>
    <row r="25819" spans="1:4" x14ac:dyDescent="0.25">
      <c r="A25819"/>
      <c r="B25819"/>
      <c r="C25819"/>
      <c r="D25819"/>
    </row>
    <row r="25820" spans="1:4" x14ac:dyDescent="0.25">
      <c r="A25820"/>
      <c r="B25820"/>
      <c r="C25820"/>
      <c r="D25820"/>
    </row>
    <row r="25821" spans="1:4" x14ac:dyDescent="0.25">
      <c r="A25821"/>
      <c r="B25821"/>
      <c r="C25821"/>
      <c r="D25821"/>
    </row>
    <row r="25822" spans="1:4" x14ac:dyDescent="0.25">
      <c r="A25822"/>
      <c r="B25822"/>
      <c r="C25822"/>
      <c r="D25822"/>
    </row>
    <row r="25823" spans="1:4" x14ac:dyDescent="0.25">
      <c r="A25823"/>
      <c r="B25823"/>
      <c r="C25823"/>
      <c r="D25823"/>
    </row>
    <row r="25824" spans="1:4" x14ac:dyDescent="0.25">
      <c r="A25824"/>
      <c r="B25824"/>
      <c r="C25824"/>
      <c r="D25824"/>
    </row>
    <row r="25825" spans="1:4" x14ac:dyDescent="0.25">
      <c r="A25825"/>
      <c r="B25825"/>
      <c r="C25825"/>
      <c r="D25825"/>
    </row>
    <row r="25826" spans="1:4" x14ac:dyDescent="0.25">
      <c r="A25826"/>
      <c r="B25826"/>
      <c r="C25826"/>
      <c r="D25826"/>
    </row>
    <row r="25827" spans="1:4" x14ac:dyDescent="0.25">
      <c r="A25827"/>
      <c r="B25827"/>
      <c r="C25827"/>
      <c r="D25827"/>
    </row>
    <row r="25828" spans="1:4" x14ac:dyDescent="0.25">
      <c r="A25828"/>
      <c r="B25828"/>
      <c r="C25828"/>
      <c r="D25828"/>
    </row>
    <row r="25829" spans="1:4" x14ac:dyDescent="0.25">
      <c r="A25829"/>
      <c r="B25829"/>
      <c r="C25829"/>
      <c r="D25829"/>
    </row>
    <row r="25830" spans="1:4" x14ac:dyDescent="0.25">
      <c r="A25830"/>
      <c r="B25830"/>
      <c r="C25830"/>
      <c r="D25830"/>
    </row>
    <row r="25831" spans="1:4" x14ac:dyDescent="0.25">
      <c r="A25831"/>
      <c r="B25831"/>
      <c r="C25831"/>
      <c r="D25831"/>
    </row>
    <row r="25832" spans="1:4" x14ac:dyDescent="0.25">
      <c r="A25832"/>
      <c r="B25832"/>
      <c r="C25832"/>
      <c r="D25832"/>
    </row>
    <row r="25833" spans="1:4" x14ac:dyDescent="0.25">
      <c r="A25833"/>
      <c r="B25833"/>
      <c r="C25833"/>
      <c r="D25833"/>
    </row>
    <row r="25834" spans="1:4" x14ac:dyDescent="0.25">
      <c r="A25834"/>
      <c r="B25834"/>
      <c r="C25834"/>
      <c r="D25834"/>
    </row>
    <row r="25835" spans="1:4" x14ac:dyDescent="0.25">
      <c r="A25835"/>
      <c r="B25835"/>
      <c r="C25835"/>
      <c r="D25835"/>
    </row>
    <row r="25836" spans="1:4" x14ac:dyDescent="0.25">
      <c r="A25836"/>
      <c r="B25836"/>
      <c r="C25836"/>
      <c r="D25836"/>
    </row>
    <row r="25837" spans="1:4" x14ac:dyDescent="0.25">
      <c r="A25837"/>
      <c r="B25837"/>
      <c r="C25837"/>
      <c r="D25837"/>
    </row>
    <row r="25838" spans="1:4" x14ac:dyDescent="0.25">
      <c r="A25838"/>
      <c r="B25838"/>
      <c r="C25838"/>
      <c r="D25838"/>
    </row>
    <row r="25839" spans="1:4" x14ac:dyDescent="0.25">
      <c r="A25839"/>
      <c r="B25839"/>
      <c r="C25839"/>
      <c r="D25839"/>
    </row>
    <row r="25840" spans="1:4" x14ac:dyDescent="0.25">
      <c r="A25840"/>
      <c r="B25840"/>
      <c r="C25840"/>
      <c r="D25840"/>
    </row>
    <row r="25841" spans="1:4" x14ac:dyDescent="0.25">
      <c r="A25841"/>
      <c r="B25841"/>
      <c r="C25841"/>
      <c r="D25841"/>
    </row>
    <row r="25842" spans="1:4" x14ac:dyDescent="0.25">
      <c r="A25842"/>
      <c r="B25842"/>
      <c r="C25842"/>
      <c r="D25842"/>
    </row>
    <row r="25843" spans="1:4" x14ac:dyDescent="0.25">
      <c r="A25843"/>
      <c r="B25843"/>
      <c r="C25843"/>
      <c r="D25843"/>
    </row>
    <row r="25844" spans="1:4" x14ac:dyDescent="0.25">
      <c r="A25844"/>
      <c r="B25844"/>
      <c r="C25844"/>
      <c r="D25844"/>
    </row>
    <row r="25845" spans="1:4" x14ac:dyDescent="0.25">
      <c r="A25845"/>
      <c r="B25845"/>
      <c r="C25845"/>
      <c r="D25845"/>
    </row>
    <row r="25846" spans="1:4" x14ac:dyDescent="0.25">
      <c r="A25846"/>
      <c r="B25846"/>
      <c r="C25846"/>
      <c r="D25846"/>
    </row>
    <row r="25847" spans="1:4" x14ac:dyDescent="0.25">
      <c r="A25847"/>
      <c r="B25847"/>
      <c r="C25847"/>
      <c r="D25847"/>
    </row>
    <row r="25848" spans="1:4" x14ac:dyDescent="0.25">
      <c r="A25848"/>
      <c r="B25848"/>
      <c r="C25848"/>
      <c r="D25848"/>
    </row>
    <row r="25849" spans="1:4" x14ac:dyDescent="0.25">
      <c r="A25849"/>
      <c r="B25849"/>
      <c r="C25849"/>
      <c r="D25849"/>
    </row>
    <row r="25850" spans="1:4" x14ac:dyDescent="0.25">
      <c r="A25850"/>
      <c r="B25850"/>
      <c r="C25850"/>
      <c r="D25850"/>
    </row>
    <row r="25851" spans="1:4" x14ac:dyDescent="0.25">
      <c r="A25851"/>
      <c r="B25851"/>
      <c r="C25851"/>
      <c r="D25851"/>
    </row>
    <row r="25852" spans="1:4" x14ac:dyDescent="0.25">
      <c r="A25852"/>
      <c r="B25852"/>
      <c r="C25852"/>
      <c r="D25852"/>
    </row>
    <row r="25853" spans="1:4" x14ac:dyDescent="0.25">
      <c r="A25853"/>
      <c r="B25853"/>
      <c r="C25853"/>
      <c r="D25853"/>
    </row>
    <row r="25854" spans="1:4" x14ac:dyDescent="0.25">
      <c r="A25854"/>
      <c r="B25854"/>
      <c r="C25854"/>
      <c r="D25854"/>
    </row>
    <row r="25855" spans="1:4" x14ac:dyDescent="0.25">
      <c r="A25855"/>
      <c r="B25855"/>
      <c r="C25855"/>
      <c r="D25855"/>
    </row>
    <row r="25856" spans="1:4" x14ac:dyDescent="0.25">
      <c r="A25856"/>
      <c r="B25856"/>
      <c r="C25856"/>
      <c r="D25856"/>
    </row>
    <row r="25857" spans="1:4" x14ac:dyDescent="0.25">
      <c r="A25857"/>
      <c r="B25857"/>
      <c r="C25857"/>
      <c r="D25857"/>
    </row>
    <row r="25858" spans="1:4" x14ac:dyDescent="0.25">
      <c r="A25858"/>
      <c r="B25858"/>
      <c r="C25858"/>
      <c r="D25858"/>
    </row>
    <row r="25859" spans="1:4" x14ac:dyDescent="0.25">
      <c r="A25859"/>
      <c r="B25859"/>
      <c r="C25859"/>
      <c r="D25859"/>
    </row>
    <row r="25860" spans="1:4" x14ac:dyDescent="0.25">
      <c r="A25860"/>
      <c r="B25860"/>
      <c r="C25860"/>
      <c r="D25860"/>
    </row>
    <row r="25861" spans="1:4" x14ac:dyDescent="0.25">
      <c r="A25861"/>
      <c r="B25861"/>
      <c r="C25861"/>
      <c r="D25861"/>
    </row>
    <row r="25862" spans="1:4" x14ac:dyDescent="0.25">
      <c r="A25862"/>
      <c r="B25862"/>
      <c r="C25862"/>
      <c r="D25862"/>
    </row>
    <row r="25863" spans="1:4" x14ac:dyDescent="0.25">
      <c r="A25863"/>
      <c r="B25863"/>
      <c r="C25863"/>
      <c r="D25863"/>
    </row>
    <row r="25864" spans="1:4" x14ac:dyDescent="0.25">
      <c r="A25864"/>
      <c r="B25864"/>
      <c r="C25864"/>
      <c r="D25864"/>
    </row>
    <row r="25865" spans="1:4" x14ac:dyDescent="0.25">
      <c r="A25865"/>
      <c r="B25865"/>
      <c r="C25865"/>
      <c r="D25865"/>
    </row>
    <row r="25866" spans="1:4" x14ac:dyDescent="0.25">
      <c r="A25866"/>
      <c r="B25866"/>
      <c r="C25866"/>
      <c r="D25866"/>
    </row>
    <row r="25867" spans="1:4" x14ac:dyDescent="0.25">
      <c r="A25867"/>
      <c r="B25867"/>
      <c r="C25867"/>
      <c r="D25867"/>
    </row>
    <row r="25868" spans="1:4" x14ac:dyDescent="0.25">
      <c r="A25868"/>
      <c r="B25868"/>
      <c r="C25868"/>
      <c r="D25868"/>
    </row>
    <row r="25869" spans="1:4" x14ac:dyDescent="0.25">
      <c r="A25869"/>
      <c r="B25869"/>
      <c r="C25869"/>
      <c r="D25869"/>
    </row>
    <row r="25870" spans="1:4" x14ac:dyDescent="0.25">
      <c r="A25870"/>
      <c r="B25870"/>
      <c r="C25870"/>
      <c r="D25870"/>
    </row>
    <row r="25871" spans="1:4" x14ac:dyDescent="0.25">
      <c r="A25871"/>
      <c r="B25871"/>
      <c r="C25871"/>
      <c r="D25871"/>
    </row>
    <row r="25872" spans="1:4" x14ac:dyDescent="0.25">
      <c r="A25872"/>
      <c r="B25872"/>
      <c r="C25872"/>
      <c r="D25872"/>
    </row>
    <row r="25873" spans="1:4" x14ac:dyDescent="0.25">
      <c r="A25873"/>
      <c r="B25873"/>
      <c r="C25873"/>
      <c r="D25873"/>
    </row>
    <row r="25874" spans="1:4" x14ac:dyDescent="0.25">
      <c r="A25874"/>
      <c r="B25874"/>
      <c r="C25874"/>
      <c r="D25874"/>
    </row>
    <row r="25875" spans="1:4" x14ac:dyDescent="0.25">
      <c r="A25875"/>
      <c r="B25875"/>
      <c r="C25875"/>
      <c r="D25875"/>
    </row>
    <row r="25876" spans="1:4" x14ac:dyDescent="0.25">
      <c r="A25876"/>
      <c r="B25876"/>
      <c r="C25876"/>
      <c r="D25876"/>
    </row>
    <row r="25877" spans="1:4" x14ac:dyDescent="0.25">
      <c r="A25877"/>
      <c r="B25877"/>
      <c r="C25877"/>
      <c r="D25877"/>
    </row>
    <row r="25878" spans="1:4" x14ac:dyDescent="0.25">
      <c r="A25878"/>
      <c r="B25878"/>
      <c r="C25878"/>
      <c r="D25878"/>
    </row>
    <row r="25879" spans="1:4" x14ac:dyDescent="0.25">
      <c r="A25879"/>
      <c r="B25879"/>
      <c r="C25879"/>
      <c r="D25879"/>
    </row>
    <row r="25880" spans="1:4" x14ac:dyDescent="0.25">
      <c r="A25880"/>
      <c r="B25880"/>
      <c r="C25880"/>
      <c r="D25880"/>
    </row>
    <row r="25881" spans="1:4" x14ac:dyDescent="0.25">
      <c r="A25881"/>
      <c r="B25881"/>
      <c r="C25881"/>
      <c r="D25881"/>
    </row>
    <row r="25882" spans="1:4" x14ac:dyDescent="0.25">
      <c r="A25882"/>
      <c r="B25882"/>
      <c r="C25882"/>
      <c r="D25882"/>
    </row>
    <row r="25883" spans="1:4" x14ac:dyDescent="0.25">
      <c r="A25883"/>
      <c r="B25883"/>
      <c r="C25883"/>
      <c r="D25883"/>
    </row>
    <row r="25884" spans="1:4" x14ac:dyDescent="0.25">
      <c r="A25884"/>
      <c r="B25884"/>
      <c r="C25884"/>
      <c r="D25884"/>
    </row>
    <row r="25885" spans="1:4" x14ac:dyDescent="0.25">
      <c r="A25885"/>
      <c r="B25885"/>
      <c r="C25885"/>
      <c r="D25885"/>
    </row>
    <row r="25886" spans="1:4" x14ac:dyDescent="0.25">
      <c r="A25886"/>
      <c r="B25886"/>
      <c r="C25886"/>
      <c r="D25886"/>
    </row>
    <row r="25887" spans="1:4" x14ac:dyDescent="0.25">
      <c r="A25887"/>
      <c r="B25887"/>
      <c r="C25887"/>
      <c r="D25887"/>
    </row>
    <row r="25888" spans="1:4" x14ac:dyDescent="0.25">
      <c r="A25888"/>
      <c r="B25888"/>
      <c r="C25888"/>
      <c r="D25888"/>
    </row>
    <row r="25889" spans="1:4" x14ac:dyDescent="0.25">
      <c r="A25889"/>
      <c r="B25889"/>
      <c r="C25889"/>
      <c r="D25889"/>
    </row>
    <row r="25890" spans="1:4" x14ac:dyDescent="0.25">
      <c r="A25890"/>
      <c r="B25890"/>
      <c r="C25890"/>
      <c r="D25890"/>
    </row>
    <row r="25891" spans="1:4" x14ac:dyDescent="0.25">
      <c r="A25891"/>
      <c r="B25891"/>
      <c r="C25891"/>
      <c r="D25891"/>
    </row>
    <row r="25892" spans="1:4" x14ac:dyDescent="0.25">
      <c r="A25892"/>
      <c r="B25892"/>
      <c r="C25892"/>
      <c r="D25892"/>
    </row>
    <row r="25893" spans="1:4" x14ac:dyDescent="0.25">
      <c r="A25893"/>
      <c r="B25893"/>
      <c r="C25893"/>
      <c r="D25893"/>
    </row>
    <row r="25894" spans="1:4" x14ac:dyDescent="0.25">
      <c r="A25894"/>
      <c r="B25894"/>
      <c r="C25894"/>
      <c r="D25894"/>
    </row>
    <row r="25895" spans="1:4" x14ac:dyDescent="0.25">
      <c r="A25895"/>
      <c r="B25895"/>
      <c r="C25895"/>
      <c r="D25895"/>
    </row>
    <row r="25896" spans="1:4" x14ac:dyDescent="0.25">
      <c r="A25896"/>
      <c r="B25896"/>
      <c r="C25896"/>
      <c r="D25896"/>
    </row>
    <row r="25897" spans="1:4" x14ac:dyDescent="0.25">
      <c r="A25897"/>
      <c r="B25897"/>
      <c r="C25897"/>
      <c r="D25897"/>
    </row>
    <row r="25898" spans="1:4" x14ac:dyDescent="0.25">
      <c r="A25898"/>
      <c r="B25898"/>
      <c r="C25898"/>
      <c r="D25898"/>
    </row>
    <row r="25899" spans="1:4" x14ac:dyDescent="0.25">
      <c r="A25899"/>
      <c r="B25899"/>
      <c r="C25899"/>
      <c r="D25899"/>
    </row>
    <row r="25900" spans="1:4" x14ac:dyDescent="0.25">
      <c r="A25900"/>
      <c r="B25900"/>
      <c r="C25900"/>
      <c r="D25900"/>
    </row>
    <row r="25901" spans="1:4" x14ac:dyDescent="0.25">
      <c r="A25901"/>
      <c r="B25901"/>
      <c r="C25901"/>
      <c r="D25901"/>
    </row>
    <row r="25902" spans="1:4" x14ac:dyDescent="0.25">
      <c r="A25902"/>
      <c r="B25902"/>
      <c r="C25902"/>
      <c r="D25902"/>
    </row>
    <row r="25903" spans="1:4" x14ac:dyDescent="0.25">
      <c r="A25903"/>
      <c r="B25903"/>
      <c r="C25903"/>
      <c r="D25903"/>
    </row>
    <row r="25904" spans="1:4" x14ac:dyDescent="0.25">
      <c r="A25904"/>
      <c r="B25904"/>
      <c r="C25904"/>
      <c r="D25904"/>
    </row>
    <row r="25905" spans="1:4" x14ac:dyDescent="0.25">
      <c r="A25905"/>
      <c r="B25905"/>
      <c r="C25905"/>
      <c r="D25905"/>
    </row>
    <row r="25906" spans="1:4" x14ac:dyDescent="0.25">
      <c r="A25906"/>
      <c r="B25906"/>
      <c r="C25906"/>
      <c r="D25906"/>
    </row>
    <row r="25907" spans="1:4" x14ac:dyDescent="0.25">
      <c r="A25907"/>
      <c r="B25907"/>
      <c r="C25907"/>
      <c r="D25907"/>
    </row>
    <row r="25908" spans="1:4" x14ac:dyDescent="0.25">
      <c r="A25908"/>
      <c r="B25908"/>
      <c r="C25908"/>
      <c r="D25908"/>
    </row>
    <row r="25909" spans="1:4" x14ac:dyDescent="0.25">
      <c r="A25909"/>
      <c r="B25909"/>
      <c r="C25909"/>
      <c r="D25909"/>
    </row>
    <row r="25910" spans="1:4" x14ac:dyDescent="0.25">
      <c r="A25910"/>
      <c r="B25910"/>
      <c r="C25910"/>
      <c r="D25910"/>
    </row>
    <row r="25911" spans="1:4" x14ac:dyDescent="0.25">
      <c r="A25911"/>
      <c r="B25911"/>
      <c r="C25911"/>
      <c r="D25911"/>
    </row>
    <row r="25912" spans="1:4" x14ac:dyDescent="0.25">
      <c r="A25912"/>
      <c r="B25912"/>
      <c r="C25912"/>
      <c r="D25912"/>
    </row>
    <row r="25913" spans="1:4" x14ac:dyDescent="0.25">
      <c r="A25913"/>
      <c r="B25913"/>
      <c r="C25913"/>
      <c r="D25913"/>
    </row>
    <row r="25914" spans="1:4" x14ac:dyDescent="0.25">
      <c r="A25914"/>
      <c r="B25914"/>
      <c r="C25914"/>
      <c r="D25914"/>
    </row>
    <row r="25915" spans="1:4" x14ac:dyDescent="0.25">
      <c r="A25915"/>
      <c r="B25915"/>
      <c r="C25915"/>
      <c r="D25915"/>
    </row>
    <row r="25916" spans="1:4" x14ac:dyDescent="0.25">
      <c r="A25916"/>
      <c r="B25916"/>
      <c r="C25916"/>
      <c r="D25916"/>
    </row>
    <row r="25917" spans="1:4" x14ac:dyDescent="0.25">
      <c r="A25917"/>
      <c r="B25917"/>
      <c r="C25917"/>
      <c r="D25917"/>
    </row>
    <row r="25918" spans="1:4" x14ac:dyDescent="0.25">
      <c r="A25918"/>
      <c r="B25918"/>
      <c r="C25918"/>
      <c r="D25918"/>
    </row>
    <row r="25919" spans="1:4" x14ac:dyDescent="0.25">
      <c r="A25919"/>
      <c r="B25919"/>
      <c r="C25919"/>
      <c r="D25919"/>
    </row>
    <row r="25920" spans="1:4" x14ac:dyDescent="0.25">
      <c r="A25920"/>
      <c r="B25920"/>
      <c r="C25920"/>
      <c r="D25920"/>
    </row>
    <row r="25921" spans="1:4" x14ac:dyDescent="0.25">
      <c r="A25921"/>
      <c r="B25921"/>
      <c r="C25921"/>
      <c r="D25921"/>
    </row>
    <row r="25922" spans="1:4" x14ac:dyDescent="0.25">
      <c r="A25922"/>
      <c r="B25922"/>
      <c r="C25922"/>
      <c r="D25922"/>
    </row>
    <row r="25923" spans="1:4" x14ac:dyDescent="0.25">
      <c r="A25923"/>
      <c r="B25923"/>
      <c r="C25923"/>
      <c r="D25923"/>
    </row>
    <row r="25924" spans="1:4" x14ac:dyDescent="0.25">
      <c r="A25924"/>
      <c r="B25924"/>
      <c r="C25924"/>
      <c r="D25924"/>
    </row>
    <row r="25925" spans="1:4" x14ac:dyDescent="0.25">
      <c r="A25925"/>
      <c r="B25925"/>
      <c r="C25925"/>
      <c r="D25925"/>
    </row>
    <row r="25926" spans="1:4" x14ac:dyDescent="0.25">
      <c r="A25926"/>
      <c r="B25926"/>
      <c r="C25926"/>
      <c r="D25926"/>
    </row>
    <row r="25927" spans="1:4" x14ac:dyDescent="0.25">
      <c r="A25927"/>
      <c r="B25927"/>
      <c r="C25927"/>
      <c r="D25927"/>
    </row>
    <row r="25928" spans="1:4" x14ac:dyDescent="0.25">
      <c r="A25928"/>
      <c r="B25928"/>
      <c r="C25928"/>
      <c r="D25928"/>
    </row>
    <row r="25929" spans="1:4" x14ac:dyDescent="0.25">
      <c r="A25929"/>
      <c r="B25929"/>
      <c r="C25929"/>
      <c r="D25929"/>
    </row>
    <row r="25930" spans="1:4" x14ac:dyDescent="0.25">
      <c r="A25930"/>
      <c r="B25930"/>
      <c r="C25930"/>
      <c r="D25930"/>
    </row>
    <row r="25931" spans="1:4" x14ac:dyDescent="0.25">
      <c r="A25931"/>
      <c r="B25931"/>
      <c r="C25931"/>
      <c r="D25931"/>
    </row>
    <row r="25932" spans="1:4" x14ac:dyDescent="0.25">
      <c r="A25932"/>
      <c r="B25932"/>
      <c r="C25932"/>
      <c r="D25932"/>
    </row>
    <row r="25933" spans="1:4" x14ac:dyDescent="0.25">
      <c r="A25933"/>
      <c r="B25933"/>
      <c r="C25933"/>
      <c r="D25933"/>
    </row>
    <row r="25934" spans="1:4" x14ac:dyDescent="0.25">
      <c r="A25934"/>
      <c r="B25934"/>
      <c r="C25934"/>
      <c r="D25934"/>
    </row>
    <row r="25935" spans="1:4" x14ac:dyDescent="0.25">
      <c r="A25935"/>
      <c r="B25935"/>
      <c r="C25935"/>
      <c r="D25935"/>
    </row>
    <row r="25936" spans="1:4" x14ac:dyDescent="0.25">
      <c r="A25936"/>
      <c r="B25936"/>
      <c r="C25936"/>
      <c r="D25936"/>
    </row>
    <row r="25937" spans="1:4" x14ac:dyDescent="0.25">
      <c r="A25937"/>
      <c r="B25937"/>
      <c r="C25937"/>
      <c r="D25937"/>
    </row>
    <row r="25938" spans="1:4" x14ac:dyDescent="0.25">
      <c r="A25938"/>
      <c r="B25938"/>
      <c r="C25938"/>
      <c r="D25938"/>
    </row>
    <row r="25939" spans="1:4" x14ac:dyDescent="0.25">
      <c r="A25939"/>
      <c r="B25939"/>
      <c r="C25939"/>
      <c r="D25939"/>
    </row>
    <row r="25940" spans="1:4" x14ac:dyDescent="0.25">
      <c r="A25940"/>
      <c r="B25940"/>
      <c r="C25940"/>
      <c r="D25940"/>
    </row>
    <row r="25941" spans="1:4" x14ac:dyDescent="0.25">
      <c r="A25941"/>
      <c r="B25941"/>
      <c r="C25941"/>
      <c r="D25941"/>
    </row>
    <row r="25942" spans="1:4" x14ac:dyDescent="0.25">
      <c r="A25942"/>
      <c r="B25942"/>
      <c r="C25942"/>
      <c r="D25942"/>
    </row>
    <row r="25943" spans="1:4" x14ac:dyDescent="0.25">
      <c r="A25943"/>
      <c r="B25943"/>
      <c r="C25943"/>
      <c r="D25943"/>
    </row>
    <row r="25944" spans="1:4" x14ac:dyDescent="0.25">
      <c r="A25944"/>
      <c r="B25944"/>
      <c r="C25944"/>
      <c r="D25944"/>
    </row>
    <row r="25945" spans="1:4" x14ac:dyDescent="0.25">
      <c r="A25945"/>
      <c r="B25945"/>
      <c r="C25945"/>
      <c r="D25945"/>
    </row>
    <row r="25946" spans="1:4" x14ac:dyDescent="0.25">
      <c r="A25946"/>
      <c r="B25946"/>
      <c r="C25946"/>
      <c r="D25946"/>
    </row>
    <row r="25947" spans="1:4" x14ac:dyDescent="0.25">
      <c r="A25947"/>
      <c r="B25947"/>
      <c r="C25947"/>
      <c r="D25947"/>
    </row>
    <row r="25948" spans="1:4" x14ac:dyDescent="0.25">
      <c r="A25948"/>
      <c r="B25948"/>
      <c r="C25948"/>
      <c r="D25948"/>
    </row>
    <row r="25949" spans="1:4" x14ac:dyDescent="0.25">
      <c r="A25949"/>
      <c r="B25949"/>
      <c r="C25949"/>
      <c r="D25949"/>
    </row>
    <row r="25950" spans="1:4" x14ac:dyDescent="0.25">
      <c r="A25950"/>
      <c r="B25950"/>
      <c r="C25950"/>
      <c r="D25950"/>
    </row>
    <row r="25951" spans="1:4" x14ac:dyDescent="0.25">
      <c r="A25951"/>
      <c r="B25951"/>
      <c r="C25951"/>
      <c r="D25951"/>
    </row>
    <row r="25952" spans="1:4" x14ac:dyDescent="0.25">
      <c r="A25952"/>
      <c r="B25952"/>
      <c r="C25952"/>
      <c r="D25952"/>
    </row>
    <row r="25953" spans="1:4" x14ac:dyDescent="0.25">
      <c r="A25953"/>
      <c r="B25953"/>
      <c r="C25953"/>
      <c r="D25953"/>
    </row>
    <row r="25954" spans="1:4" x14ac:dyDescent="0.25">
      <c r="A25954"/>
      <c r="B25954"/>
      <c r="C25954"/>
      <c r="D25954"/>
    </row>
    <row r="25955" spans="1:4" x14ac:dyDescent="0.25">
      <c r="A25955"/>
      <c r="B25955"/>
      <c r="C25955"/>
      <c r="D25955"/>
    </row>
    <row r="25956" spans="1:4" x14ac:dyDescent="0.25">
      <c r="A25956"/>
      <c r="B25956"/>
      <c r="C25956"/>
      <c r="D25956"/>
    </row>
    <row r="25957" spans="1:4" x14ac:dyDescent="0.25">
      <c r="A25957"/>
      <c r="B25957"/>
      <c r="C25957"/>
      <c r="D25957"/>
    </row>
    <row r="25958" spans="1:4" x14ac:dyDescent="0.25">
      <c r="A25958"/>
      <c r="B25958"/>
      <c r="C25958"/>
      <c r="D25958"/>
    </row>
    <row r="25959" spans="1:4" x14ac:dyDescent="0.25">
      <c r="A25959"/>
      <c r="B25959"/>
      <c r="C25959"/>
      <c r="D25959"/>
    </row>
    <row r="25960" spans="1:4" x14ac:dyDescent="0.25">
      <c r="A25960"/>
      <c r="B25960"/>
      <c r="C25960"/>
      <c r="D25960"/>
    </row>
    <row r="25961" spans="1:4" x14ac:dyDescent="0.25">
      <c r="A25961"/>
      <c r="B25961"/>
      <c r="C25961"/>
      <c r="D25961"/>
    </row>
    <row r="25962" spans="1:4" x14ac:dyDescent="0.25">
      <c r="A25962"/>
      <c r="B25962"/>
      <c r="C25962"/>
      <c r="D25962"/>
    </row>
    <row r="25963" spans="1:4" x14ac:dyDescent="0.25">
      <c r="A25963"/>
      <c r="B25963"/>
      <c r="C25963"/>
      <c r="D25963"/>
    </row>
    <row r="25964" spans="1:4" x14ac:dyDescent="0.25">
      <c r="A25964"/>
      <c r="B25964"/>
      <c r="C25964"/>
      <c r="D25964"/>
    </row>
    <row r="25965" spans="1:4" x14ac:dyDescent="0.25">
      <c r="A25965"/>
      <c r="B25965"/>
      <c r="C25965"/>
      <c r="D25965"/>
    </row>
    <row r="25966" spans="1:4" x14ac:dyDescent="0.25">
      <c r="A25966"/>
      <c r="B25966"/>
      <c r="C25966"/>
      <c r="D25966"/>
    </row>
    <row r="25967" spans="1:4" x14ac:dyDescent="0.25">
      <c r="A25967"/>
      <c r="B25967"/>
      <c r="C25967"/>
      <c r="D25967"/>
    </row>
    <row r="25968" spans="1:4" x14ac:dyDescent="0.25">
      <c r="A25968"/>
      <c r="B25968"/>
      <c r="C25968"/>
      <c r="D25968"/>
    </row>
    <row r="25969" spans="1:4" x14ac:dyDescent="0.25">
      <c r="A25969"/>
      <c r="B25969"/>
      <c r="C25969"/>
      <c r="D25969"/>
    </row>
    <row r="25970" spans="1:4" x14ac:dyDescent="0.25">
      <c r="A25970"/>
      <c r="B25970"/>
      <c r="C25970"/>
      <c r="D25970"/>
    </row>
    <row r="25971" spans="1:4" x14ac:dyDescent="0.25">
      <c r="A25971"/>
      <c r="B25971"/>
      <c r="C25971"/>
      <c r="D25971"/>
    </row>
    <row r="25972" spans="1:4" x14ac:dyDescent="0.25">
      <c r="A25972"/>
      <c r="B25972"/>
      <c r="C25972"/>
      <c r="D25972"/>
    </row>
    <row r="25973" spans="1:4" x14ac:dyDescent="0.25">
      <c r="A25973"/>
      <c r="B25973"/>
      <c r="C25973"/>
      <c r="D25973"/>
    </row>
    <row r="25974" spans="1:4" x14ac:dyDescent="0.25">
      <c r="A25974"/>
      <c r="B25974"/>
      <c r="C25974"/>
      <c r="D25974"/>
    </row>
    <row r="25975" spans="1:4" x14ac:dyDescent="0.25">
      <c r="A25975"/>
      <c r="B25975"/>
      <c r="C25975"/>
      <c r="D25975"/>
    </row>
    <row r="25976" spans="1:4" x14ac:dyDescent="0.25">
      <c r="A25976"/>
      <c r="B25976"/>
      <c r="C25976"/>
      <c r="D25976"/>
    </row>
    <row r="25977" spans="1:4" x14ac:dyDescent="0.25">
      <c r="A25977"/>
      <c r="B25977"/>
      <c r="C25977"/>
      <c r="D25977"/>
    </row>
    <row r="25978" spans="1:4" x14ac:dyDescent="0.25">
      <c r="A25978"/>
      <c r="B25978"/>
      <c r="C25978"/>
      <c r="D25978"/>
    </row>
    <row r="25979" spans="1:4" x14ac:dyDescent="0.25">
      <c r="A25979"/>
      <c r="B25979"/>
      <c r="C25979"/>
      <c r="D25979"/>
    </row>
    <row r="25980" spans="1:4" x14ac:dyDescent="0.25">
      <c r="A25980"/>
      <c r="B25980"/>
      <c r="C25980"/>
      <c r="D25980"/>
    </row>
    <row r="25981" spans="1:4" x14ac:dyDescent="0.25">
      <c r="A25981"/>
      <c r="B25981"/>
      <c r="C25981"/>
      <c r="D25981"/>
    </row>
    <row r="25982" spans="1:4" x14ac:dyDescent="0.25">
      <c r="A25982"/>
      <c r="B25982"/>
      <c r="C25982"/>
      <c r="D25982"/>
    </row>
    <row r="25983" spans="1:4" x14ac:dyDescent="0.25">
      <c r="A25983"/>
      <c r="B25983"/>
      <c r="C25983"/>
      <c r="D25983"/>
    </row>
    <row r="25984" spans="1:4" x14ac:dyDescent="0.25">
      <c r="A25984"/>
      <c r="B25984"/>
      <c r="C25984"/>
      <c r="D25984"/>
    </row>
    <row r="25985" spans="1:4" x14ac:dyDescent="0.25">
      <c r="A25985"/>
      <c r="B25985"/>
      <c r="C25985"/>
      <c r="D25985"/>
    </row>
    <row r="25986" spans="1:4" x14ac:dyDescent="0.25">
      <c r="A25986"/>
      <c r="B25986"/>
      <c r="C25986"/>
      <c r="D25986"/>
    </row>
    <row r="25987" spans="1:4" x14ac:dyDescent="0.25">
      <c r="A25987"/>
      <c r="B25987"/>
      <c r="C25987"/>
      <c r="D25987"/>
    </row>
    <row r="25988" spans="1:4" x14ac:dyDescent="0.25">
      <c r="A25988"/>
      <c r="B25988"/>
      <c r="C25988"/>
      <c r="D25988"/>
    </row>
    <row r="25989" spans="1:4" x14ac:dyDescent="0.25">
      <c r="A25989"/>
      <c r="B25989"/>
      <c r="C25989"/>
      <c r="D25989"/>
    </row>
    <row r="25990" spans="1:4" x14ac:dyDescent="0.25">
      <c r="A25990"/>
      <c r="B25990"/>
      <c r="C25990"/>
      <c r="D25990"/>
    </row>
    <row r="25991" spans="1:4" x14ac:dyDescent="0.25">
      <c r="A25991"/>
      <c r="B25991"/>
      <c r="C25991"/>
      <c r="D25991"/>
    </row>
    <row r="25992" spans="1:4" x14ac:dyDescent="0.25">
      <c r="A25992"/>
      <c r="B25992"/>
      <c r="C25992"/>
      <c r="D25992"/>
    </row>
    <row r="25993" spans="1:4" x14ac:dyDescent="0.25">
      <c r="A25993"/>
      <c r="B25993"/>
      <c r="C25993"/>
      <c r="D25993"/>
    </row>
    <row r="25994" spans="1:4" x14ac:dyDescent="0.25">
      <c r="A25994"/>
      <c r="B25994"/>
      <c r="C25994"/>
      <c r="D25994"/>
    </row>
    <row r="25995" spans="1:4" x14ac:dyDescent="0.25">
      <c r="A25995"/>
      <c r="B25995"/>
      <c r="C25995"/>
      <c r="D25995"/>
    </row>
    <row r="25996" spans="1:4" x14ac:dyDescent="0.25">
      <c r="A25996"/>
      <c r="B25996"/>
      <c r="C25996"/>
      <c r="D25996"/>
    </row>
    <row r="25997" spans="1:4" x14ac:dyDescent="0.25">
      <c r="A25997"/>
      <c r="B25997"/>
      <c r="C25997"/>
      <c r="D25997"/>
    </row>
    <row r="25998" spans="1:4" x14ac:dyDescent="0.25">
      <c r="A25998"/>
      <c r="B25998"/>
      <c r="C25998"/>
      <c r="D25998"/>
    </row>
    <row r="25999" spans="1:4" x14ac:dyDescent="0.25">
      <c r="A25999"/>
      <c r="B25999"/>
      <c r="C25999"/>
      <c r="D25999"/>
    </row>
    <row r="26000" spans="1:4" x14ac:dyDescent="0.25">
      <c r="A26000"/>
      <c r="B26000"/>
      <c r="C26000"/>
      <c r="D26000"/>
    </row>
    <row r="26001" spans="1:4" x14ac:dyDescent="0.25">
      <c r="A26001"/>
      <c r="B26001"/>
      <c r="C26001"/>
      <c r="D26001"/>
    </row>
    <row r="26002" spans="1:4" x14ac:dyDescent="0.25">
      <c r="A26002"/>
      <c r="B26002"/>
      <c r="C26002"/>
      <c r="D26002"/>
    </row>
    <row r="26003" spans="1:4" x14ac:dyDescent="0.25">
      <c r="A26003"/>
      <c r="B26003"/>
      <c r="C26003"/>
      <c r="D26003"/>
    </row>
    <row r="26004" spans="1:4" x14ac:dyDescent="0.25">
      <c r="A26004"/>
      <c r="B26004"/>
      <c r="C26004"/>
      <c r="D26004"/>
    </row>
    <row r="26005" spans="1:4" x14ac:dyDescent="0.25">
      <c r="A26005"/>
      <c r="B26005"/>
      <c r="C26005"/>
      <c r="D26005"/>
    </row>
    <row r="26006" spans="1:4" x14ac:dyDescent="0.25">
      <c r="A26006"/>
      <c r="B26006"/>
      <c r="C26006"/>
      <c r="D26006"/>
    </row>
    <row r="26007" spans="1:4" x14ac:dyDescent="0.25">
      <c r="A26007"/>
      <c r="B26007"/>
      <c r="C26007"/>
      <c r="D26007"/>
    </row>
    <row r="26008" spans="1:4" x14ac:dyDescent="0.25">
      <c r="A26008"/>
      <c r="B26008"/>
      <c r="C26008"/>
      <c r="D26008"/>
    </row>
    <row r="26009" spans="1:4" x14ac:dyDescent="0.25">
      <c r="A26009"/>
      <c r="B26009"/>
      <c r="C26009"/>
      <c r="D26009"/>
    </row>
    <row r="26010" spans="1:4" x14ac:dyDescent="0.25">
      <c r="A26010"/>
      <c r="B26010"/>
      <c r="C26010"/>
      <c r="D26010"/>
    </row>
    <row r="26011" spans="1:4" x14ac:dyDescent="0.25">
      <c r="A26011"/>
      <c r="B26011"/>
      <c r="C26011"/>
      <c r="D26011"/>
    </row>
    <row r="26012" spans="1:4" x14ac:dyDescent="0.25">
      <c r="A26012"/>
      <c r="B26012"/>
      <c r="C26012"/>
      <c r="D26012"/>
    </row>
    <row r="26013" spans="1:4" x14ac:dyDescent="0.25">
      <c r="A26013"/>
      <c r="B26013"/>
      <c r="C26013"/>
      <c r="D26013"/>
    </row>
    <row r="26014" spans="1:4" x14ac:dyDescent="0.25">
      <c r="A26014"/>
      <c r="B26014"/>
      <c r="C26014"/>
      <c r="D26014"/>
    </row>
    <row r="26015" spans="1:4" x14ac:dyDescent="0.25">
      <c r="A26015"/>
      <c r="B26015"/>
      <c r="C26015"/>
      <c r="D26015"/>
    </row>
    <row r="26016" spans="1:4" x14ac:dyDescent="0.25">
      <c r="A26016"/>
      <c r="B26016"/>
      <c r="C26016"/>
      <c r="D26016"/>
    </row>
    <row r="26017" spans="1:4" x14ac:dyDescent="0.25">
      <c r="A26017"/>
      <c r="B26017"/>
      <c r="C26017"/>
      <c r="D26017"/>
    </row>
    <row r="26018" spans="1:4" x14ac:dyDescent="0.25">
      <c r="A26018"/>
      <c r="B26018"/>
      <c r="C26018"/>
      <c r="D26018"/>
    </row>
    <row r="26019" spans="1:4" x14ac:dyDescent="0.25">
      <c r="A26019"/>
      <c r="B26019"/>
      <c r="C26019"/>
      <c r="D26019"/>
    </row>
    <row r="26020" spans="1:4" x14ac:dyDescent="0.25">
      <c r="A26020"/>
      <c r="B26020"/>
      <c r="C26020"/>
      <c r="D26020"/>
    </row>
    <row r="26021" spans="1:4" x14ac:dyDescent="0.25">
      <c r="A26021"/>
      <c r="B26021"/>
      <c r="C26021"/>
      <c r="D26021"/>
    </row>
    <row r="26022" spans="1:4" x14ac:dyDescent="0.25">
      <c r="A26022"/>
      <c r="B26022"/>
      <c r="C26022"/>
      <c r="D26022"/>
    </row>
    <row r="26023" spans="1:4" x14ac:dyDescent="0.25">
      <c r="A26023"/>
      <c r="B26023"/>
      <c r="C26023"/>
      <c r="D26023"/>
    </row>
    <row r="26024" spans="1:4" x14ac:dyDescent="0.25">
      <c r="A26024"/>
      <c r="B26024"/>
      <c r="C26024"/>
      <c r="D26024"/>
    </row>
    <row r="26025" spans="1:4" x14ac:dyDescent="0.25">
      <c r="A26025"/>
      <c r="B26025"/>
      <c r="C26025"/>
      <c r="D26025"/>
    </row>
    <row r="26026" spans="1:4" x14ac:dyDescent="0.25">
      <c r="A26026"/>
      <c r="B26026"/>
      <c r="C26026"/>
      <c r="D26026"/>
    </row>
    <row r="26027" spans="1:4" x14ac:dyDescent="0.25">
      <c r="A26027"/>
      <c r="B26027"/>
      <c r="C26027"/>
      <c r="D26027"/>
    </row>
    <row r="26028" spans="1:4" x14ac:dyDescent="0.25">
      <c r="A26028"/>
      <c r="B26028"/>
      <c r="C26028"/>
      <c r="D26028"/>
    </row>
    <row r="26029" spans="1:4" x14ac:dyDescent="0.25">
      <c r="A26029"/>
      <c r="B26029"/>
      <c r="C26029"/>
      <c r="D26029"/>
    </row>
    <row r="26030" spans="1:4" x14ac:dyDescent="0.25">
      <c r="A26030"/>
      <c r="B26030"/>
      <c r="C26030"/>
      <c r="D26030"/>
    </row>
    <row r="26031" spans="1:4" x14ac:dyDescent="0.25">
      <c r="A26031"/>
      <c r="B26031"/>
      <c r="C26031"/>
      <c r="D26031"/>
    </row>
    <row r="26032" spans="1:4" x14ac:dyDescent="0.25">
      <c r="A26032"/>
      <c r="B26032"/>
      <c r="C26032"/>
      <c r="D26032"/>
    </row>
    <row r="26033" spans="1:4" x14ac:dyDescent="0.25">
      <c r="A26033"/>
      <c r="B26033"/>
      <c r="C26033"/>
      <c r="D26033"/>
    </row>
    <row r="26034" spans="1:4" x14ac:dyDescent="0.25">
      <c r="A26034"/>
      <c r="B26034"/>
      <c r="C26034"/>
      <c r="D26034"/>
    </row>
    <row r="26035" spans="1:4" x14ac:dyDescent="0.25">
      <c r="A26035"/>
      <c r="B26035"/>
      <c r="C26035"/>
      <c r="D26035"/>
    </row>
    <row r="26036" spans="1:4" x14ac:dyDescent="0.25">
      <c r="A26036"/>
      <c r="B26036"/>
      <c r="C26036"/>
      <c r="D26036"/>
    </row>
    <row r="26037" spans="1:4" x14ac:dyDescent="0.25">
      <c r="A26037"/>
      <c r="B26037"/>
      <c r="C26037"/>
      <c r="D26037"/>
    </row>
    <row r="26038" spans="1:4" x14ac:dyDescent="0.25">
      <c r="A26038"/>
      <c r="B26038"/>
      <c r="C26038"/>
      <c r="D26038"/>
    </row>
    <row r="26039" spans="1:4" x14ac:dyDescent="0.25">
      <c r="A26039"/>
      <c r="B26039"/>
      <c r="C26039"/>
      <c r="D26039"/>
    </row>
    <row r="26040" spans="1:4" x14ac:dyDescent="0.25">
      <c r="A26040"/>
      <c r="B26040"/>
      <c r="C26040"/>
      <c r="D26040"/>
    </row>
    <row r="26041" spans="1:4" x14ac:dyDescent="0.25">
      <c r="A26041"/>
      <c r="B26041"/>
      <c r="C26041"/>
      <c r="D26041"/>
    </row>
    <row r="26042" spans="1:4" x14ac:dyDescent="0.25">
      <c r="A26042"/>
      <c r="B26042"/>
      <c r="C26042"/>
      <c r="D26042"/>
    </row>
    <row r="26043" spans="1:4" x14ac:dyDescent="0.25">
      <c r="A26043"/>
      <c r="B26043"/>
      <c r="C26043"/>
      <c r="D26043"/>
    </row>
    <row r="26044" spans="1:4" x14ac:dyDescent="0.25">
      <c r="A26044"/>
      <c r="B26044"/>
      <c r="C26044"/>
      <c r="D26044"/>
    </row>
    <row r="26045" spans="1:4" x14ac:dyDescent="0.25">
      <c r="A26045"/>
      <c r="B26045"/>
      <c r="C26045"/>
      <c r="D26045"/>
    </row>
    <row r="26046" spans="1:4" x14ac:dyDescent="0.25">
      <c r="A26046"/>
      <c r="B26046"/>
      <c r="C26046"/>
      <c r="D26046"/>
    </row>
    <row r="26047" spans="1:4" x14ac:dyDescent="0.25">
      <c r="A26047"/>
      <c r="B26047"/>
      <c r="C26047"/>
      <c r="D26047"/>
    </row>
    <row r="26048" spans="1:4" x14ac:dyDescent="0.25">
      <c r="A26048"/>
      <c r="B26048"/>
      <c r="C26048"/>
      <c r="D26048"/>
    </row>
    <row r="26049" spans="1:4" x14ac:dyDescent="0.25">
      <c r="A26049"/>
      <c r="B26049"/>
      <c r="C26049"/>
      <c r="D26049"/>
    </row>
    <row r="26050" spans="1:4" x14ac:dyDescent="0.25">
      <c r="A26050"/>
      <c r="B26050"/>
      <c r="C26050"/>
      <c r="D26050"/>
    </row>
    <row r="26051" spans="1:4" x14ac:dyDescent="0.25">
      <c r="A26051"/>
      <c r="B26051"/>
      <c r="C26051"/>
      <c r="D26051"/>
    </row>
    <row r="26052" spans="1:4" x14ac:dyDescent="0.25">
      <c r="A26052"/>
      <c r="B26052"/>
      <c r="C26052"/>
      <c r="D26052"/>
    </row>
    <row r="26053" spans="1:4" x14ac:dyDescent="0.25">
      <c r="A26053"/>
      <c r="B26053"/>
      <c r="C26053"/>
      <c r="D26053"/>
    </row>
    <row r="26054" spans="1:4" x14ac:dyDescent="0.25">
      <c r="A26054"/>
      <c r="B26054"/>
      <c r="C26054"/>
      <c r="D26054"/>
    </row>
    <row r="26055" spans="1:4" x14ac:dyDescent="0.25">
      <c r="A26055"/>
      <c r="B26055"/>
      <c r="C26055"/>
      <c r="D26055"/>
    </row>
    <row r="26056" spans="1:4" x14ac:dyDescent="0.25">
      <c r="A26056"/>
      <c r="B26056"/>
      <c r="C26056"/>
      <c r="D26056"/>
    </row>
    <row r="26057" spans="1:4" x14ac:dyDescent="0.25">
      <c r="A26057"/>
      <c r="B26057"/>
      <c r="C26057"/>
      <c r="D26057"/>
    </row>
    <row r="26058" spans="1:4" x14ac:dyDescent="0.25">
      <c r="A26058"/>
      <c r="B26058"/>
      <c r="C26058"/>
      <c r="D26058"/>
    </row>
    <row r="26059" spans="1:4" x14ac:dyDescent="0.25">
      <c r="A26059"/>
      <c r="B26059"/>
      <c r="C26059"/>
      <c r="D26059"/>
    </row>
    <row r="26060" spans="1:4" x14ac:dyDescent="0.25">
      <c r="A26060"/>
      <c r="B26060"/>
      <c r="C26060"/>
      <c r="D26060"/>
    </row>
    <row r="26061" spans="1:4" x14ac:dyDescent="0.25">
      <c r="A26061"/>
      <c r="B26061"/>
      <c r="C26061"/>
      <c r="D26061"/>
    </row>
    <row r="26062" spans="1:4" x14ac:dyDescent="0.25">
      <c r="A26062"/>
      <c r="B26062"/>
      <c r="C26062"/>
      <c r="D26062"/>
    </row>
    <row r="26063" spans="1:4" x14ac:dyDescent="0.25">
      <c r="A26063"/>
      <c r="B26063"/>
      <c r="C26063"/>
      <c r="D26063"/>
    </row>
    <row r="26064" spans="1:4" x14ac:dyDescent="0.25">
      <c r="A26064"/>
      <c r="B26064"/>
      <c r="C26064"/>
      <c r="D26064"/>
    </row>
    <row r="26065" spans="1:4" x14ac:dyDescent="0.25">
      <c r="A26065"/>
      <c r="B26065"/>
      <c r="C26065"/>
      <c r="D26065"/>
    </row>
    <row r="26066" spans="1:4" x14ac:dyDescent="0.25">
      <c r="A26066"/>
      <c r="B26066"/>
      <c r="C26066"/>
      <c r="D26066"/>
    </row>
    <row r="26067" spans="1:4" x14ac:dyDescent="0.25">
      <c r="A26067"/>
      <c r="B26067"/>
      <c r="C26067"/>
      <c r="D26067"/>
    </row>
    <row r="26068" spans="1:4" x14ac:dyDescent="0.25">
      <c r="A26068"/>
      <c r="B26068"/>
      <c r="C26068"/>
      <c r="D26068"/>
    </row>
    <row r="26069" spans="1:4" x14ac:dyDescent="0.25">
      <c r="A26069"/>
      <c r="B26069"/>
      <c r="C26069"/>
      <c r="D26069"/>
    </row>
    <row r="26070" spans="1:4" x14ac:dyDescent="0.25">
      <c r="A26070"/>
      <c r="B26070"/>
      <c r="C26070"/>
      <c r="D26070"/>
    </row>
    <row r="26071" spans="1:4" x14ac:dyDescent="0.25">
      <c r="A26071"/>
      <c r="B26071"/>
      <c r="C26071"/>
      <c r="D26071"/>
    </row>
    <row r="26072" spans="1:4" x14ac:dyDescent="0.25">
      <c r="A26072"/>
      <c r="B26072"/>
      <c r="C26072"/>
      <c r="D26072"/>
    </row>
    <row r="26073" spans="1:4" x14ac:dyDescent="0.25">
      <c r="A26073"/>
      <c r="B26073"/>
      <c r="C26073"/>
      <c r="D26073"/>
    </row>
    <row r="26074" spans="1:4" x14ac:dyDescent="0.25">
      <c r="A26074"/>
      <c r="B26074"/>
      <c r="C26074"/>
      <c r="D26074"/>
    </row>
    <row r="26075" spans="1:4" x14ac:dyDescent="0.25">
      <c r="A26075"/>
      <c r="B26075"/>
      <c r="C26075"/>
      <c r="D26075"/>
    </row>
    <row r="26076" spans="1:4" x14ac:dyDescent="0.25">
      <c r="A26076"/>
      <c r="B26076"/>
      <c r="C26076"/>
      <c r="D26076"/>
    </row>
    <row r="26077" spans="1:4" x14ac:dyDescent="0.25">
      <c r="A26077"/>
      <c r="B26077"/>
      <c r="C26077"/>
      <c r="D26077"/>
    </row>
    <row r="26078" spans="1:4" x14ac:dyDescent="0.25">
      <c r="A26078"/>
      <c r="B26078"/>
      <c r="C26078"/>
      <c r="D26078"/>
    </row>
    <row r="26079" spans="1:4" x14ac:dyDescent="0.25">
      <c r="A26079"/>
      <c r="B26079"/>
      <c r="C26079"/>
      <c r="D26079"/>
    </row>
    <row r="26080" spans="1:4" x14ac:dyDescent="0.25">
      <c r="A26080"/>
      <c r="B26080"/>
      <c r="C26080"/>
      <c r="D26080"/>
    </row>
    <row r="26081" spans="1:4" x14ac:dyDescent="0.25">
      <c r="A26081"/>
      <c r="B26081"/>
      <c r="C26081"/>
      <c r="D26081"/>
    </row>
    <row r="26082" spans="1:4" x14ac:dyDescent="0.25">
      <c r="A26082"/>
      <c r="B26082"/>
      <c r="C26082"/>
      <c r="D26082"/>
    </row>
    <row r="26083" spans="1:4" x14ac:dyDescent="0.25">
      <c r="A26083"/>
      <c r="B26083"/>
      <c r="C26083"/>
      <c r="D26083"/>
    </row>
    <row r="26084" spans="1:4" x14ac:dyDescent="0.25">
      <c r="A26084"/>
      <c r="B26084"/>
      <c r="C26084"/>
      <c r="D26084"/>
    </row>
    <row r="26085" spans="1:4" x14ac:dyDescent="0.25">
      <c r="A26085"/>
      <c r="B26085"/>
      <c r="C26085"/>
      <c r="D26085"/>
    </row>
    <row r="26086" spans="1:4" x14ac:dyDescent="0.25">
      <c r="A26086"/>
      <c r="B26086"/>
      <c r="C26086"/>
      <c r="D26086"/>
    </row>
    <row r="26087" spans="1:4" x14ac:dyDescent="0.25">
      <c r="A26087"/>
      <c r="B26087"/>
      <c r="C26087"/>
      <c r="D26087"/>
    </row>
    <row r="26088" spans="1:4" x14ac:dyDescent="0.25">
      <c r="A26088"/>
      <c r="B26088"/>
      <c r="C26088"/>
      <c r="D26088"/>
    </row>
    <row r="26089" spans="1:4" x14ac:dyDescent="0.25">
      <c r="A26089"/>
      <c r="B26089"/>
      <c r="C26089"/>
      <c r="D26089"/>
    </row>
    <row r="26090" spans="1:4" x14ac:dyDescent="0.25">
      <c r="A26090"/>
      <c r="B26090"/>
      <c r="C26090"/>
      <c r="D26090"/>
    </row>
    <row r="26091" spans="1:4" x14ac:dyDescent="0.25">
      <c r="A26091"/>
      <c r="B26091"/>
      <c r="C26091"/>
      <c r="D26091"/>
    </row>
    <row r="26092" spans="1:4" x14ac:dyDescent="0.25">
      <c r="A26092"/>
      <c r="B26092"/>
      <c r="C26092"/>
      <c r="D26092"/>
    </row>
    <row r="26093" spans="1:4" x14ac:dyDescent="0.25">
      <c r="A26093"/>
      <c r="B26093"/>
      <c r="C26093"/>
      <c r="D26093"/>
    </row>
    <row r="26094" spans="1:4" x14ac:dyDescent="0.25">
      <c r="A26094"/>
      <c r="B26094"/>
      <c r="C26094"/>
      <c r="D26094"/>
    </row>
    <row r="26095" spans="1:4" x14ac:dyDescent="0.25">
      <c r="A26095"/>
      <c r="B26095"/>
      <c r="C26095"/>
      <c r="D26095"/>
    </row>
    <row r="26096" spans="1:4" x14ac:dyDescent="0.25">
      <c r="A26096"/>
      <c r="B26096"/>
      <c r="C26096"/>
      <c r="D26096"/>
    </row>
    <row r="26097" spans="1:4" x14ac:dyDescent="0.25">
      <c r="A26097"/>
      <c r="B26097"/>
      <c r="C26097"/>
      <c r="D26097"/>
    </row>
    <row r="26098" spans="1:4" x14ac:dyDescent="0.25">
      <c r="A26098"/>
      <c r="B26098"/>
      <c r="C26098"/>
      <c r="D26098"/>
    </row>
    <row r="26099" spans="1:4" x14ac:dyDescent="0.25">
      <c r="A26099"/>
      <c r="B26099"/>
      <c r="C26099"/>
      <c r="D26099"/>
    </row>
    <row r="26100" spans="1:4" x14ac:dyDescent="0.25">
      <c r="A26100"/>
      <c r="B26100"/>
      <c r="C26100"/>
      <c r="D26100"/>
    </row>
    <row r="26101" spans="1:4" x14ac:dyDescent="0.25">
      <c r="A26101"/>
      <c r="B26101"/>
      <c r="C26101"/>
      <c r="D26101"/>
    </row>
    <row r="26102" spans="1:4" x14ac:dyDescent="0.25">
      <c r="A26102"/>
      <c r="B26102"/>
      <c r="C26102"/>
      <c r="D26102"/>
    </row>
    <row r="26103" spans="1:4" x14ac:dyDescent="0.25">
      <c r="A26103"/>
      <c r="B26103"/>
      <c r="C26103"/>
      <c r="D26103"/>
    </row>
    <row r="26104" spans="1:4" x14ac:dyDescent="0.25">
      <c r="A26104"/>
      <c r="B26104"/>
      <c r="C26104"/>
      <c r="D26104"/>
    </row>
    <row r="26105" spans="1:4" x14ac:dyDescent="0.25">
      <c r="A26105"/>
      <c r="B26105"/>
      <c r="C26105"/>
      <c r="D26105"/>
    </row>
    <row r="26106" spans="1:4" x14ac:dyDescent="0.25">
      <c r="A26106"/>
      <c r="B26106"/>
      <c r="C26106"/>
      <c r="D26106"/>
    </row>
    <row r="26107" spans="1:4" x14ac:dyDescent="0.25">
      <c r="A26107"/>
      <c r="B26107"/>
      <c r="C26107"/>
      <c r="D26107"/>
    </row>
    <row r="26108" spans="1:4" x14ac:dyDescent="0.25">
      <c r="A26108"/>
      <c r="B26108"/>
      <c r="C26108"/>
      <c r="D26108"/>
    </row>
    <row r="26109" spans="1:4" x14ac:dyDescent="0.25">
      <c r="A26109"/>
      <c r="B26109"/>
      <c r="C26109"/>
      <c r="D26109"/>
    </row>
    <row r="26110" spans="1:4" x14ac:dyDescent="0.25">
      <c r="A26110"/>
      <c r="B26110"/>
      <c r="C26110"/>
      <c r="D26110"/>
    </row>
    <row r="26111" spans="1:4" x14ac:dyDescent="0.25">
      <c r="A26111"/>
      <c r="B26111"/>
      <c r="C26111"/>
      <c r="D26111"/>
    </row>
    <row r="26112" spans="1:4" x14ac:dyDescent="0.25">
      <c r="A26112"/>
      <c r="B26112"/>
      <c r="C26112"/>
      <c r="D26112"/>
    </row>
    <row r="26113" spans="1:4" x14ac:dyDescent="0.25">
      <c r="A26113"/>
      <c r="B26113"/>
      <c r="C26113"/>
      <c r="D26113"/>
    </row>
    <row r="26114" spans="1:4" x14ac:dyDescent="0.25">
      <c r="A26114"/>
      <c r="B26114"/>
      <c r="C26114"/>
      <c r="D26114"/>
    </row>
    <row r="26115" spans="1:4" x14ac:dyDescent="0.25">
      <c r="A26115"/>
      <c r="B26115"/>
      <c r="C26115"/>
      <c r="D26115"/>
    </row>
    <row r="26116" spans="1:4" x14ac:dyDescent="0.25">
      <c r="A26116"/>
      <c r="B26116"/>
      <c r="C26116"/>
      <c r="D26116"/>
    </row>
    <row r="26117" spans="1:4" x14ac:dyDescent="0.25">
      <c r="A26117"/>
      <c r="B26117"/>
      <c r="C26117"/>
      <c r="D26117"/>
    </row>
    <row r="26118" spans="1:4" x14ac:dyDescent="0.25">
      <c r="A26118"/>
      <c r="B26118"/>
      <c r="C26118"/>
      <c r="D26118"/>
    </row>
    <row r="26119" spans="1:4" x14ac:dyDescent="0.25">
      <c r="A26119"/>
      <c r="B26119"/>
      <c r="C26119"/>
      <c r="D26119"/>
    </row>
    <row r="26120" spans="1:4" x14ac:dyDescent="0.25">
      <c r="A26120"/>
      <c r="B26120"/>
      <c r="C26120"/>
      <c r="D26120"/>
    </row>
    <row r="26121" spans="1:4" x14ac:dyDescent="0.25">
      <c r="A26121"/>
      <c r="B26121"/>
      <c r="C26121"/>
      <c r="D26121"/>
    </row>
    <row r="26122" spans="1:4" x14ac:dyDescent="0.25">
      <c r="A26122"/>
      <c r="B26122"/>
      <c r="C26122"/>
      <c r="D26122"/>
    </row>
    <row r="26123" spans="1:4" x14ac:dyDescent="0.25">
      <c r="A26123"/>
      <c r="B26123"/>
      <c r="C26123"/>
      <c r="D26123"/>
    </row>
    <row r="26124" spans="1:4" x14ac:dyDescent="0.25">
      <c r="A26124"/>
      <c r="B26124"/>
      <c r="C26124"/>
      <c r="D26124"/>
    </row>
    <row r="26125" spans="1:4" x14ac:dyDescent="0.25">
      <c r="A26125"/>
      <c r="B26125"/>
      <c r="C26125"/>
      <c r="D26125"/>
    </row>
    <row r="26126" spans="1:4" x14ac:dyDescent="0.25">
      <c r="A26126"/>
      <c r="B26126"/>
      <c r="C26126"/>
      <c r="D26126"/>
    </row>
    <row r="26127" spans="1:4" x14ac:dyDescent="0.25">
      <c r="A26127"/>
      <c r="B26127"/>
      <c r="C26127"/>
      <c r="D26127"/>
    </row>
    <row r="26128" spans="1:4" x14ac:dyDescent="0.25">
      <c r="A26128"/>
      <c r="B26128"/>
      <c r="C26128"/>
      <c r="D26128"/>
    </row>
    <row r="26129" spans="1:4" x14ac:dyDescent="0.25">
      <c r="A26129"/>
      <c r="B26129"/>
      <c r="C26129"/>
      <c r="D26129"/>
    </row>
    <row r="26130" spans="1:4" x14ac:dyDescent="0.25">
      <c r="A26130"/>
      <c r="B26130"/>
      <c r="C26130"/>
      <c r="D26130"/>
    </row>
    <row r="26131" spans="1:4" x14ac:dyDescent="0.25">
      <c r="A26131"/>
      <c r="B26131"/>
      <c r="C26131"/>
      <c r="D26131"/>
    </row>
    <row r="26132" spans="1:4" x14ac:dyDescent="0.25">
      <c r="A26132"/>
      <c r="B26132"/>
      <c r="C26132"/>
      <c r="D26132"/>
    </row>
    <row r="26133" spans="1:4" x14ac:dyDescent="0.25">
      <c r="A26133"/>
      <c r="B26133"/>
      <c r="C26133"/>
      <c r="D26133"/>
    </row>
    <row r="26134" spans="1:4" x14ac:dyDescent="0.25">
      <c r="A26134"/>
      <c r="B26134"/>
      <c r="C26134"/>
      <c r="D26134"/>
    </row>
    <row r="26135" spans="1:4" x14ac:dyDescent="0.25">
      <c r="A26135"/>
      <c r="B26135"/>
      <c r="C26135"/>
      <c r="D26135"/>
    </row>
    <row r="26136" spans="1:4" x14ac:dyDescent="0.25">
      <c r="A26136"/>
      <c r="B26136"/>
      <c r="C26136"/>
      <c r="D26136"/>
    </row>
    <row r="26137" spans="1:4" x14ac:dyDescent="0.25">
      <c r="A26137"/>
      <c r="B26137"/>
      <c r="C26137"/>
      <c r="D26137"/>
    </row>
    <row r="26138" spans="1:4" x14ac:dyDescent="0.25">
      <c r="A26138"/>
      <c r="B26138"/>
      <c r="C26138"/>
      <c r="D26138"/>
    </row>
    <row r="26139" spans="1:4" x14ac:dyDescent="0.25">
      <c r="A26139"/>
      <c r="B26139"/>
      <c r="C26139"/>
      <c r="D26139"/>
    </row>
    <row r="26140" spans="1:4" x14ac:dyDescent="0.25">
      <c r="A26140"/>
      <c r="B26140"/>
      <c r="C26140"/>
      <c r="D26140"/>
    </row>
    <row r="26141" spans="1:4" x14ac:dyDescent="0.25">
      <c r="A26141"/>
      <c r="B26141"/>
      <c r="C26141"/>
      <c r="D26141"/>
    </row>
    <row r="26142" spans="1:4" x14ac:dyDescent="0.25">
      <c r="A26142"/>
      <c r="B26142"/>
      <c r="C26142"/>
      <c r="D26142"/>
    </row>
    <row r="26143" spans="1:4" x14ac:dyDescent="0.25">
      <c r="A26143"/>
      <c r="B26143"/>
      <c r="C26143"/>
      <c r="D26143"/>
    </row>
    <row r="26144" spans="1:4" x14ac:dyDescent="0.25">
      <c r="A26144"/>
      <c r="B26144"/>
      <c r="C26144"/>
      <c r="D26144"/>
    </row>
    <row r="26145" spans="1:4" x14ac:dyDescent="0.25">
      <c r="A26145"/>
      <c r="B26145"/>
      <c r="C26145"/>
      <c r="D26145"/>
    </row>
    <row r="26146" spans="1:4" x14ac:dyDescent="0.25">
      <c r="A26146"/>
      <c r="B26146"/>
      <c r="C26146"/>
      <c r="D26146"/>
    </row>
    <row r="26147" spans="1:4" x14ac:dyDescent="0.25">
      <c r="A26147"/>
      <c r="B26147"/>
      <c r="C26147"/>
      <c r="D26147"/>
    </row>
    <row r="26148" spans="1:4" x14ac:dyDescent="0.25">
      <c r="A26148"/>
      <c r="B26148"/>
      <c r="C26148"/>
      <c r="D26148"/>
    </row>
    <row r="26149" spans="1:4" x14ac:dyDescent="0.25">
      <c r="A26149"/>
      <c r="B26149"/>
      <c r="C26149"/>
      <c r="D26149"/>
    </row>
    <row r="26150" spans="1:4" x14ac:dyDescent="0.25">
      <c r="A26150"/>
      <c r="B26150"/>
      <c r="C26150"/>
      <c r="D26150"/>
    </row>
    <row r="26151" spans="1:4" x14ac:dyDescent="0.25">
      <c r="A26151"/>
      <c r="B26151"/>
      <c r="C26151"/>
      <c r="D26151"/>
    </row>
    <row r="26152" spans="1:4" x14ac:dyDescent="0.25">
      <c r="A26152"/>
      <c r="B26152"/>
      <c r="C26152"/>
      <c r="D26152"/>
    </row>
    <row r="26153" spans="1:4" x14ac:dyDescent="0.25">
      <c r="A26153"/>
      <c r="B26153"/>
      <c r="C26153"/>
      <c r="D26153"/>
    </row>
    <row r="26154" spans="1:4" x14ac:dyDescent="0.25">
      <c r="A26154"/>
      <c r="B26154"/>
      <c r="C26154"/>
      <c r="D26154"/>
    </row>
    <row r="26155" spans="1:4" x14ac:dyDescent="0.25">
      <c r="A26155"/>
      <c r="B26155"/>
      <c r="C26155"/>
      <c r="D26155"/>
    </row>
    <row r="26156" spans="1:4" x14ac:dyDescent="0.25">
      <c r="A26156"/>
      <c r="B26156"/>
      <c r="C26156"/>
      <c r="D26156"/>
    </row>
    <row r="26157" spans="1:4" x14ac:dyDescent="0.25">
      <c r="A26157"/>
      <c r="B26157"/>
      <c r="C26157"/>
      <c r="D26157"/>
    </row>
    <row r="26158" spans="1:4" x14ac:dyDescent="0.25">
      <c r="A26158"/>
      <c r="B26158"/>
      <c r="C26158"/>
      <c r="D26158"/>
    </row>
    <row r="26159" spans="1:4" x14ac:dyDescent="0.25">
      <c r="A26159"/>
      <c r="B26159"/>
      <c r="C26159"/>
      <c r="D26159"/>
    </row>
    <row r="26160" spans="1:4" x14ac:dyDescent="0.25">
      <c r="A26160"/>
      <c r="B26160"/>
      <c r="C26160"/>
      <c r="D26160"/>
    </row>
    <row r="26161" spans="1:4" x14ac:dyDescent="0.25">
      <c r="A26161"/>
      <c r="B26161"/>
      <c r="C26161"/>
      <c r="D26161"/>
    </row>
    <row r="26162" spans="1:4" x14ac:dyDescent="0.25">
      <c r="A26162"/>
      <c r="B26162"/>
      <c r="C26162"/>
      <c r="D26162"/>
    </row>
    <row r="26163" spans="1:4" x14ac:dyDescent="0.25">
      <c r="A26163"/>
      <c r="B26163"/>
      <c r="C26163"/>
      <c r="D26163"/>
    </row>
    <row r="26164" spans="1:4" x14ac:dyDescent="0.25">
      <c r="A26164"/>
      <c r="B26164"/>
      <c r="C26164"/>
      <c r="D26164"/>
    </row>
    <row r="26165" spans="1:4" x14ac:dyDescent="0.25">
      <c r="A26165"/>
      <c r="B26165"/>
      <c r="C26165"/>
      <c r="D26165"/>
    </row>
    <row r="26166" spans="1:4" x14ac:dyDescent="0.25">
      <c r="A26166"/>
      <c r="B26166"/>
      <c r="C26166"/>
      <c r="D26166"/>
    </row>
    <row r="26167" spans="1:4" x14ac:dyDescent="0.25">
      <c r="A26167"/>
      <c r="B26167"/>
      <c r="C26167"/>
      <c r="D26167"/>
    </row>
    <row r="26168" spans="1:4" x14ac:dyDescent="0.25">
      <c r="A26168"/>
      <c r="B26168"/>
      <c r="C26168"/>
      <c r="D26168"/>
    </row>
    <row r="26169" spans="1:4" x14ac:dyDescent="0.25">
      <c r="A26169"/>
      <c r="B26169"/>
      <c r="C26169"/>
      <c r="D26169"/>
    </row>
    <row r="26170" spans="1:4" x14ac:dyDescent="0.25">
      <c r="A26170"/>
      <c r="B26170"/>
      <c r="C26170"/>
      <c r="D26170"/>
    </row>
    <row r="26171" spans="1:4" x14ac:dyDescent="0.25">
      <c r="A26171"/>
      <c r="B26171"/>
      <c r="C26171"/>
      <c r="D26171"/>
    </row>
    <row r="26172" spans="1:4" x14ac:dyDescent="0.25">
      <c r="A26172"/>
      <c r="B26172"/>
      <c r="C26172"/>
      <c r="D26172"/>
    </row>
    <row r="26173" spans="1:4" x14ac:dyDescent="0.25">
      <c r="A26173"/>
      <c r="B26173"/>
      <c r="C26173"/>
      <c r="D26173"/>
    </row>
    <row r="26174" spans="1:4" x14ac:dyDescent="0.25">
      <c r="A26174"/>
      <c r="B26174"/>
      <c r="C26174"/>
      <c r="D26174"/>
    </row>
    <row r="26175" spans="1:4" x14ac:dyDescent="0.25">
      <c r="A26175"/>
      <c r="B26175"/>
      <c r="C26175"/>
      <c r="D26175"/>
    </row>
    <row r="26176" spans="1:4" x14ac:dyDescent="0.25">
      <c r="A26176"/>
      <c r="B26176"/>
      <c r="C26176"/>
      <c r="D26176"/>
    </row>
    <row r="26177" spans="1:4" x14ac:dyDescent="0.25">
      <c r="A26177"/>
      <c r="B26177"/>
      <c r="C26177"/>
      <c r="D26177"/>
    </row>
    <row r="26178" spans="1:4" x14ac:dyDescent="0.25">
      <c r="A26178"/>
      <c r="B26178"/>
      <c r="C26178"/>
      <c r="D26178"/>
    </row>
    <row r="26179" spans="1:4" x14ac:dyDescent="0.25">
      <c r="A26179"/>
      <c r="B26179"/>
      <c r="C26179"/>
      <c r="D26179"/>
    </row>
    <row r="26180" spans="1:4" x14ac:dyDescent="0.25">
      <c r="A26180"/>
      <c r="B26180"/>
      <c r="C26180"/>
      <c r="D26180"/>
    </row>
    <row r="26181" spans="1:4" x14ac:dyDescent="0.25">
      <c r="A26181"/>
      <c r="B26181"/>
      <c r="C26181"/>
      <c r="D26181"/>
    </row>
    <row r="26182" spans="1:4" x14ac:dyDescent="0.25">
      <c r="A26182"/>
      <c r="B26182"/>
      <c r="C26182"/>
      <c r="D26182"/>
    </row>
    <row r="26183" spans="1:4" x14ac:dyDescent="0.25">
      <c r="A26183"/>
      <c r="B26183"/>
      <c r="C26183"/>
      <c r="D26183"/>
    </row>
    <row r="26184" spans="1:4" x14ac:dyDescent="0.25">
      <c r="A26184"/>
      <c r="B26184"/>
      <c r="C26184"/>
      <c r="D26184"/>
    </row>
    <row r="26185" spans="1:4" x14ac:dyDescent="0.25">
      <c r="A26185"/>
      <c r="B26185"/>
      <c r="C26185"/>
      <c r="D26185"/>
    </row>
    <row r="26186" spans="1:4" x14ac:dyDescent="0.25">
      <c r="A26186"/>
      <c r="B26186"/>
      <c r="C26186"/>
      <c r="D26186"/>
    </row>
    <row r="26187" spans="1:4" x14ac:dyDescent="0.25">
      <c r="A26187"/>
      <c r="B26187"/>
      <c r="C26187"/>
      <c r="D26187"/>
    </row>
    <row r="26188" spans="1:4" x14ac:dyDescent="0.25">
      <c r="A26188"/>
      <c r="B26188"/>
      <c r="C26188"/>
      <c r="D26188"/>
    </row>
    <row r="26189" spans="1:4" x14ac:dyDescent="0.25">
      <c r="A26189"/>
      <c r="B26189"/>
      <c r="C26189"/>
      <c r="D26189"/>
    </row>
    <row r="26190" spans="1:4" x14ac:dyDescent="0.25">
      <c r="A26190"/>
      <c r="B26190"/>
      <c r="C26190"/>
      <c r="D26190"/>
    </row>
    <row r="26191" spans="1:4" x14ac:dyDescent="0.25">
      <c r="A26191"/>
      <c r="B26191"/>
      <c r="C26191"/>
      <c r="D26191"/>
    </row>
    <row r="26192" spans="1:4" x14ac:dyDescent="0.25">
      <c r="A26192"/>
      <c r="B26192"/>
      <c r="C26192"/>
      <c r="D26192"/>
    </row>
    <row r="26193" spans="1:4" x14ac:dyDescent="0.25">
      <c r="A26193"/>
      <c r="B26193"/>
      <c r="C26193"/>
      <c r="D26193"/>
    </row>
    <row r="26194" spans="1:4" x14ac:dyDescent="0.25">
      <c r="A26194"/>
      <c r="B26194"/>
      <c r="C26194"/>
      <c r="D26194"/>
    </row>
    <row r="26195" spans="1:4" x14ac:dyDescent="0.25">
      <c r="A26195"/>
      <c r="B26195"/>
      <c r="C26195"/>
      <c r="D26195"/>
    </row>
    <row r="26196" spans="1:4" x14ac:dyDescent="0.25">
      <c r="A26196"/>
      <c r="B26196"/>
      <c r="C26196"/>
      <c r="D26196"/>
    </row>
    <row r="26197" spans="1:4" x14ac:dyDescent="0.25">
      <c r="A26197"/>
      <c r="B26197"/>
      <c r="C26197"/>
      <c r="D26197"/>
    </row>
    <row r="26198" spans="1:4" x14ac:dyDescent="0.25">
      <c r="A26198"/>
      <c r="B26198"/>
      <c r="C26198"/>
      <c r="D26198"/>
    </row>
    <row r="26199" spans="1:4" x14ac:dyDescent="0.25">
      <c r="A26199"/>
      <c r="B26199"/>
      <c r="C26199"/>
      <c r="D26199"/>
    </row>
    <row r="26200" spans="1:4" x14ac:dyDescent="0.25">
      <c r="A26200"/>
      <c r="B26200"/>
      <c r="C26200"/>
      <c r="D26200"/>
    </row>
    <row r="26201" spans="1:4" x14ac:dyDescent="0.25">
      <c r="A26201"/>
      <c r="B26201"/>
      <c r="C26201"/>
      <c r="D26201"/>
    </row>
    <row r="26202" spans="1:4" x14ac:dyDescent="0.25">
      <c r="A26202"/>
      <c r="B26202"/>
      <c r="C26202"/>
      <c r="D26202"/>
    </row>
    <row r="26203" spans="1:4" x14ac:dyDescent="0.25">
      <c r="A26203"/>
      <c r="B26203"/>
      <c r="C26203"/>
      <c r="D26203"/>
    </row>
    <row r="26204" spans="1:4" x14ac:dyDescent="0.25">
      <c r="A26204"/>
      <c r="B26204"/>
      <c r="C26204"/>
      <c r="D26204"/>
    </row>
    <row r="26205" spans="1:4" x14ac:dyDescent="0.25">
      <c r="A26205"/>
      <c r="B26205"/>
      <c r="C26205"/>
      <c r="D26205"/>
    </row>
    <row r="26206" spans="1:4" x14ac:dyDescent="0.25">
      <c r="A26206"/>
      <c r="B26206"/>
      <c r="C26206"/>
      <c r="D26206"/>
    </row>
    <row r="26207" spans="1:4" x14ac:dyDescent="0.25">
      <c r="A26207"/>
      <c r="B26207"/>
      <c r="C26207"/>
      <c r="D26207"/>
    </row>
    <row r="26208" spans="1:4" x14ac:dyDescent="0.25">
      <c r="A26208"/>
      <c r="B26208"/>
      <c r="C26208"/>
      <c r="D26208"/>
    </row>
    <row r="26209" spans="1:4" x14ac:dyDescent="0.25">
      <c r="A26209"/>
      <c r="B26209"/>
      <c r="C26209"/>
      <c r="D26209"/>
    </row>
    <row r="26210" spans="1:4" x14ac:dyDescent="0.25">
      <c r="A26210"/>
      <c r="B26210"/>
      <c r="C26210"/>
      <c r="D26210"/>
    </row>
    <row r="26211" spans="1:4" x14ac:dyDescent="0.25">
      <c r="A26211"/>
      <c r="B26211"/>
      <c r="C26211"/>
      <c r="D26211"/>
    </row>
    <row r="26212" spans="1:4" x14ac:dyDescent="0.25">
      <c r="A26212"/>
      <c r="B26212"/>
      <c r="C26212"/>
      <c r="D26212"/>
    </row>
    <row r="26213" spans="1:4" x14ac:dyDescent="0.25">
      <c r="A26213"/>
      <c r="B26213"/>
      <c r="C26213"/>
      <c r="D26213"/>
    </row>
    <row r="26214" spans="1:4" x14ac:dyDescent="0.25">
      <c r="A26214"/>
      <c r="B26214"/>
      <c r="C26214"/>
      <c r="D26214"/>
    </row>
    <row r="26215" spans="1:4" x14ac:dyDescent="0.25">
      <c r="A26215"/>
      <c r="B26215"/>
      <c r="C26215"/>
      <c r="D26215"/>
    </row>
    <row r="26216" spans="1:4" x14ac:dyDescent="0.25">
      <c r="A26216"/>
      <c r="B26216"/>
      <c r="C26216"/>
      <c r="D26216"/>
    </row>
    <row r="26217" spans="1:4" x14ac:dyDescent="0.25">
      <c r="A26217"/>
      <c r="B26217"/>
      <c r="C26217"/>
      <c r="D26217"/>
    </row>
    <row r="26218" spans="1:4" x14ac:dyDescent="0.25">
      <c r="A26218"/>
      <c r="B26218"/>
      <c r="C26218"/>
      <c r="D26218"/>
    </row>
    <row r="26219" spans="1:4" x14ac:dyDescent="0.25">
      <c r="A26219"/>
      <c r="B26219"/>
      <c r="C26219"/>
      <c r="D26219"/>
    </row>
    <row r="26220" spans="1:4" x14ac:dyDescent="0.25">
      <c r="A26220"/>
      <c r="B26220"/>
      <c r="C26220"/>
      <c r="D26220"/>
    </row>
    <row r="26221" spans="1:4" x14ac:dyDescent="0.25">
      <c r="A26221"/>
      <c r="B26221"/>
      <c r="C26221"/>
      <c r="D26221"/>
    </row>
    <row r="26222" spans="1:4" x14ac:dyDescent="0.25">
      <c r="A26222"/>
      <c r="B26222"/>
      <c r="C26222"/>
      <c r="D26222"/>
    </row>
    <row r="26223" spans="1:4" x14ac:dyDescent="0.25">
      <c r="A26223"/>
      <c r="B26223"/>
      <c r="C26223"/>
      <c r="D26223"/>
    </row>
    <row r="26224" spans="1:4" x14ac:dyDescent="0.25">
      <c r="A26224"/>
      <c r="B26224"/>
      <c r="C26224"/>
      <c r="D26224"/>
    </row>
    <row r="26225" spans="1:4" x14ac:dyDescent="0.25">
      <c r="A26225"/>
      <c r="B26225"/>
      <c r="C26225"/>
      <c r="D26225"/>
    </row>
    <row r="26226" spans="1:4" x14ac:dyDescent="0.25">
      <c r="A26226"/>
      <c r="B26226"/>
      <c r="C26226"/>
      <c r="D26226"/>
    </row>
    <row r="26227" spans="1:4" x14ac:dyDescent="0.25">
      <c r="A26227"/>
      <c r="B26227"/>
      <c r="C26227"/>
      <c r="D26227"/>
    </row>
    <row r="26228" spans="1:4" x14ac:dyDescent="0.25">
      <c r="A26228"/>
      <c r="B26228"/>
      <c r="C26228"/>
      <c r="D26228"/>
    </row>
    <row r="26229" spans="1:4" x14ac:dyDescent="0.25">
      <c r="A26229"/>
      <c r="B26229"/>
      <c r="C26229"/>
      <c r="D26229"/>
    </row>
    <row r="26230" spans="1:4" x14ac:dyDescent="0.25">
      <c r="A26230"/>
      <c r="B26230"/>
      <c r="C26230"/>
      <c r="D26230"/>
    </row>
    <row r="26231" spans="1:4" x14ac:dyDescent="0.25">
      <c r="A26231"/>
      <c r="B26231"/>
      <c r="C26231"/>
      <c r="D26231"/>
    </row>
    <row r="26232" spans="1:4" x14ac:dyDescent="0.25">
      <c r="A26232"/>
      <c r="B26232"/>
      <c r="C26232"/>
      <c r="D26232"/>
    </row>
    <row r="26233" spans="1:4" x14ac:dyDescent="0.25">
      <c r="A26233"/>
      <c r="B26233"/>
      <c r="C26233"/>
      <c r="D26233"/>
    </row>
    <row r="26234" spans="1:4" x14ac:dyDescent="0.25">
      <c r="A26234"/>
      <c r="B26234"/>
      <c r="C26234"/>
      <c r="D26234"/>
    </row>
    <row r="26235" spans="1:4" x14ac:dyDescent="0.25">
      <c r="A26235"/>
      <c r="B26235"/>
      <c r="C26235"/>
      <c r="D26235"/>
    </row>
    <row r="26236" spans="1:4" x14ac:dyDescent="0.25">
      <c r="A26236"/>
      <c r="B26236"/>
      <c r="C26236"/>
      <c r="D26236"/>
    </row>
    <row r="26237" spans="1:4" x14ac:dyDescent="0.25">
      <c r="A26237"/>
      <c r="B26237"/>
      <c r="C26237"/>
      <c r="D26237"/>
    </row>
    <row r="26238" spans="1:4" x14ac:dyDescent="0.25">
      <c r="A26238"/>
      <c r="B26238"/>
      <c r="C26238"/>
      <c r="D26238"/>
    </row>
    <row r="26239" spans="1:4" x14ac:dyDescent="0.25">
      <c r="A26239"/>
      <c r="B26239"/>
      <c r="C26239"/>
      <c r="D26239"/>
    </row>
    <row r="26240" spans="1:4" x14ac:dyDescent="0.25">
      <c r="A26240"/>
      <c r="B26240"/>
      <c r="C26240"/>
      <c r="D26240"/>
    </row>
    <row r="26241" spans="1:4" x14ac:dyDescent="0.25">
      <c r="A26241"/>
      <c r="B26241"/>
      <c r="C26241"/>
      <c r="D26241"/>
    </row>
    <row r="26242" spans="1:4" x14ac:dyDescent="0.25">
      <c r="A26242"/>
      <c r="B26242"/>
      <c r="C26242"/>
      <c r="D26242"/>
    </row>
    <row r="26243" spans="1:4" x14ac:dyDescent="0.25">
      <c r="A26243"/>
      <c r="B26243"/>
      <c r="C26243"/>
      <c r="D26243"/>
    </row>
    <row r="26244" spans="1:4" x14ac:dyDescent="0.25">
      <c r="A26244"/>
      <c r="B26244"/>
      <c r="C26244"/>
      <c r="D26244"/>
    </row>
    <row r="26245" spans="1:4" x14ac:dyDescent="0.25">
      <c r="A26245"/>
      <c r="B26245"/>
      <c r="C26245"/>
      <c r="D26245"/>
    </row>
    <row r="26246" spans="1:4" x14ac:dyDescent="0.25">
      <c r="A26246"/>
      <c r="B26246"/>
      <c r="C26246"/>
      <c r="D26246"/>
    </row>
    <row r="26247" spans="1:4" x14ac:dyDescent="0.25">
      <c r="A26247"/>
      <c r="B26247"/>
      <c r="C26247"/>
      <c r="D26247"/>
    </row>
    <row r="26248" spans="1:4" x14ac:dyDescent="0.25">
      <c r="A26248"/>
      <c r="B26248"/>
      <c r="C26248"/>
      <c r="D26248"/>
    </row>
    <row r="26249" spans="1:4" x14ac:dyDescent="0.25">
      <c r="A26249"/>
      <c r="B26249"/>
      <c r="C26249"/>
      <c r="D26249"/>
    </row>
    <row r="26250" spans="1:4" x14ac:dyDescent="0.25">
      <c r="A26250"/>
      <c r="B26250"/>
      <c r="C26250"/>
      <c r="D26250"/>
    </row>
    <row r="26251" spans="1:4" x14ac:dyDescent="0.25">
      <c r="A26251"/>
      <c r="B26251"/>
      <c r="C26251"/>
      <c r="D26251"/>
    </row>
    <row r="26252" spans="1:4" x14ac:dyDescent="0.25">
      <c r="A26252"/>
      <c r="B26252"/>
      <c r="C26252"/>
      <c r="D26252"/>
    </row>
    <row r="26253" spans="1:4" x14ac:dyDescent="0.25">
      <c r="A26253"/>
      <c r="B26253"/>
      <c r="C26253"/>
      <c r="D26253"/>
    </row>
    <row r="26254" spans="1:4" x14ac:dyDescent="0.25">
      <c r="A26254"/>
      <c r="B26254"/>
      <c r="C26254"/>
      <c r="D26254"/>
    </row>
    <row r="26255" spans="1:4" x14ac:dyDescent="0.25">
      <c r="A26255"/>
      <c r="B26255"/>
      <c r="C26255"/>
      <c r="D26255"/>
    </row>
    <row r="26256" spans="1:4" x14ac:dyDescent="0.25">
      <c r="A26256"/>
      <c r="B26256"/>
      <c r="C26256"/>
      <c r="D26256"/>
    </row>
    <row r="26257" spans="1:4" x14ac:dyDescent="0.25">
      <c r="A26257"/>
      <c r="B26257"/>
      <c r="C26257"/>
      <c r="D26257"/>
    </row>
    <row r="26258" spans="1:4" x14ac:dyDescent="0.25">
      <c r="A26258"/>
      <c r="B26258"/>
      <c r="C26258"/>
      <c r="D26258"/>
    </row>
    <row r="26259" spans="1:4" x14ac:dyDescent="0.25">
      <c r="A26259"/>
      <c r="B26259"/>
      <c r="C26259"/>
      <c r="D26259"/>
    </row>
    <row r="26260" spans="1:4" x14ac:dyDescent="0.25">
      <c r="A26260"/>
      <c r="B26260"/>
      <c r="C26260"/>
      <c r="D26260"/>
    </row>
    <row r="26261" spans="1:4" x14ac:dyDescent="0.25">
      <c r="A26261"/>
      <c r="B26261"/>
      <c r="C26261"/>
      <c r="D26261"/>
    </row>
    <row r="26262" spans="1:4" x14ac:dyDescent="0.25">
      <c r="A26262"/>
      <c r="B26262"/>
      <c r="C26262"/>
      <c r="D26262"/>
    </row>
    <row r="26263" spans="1:4" x14ac:dyDescent="0.25">
      <c r="A26263"/>
      <c r="B26263"/>
      <c r="C26263"/>
      <c r="D26263"/>
    </row>
    <row r="26264" spans="1:4" x14ac:dyDescent="0.25">
      <c r="A26264"/>
      <c r="B26264"/>
      <c r="C26264"/>
      <c r="D26264"/>
    </row>
    <row r="26265" spans="1:4" x14ac:dyDescent="0.25">
      <c r="A26265"/>
      <c r="B26265"/>
      <c r="C26265"/>
      <c r="D26265"/>
    </row>
    <row r="26266" spans="1:4" x14ac:dyDescent="0.25">
      <c r="A26266"/>
      <c r="B26266"/>
      <c r="C26266"/>
      <c r="D26266"/>
    </row>
    <row r="26267" spans="1:4" x14ac:dyDescent="0.25">
      <c r="A26267"/>
      <c r="B26267"/>
      <c r="C26267"/>
      <c r="D26267"/>
    </row>
    <row r="26268" spans="1:4" x14ac:dyDescent="0.25">
      <c r="A26268"/>
      <c r="B26268"/>
      <c r="C26268"/>
      <c r="D26268"/>
    </row>
    <row r="26269" spans="1:4" x14ac:dyDescent="0.25">
      <c r="A26269"/>
      <c r="B26269"/>
      <c r="C26269"/>
      <c r="D26269"/>
    </row>
    <row r="26270" spans="1:4" x14ac:dyDescent="0.25">
      <c r="A26270"/>
      <c r="B26270"/>
      <c r="C26270"/>
      <c r="D26270"/>
    </row>
    <row r="26271" spans="1:4" x14ac:dyDescent="0.25">
      <c r="A26271"/>
      <c r="B26271"/>
      <c r="C26271"/>
      <c r="D26271"/>
    </row>
    <row r="26272" spans="1:4" x14ac:dyDescent="0.25">
      <c r="A26272"/>
      <c r="B26272"/>
      <c r="C26272"/>
      <c r="D26272"/>
    </row>
    <row r="26273" spans="1:4" x14ac:dyDescent="0.25">
      <c r="A26273"/>
      <c r="B26273"/>
      <c r="C26273"/>
      <c r="D26273"/>
    </row>
    <row r="26274" spans="1:4" x14ac:dyDescent="0.25">
      <c r="A26274"/>
      <c r="B26274"/>
      <c r="C26274"/>
      <c r="D26274"/>
    </row>
    <row r="26275" spans="1:4" x14ac:dyDescent="0.25">
      <c r="A26275"/>
      <c r="B26275"/>
      <c r="C26275"/>
      <c r="D26275"/>
    </row>
    <row r="26276" spans="1:4" x14ac:dyDescent="0.25">
      <c r="A26276"/>
      <c r="B26276"/>
      <c r="C26276"/>
      <c r="D26276"/>
    </row>
    <row r="26277" spans="1:4" x14ac:dyDescent="0.25">
      <c r="A26277"/>
      <c r="B26277"/>
      <c r="C26277"/>
      <c r="D26277"/>
    </row>
    <row r="26278" spans="1:4" x14ac:dyDescent="0.25">
      <c r="A26278"/>
      <c r="B26278"/>
      <c r="C26278"/>
      <c r="D26278"/>
    </row>
    <row r="26279" spans="1:4" x14ac:dyDescent="0.25">
      <c r="A26279"/>
      <c r="B26279"/>
      <c r="C26279"/>
      <c r="D26279"/>
    </row>
    <row r="26280" spans="1:4" x14ac:dyDescent="0.25">
      <c r="A26280"/>
      <c r="B26280"/>
      <c r="C26280"/>
      <c r="D26280"/>
    </row>
    <row r="26281" spans="1:4" x14ac:dyDescent="0.25">
      <c r="A26281"/>
      <c r="B26281"/>
      <c r="C26281"/>
      <c r="D26281"/>
    </row>
    <row r="26282" spans="1:4" x14ac:dyDescent="0.25">
      <c r="A26282"/>
      <c r="B26282"/>
      <c r="C26282"/>
      <c r="D26282"/>
    </row>
    <row r="26283" spans="1:4" x14ac:dyDescent="0.25">
      <c r="A26283"/>
      <c r="B26283"/>
      <c r="C26283"/>
      <c r="D26283"/>
    </row>
    <row r="26284" spans="1:4" x14ac:dyDescent="0.25">
      <c r="A26284"/>
      <c r="B26284"/>
      <c r="C26284"/>
      <c r="D26284"/>
    </row>
    <row r="26285" spans="1:4" x14ac:dyDescent="0.25">
      <c r="A26285"/>
      <c r="B26285"/>
      <c r="C26285"/>
      <c r="D26285"/>
    </row>
    <row r="26286" spans="1:4" x14ac:dyDescent="0.25">
      <c r="A26286"/>
      <c r="B26286"/>
      <c r="C26286"/>
      <c r="D26286"/>
    </row>
    <row r="26287" spans="1:4" x14ac:dyDescent="0.25">
      <c r="A26287"/>
      <c r="B26287"/>
      <c r="C26287"/>
      <c r="D26287"/>
    </row>
    <row r="26288" spans="1:4" x14ac:dyDescent="0.25">
      <c r="A26288"/>
      <c r="B26288"/>
      <c r="C26288"/>
      <c r="D26288"/>
    </row>
    <row r="26289" spans="1:4" x14ac:dyDescent="0.25">
      <c r="A26289"/>
      <c r="B26289"/>
      <c r="C26289"/>
      <c r="D26289"/>
    </row>
    <row r="26290" spans="1:4" x14ac:dyDescent="0.25">
      <c r="A26290"/>
      <c r="B26290"/>
      <c r="C26290"/>
      <c r="D26290"/>
    </row>
    <row r="26291" spans="1:4" x14ac:dyDescent="0.25">
      <c r="A26291"/>
      <c r="B26291"/>
      <c r="C26291"/>
      <c r="D26291"/>
    </row>
    <row r="26292" spans="1:4" x14ac:dyDescent="0.25">
      <c r="A26292"/>
      <c r="B26292"/>
      <c r="C26292"/>
      <c r="D26292"/>
    </row>
    <row r="26293" spans="1:4" x14ac:dyDescent="0.25">
      <c r="A26293"/>
      <c r="B26293"/>
      <c r="C26293"/>
      <c r="D26293"/>
    </row>
    <row r="26294" spans="1:4" x14ac:dyDescent="0.25">
      <c r="A26294"/>
      <c r="B26294"/>
      <c r="C26294"/>
      <c r="D26294"/>
    </row>
    <row r="26295" spans="1:4" x14ac:dyDescent="0.25">
      <c r="A26295"/>
      <c r="B26295"/>
      <c r="C26295"/>
      <c r="D26295"/>
    </row>
    <row r="26296" spans="1:4" x14ac:dyDescent="0.25">
      <c r="A26296"/>
      <c r="B26296"/>
      <c r="C26296"/>
      <c r="D26296"/>
    </row>
    <row r="26297" spans="1:4" x14ac:dyDescent="0.25">
      <c r="A26297"/>
      <c r="B26297"/>
      <c r="C26297"/>
      <c r="D26297"/>
    </row>
    <row r="26298" spans="1:4" x14ac:dyDescent="0.25">
      <c r="A26298"/>
      <c r="B26298"/>
      <c r="C26298"/>
      <c r="D26298"/>
    </row>
    <row r="26299" spans="1:4" x14ac:dyDescent="0.25">
      <c r="A26299"/>
      <c r="B26299"/>
      <c r="C26299"/>
      <c r="D26299"/>
    </row>
    <row r="26300" spans="1:4" x14ac:dyDescent="0.25">
      <c r="A26300"/>
      <c r="B26300"/>
      <c r="C26300"/>
      <c r="D26300"/>
    </row>
    <row r="26301" spans="1:4" x14ac:dyDescent="0.25">
      <c r="A26301"/>
      <c r="B26301"/>
      <c r="C26301"/>
      <c r="D26301"/>
    </row>
    <row r="26302" spans="1:4" x14ac:dyDescent="0.25">
      <c r="A26302"/>
      <c r="B26302"/>
      <c r="C26302"/>
      <c r="D26302"/>
    </row>
    <row r="26303" spans="1:4" x14ac:dyDescent="0.25">
      <c r="A26303"/>
      <c r="B26303"/>
      <c r="C26303"/>
      <c r="D26303"/>
    </row>
    <row r="26304" spans="1:4" x14ac:dyDescent="0.25">
      <c r="A26304"/>
      <c r="B26304"/>
      <c r="C26304"/>
      <c r="D26304"/>
    </row>
    <row r="26305" spans="1:4" x14ac:dyDescent="0.25">
      <c r="A26305"/>
      <c r="B26305"/>
      <c r="C26305"/>
      <c r="D26305"/>
    </row>
    <row r="26306" spans="1:4" x14ac:dyDescent="0.25">
      <c r="A26306"/>
      <c r="B26306"/>
      <c r="C26306"/>
      <c r="D26306"/>
    </row>
    <row r="26307" spans="1:4" x14ac:dyDescent="0.25">
      <c r="A26307"/>
      <c r="B26307"/>
      <c r="C26307"/>
      <c r="D26307"/>
    </row>
    <row r="26308" spans="1:4" x14ac:dyDescent="0.25">
      <c r="A26308"/>
      <c r="B26308"/>
      <c r="C26308"/>
      <c r="D26308"/>
    </row>
    <row r="26309" spans="1:4" x14ac:dyDescent="0.25">
      <c r="A26309"/>
      <c r="B26309"/>
      <c r="C26309"/>
      <c r="D26309"/>
    </row>
    <row r="26310" spans="1:4" x14ac:dyDescent="0.25">
      <c r="A26310"/>
      <c r="B26310"/>
      <c r="C26310"/>
      <c r="D26310"/>
    </row>
    <row r="26311" spans="1:4" x14ac:dyDescent="0.25">
      <c r="A26311"/>
      <c r="B26311"/>
      <c r="C26311"/>
      <c r="D26311"/>
    </row>
    <row r="26312" spans="1:4" x14ac:dyDescent="0.25">
      <c r="A26312"/>
      <c r="B26312"/>
      <c r="C26312"/>
      <c r="D26312"/>
    </row>
    <row r="26313" spans="1:4" x14ac:dyDescent="0.25">
      <c r="A26313"/>
      <c r="B26313"/>
      <c r="C26313"/>
      <c r="D26313"/>
    </row>
    <row r="26314" spans="1:4" x14ac:dyDescent="0.25">
      <c r="A26314"/>
      <c r="B26314"/>
      <c r="C26314"/>
      <c r="D26314"/>
    </row>
    <row r="26315" spans="1:4" x14ac:dyDescent="0.25">
      <c r="A26315"/>
      <c r="B26315"/>
      <c r="C26315"/>
      <c r="D26315"/>
    </row>
    <row r="26316" spans="1:4" x14ac:dyDescent="0.25">
      <c r="A26316"/>
      <c r="B26316"/>
      <c r="C26316"/>
      <c r="D26316"/>
    </row>
    <row r="26317" spans="1:4" x14ac:dyDescent="0.25">
      <c r="A26317"/>
      <c r="B26317"/>
      <c r="C26317"/>
      <c r="D26317"/>
    </row>
    <row r="26318" spans="1:4" x14ac:dyDescent="0.25">
      <c r="A26318"/>
      <c r="B26318"/>
      <c r="C26318"/>
      <c r="D26318"/>
    </row>
    <row r="26319" spans="1:4" x14ac:dyDescent="0.25">
      <c r="A26319"/>
      <c r="B26319"/>
      <c r="C26319"/>
      <c r="D26319"/>
    </row>
    <row r="26320" spans="1:4" x14ac:dyDescent="0.25">
      <c r="A26320"/>
      <c r="B26320"/>
      <c r="C26320"/>
      <c r="D26320"/>
    </row>
    <row r="26321" spans="1:4" x14ac:dyDescent="0.25">
      <c r="A26321"/>
      <c r="B26321"/>
      <c r="C26321"/>
      <c r="D26321"/>
    </row>
    <row r="26322" spans="1:4" x14ac:dyDescent="0.25">
      <c r="A26322"/>
      <c r="B26322"/>
      <c r="C26322"/>
      <c r="D26322"/>
    </row>
    <row r="26323" spans="1:4" x14ac:dyDescent="0.25">
      <c r="A26323"/>
      <c r="B26323"/>
      <c r="C26323"/>
      <c r="D26323"/>
    </row>
    <row r="26324" spans="1:4" x14ac:dyDescent="0.25">
      <c r="A26324"/>
      <c r="B26324"/>
      <c r="C26324"/>
      <c r="D26324"/>
    </row>
    <row r="26325" spans="1:4" x14ac:dyDescent="0.25">
      <c r="A26325"/>
      <c r="B26325"/>
      <c r="C26325"/>
      <c r="D26325"/>
    </row>
    <row r="26326" spans="1:4" x14ac:dyDescent="0.25">
      <c r="A26326"/>
      <c r="B26326"/>
      <c r="C26326"/>
      <c r="D26326"/>
    </row>
    <row r="26327" spans="1:4" x14ac:dyDescent="0.25">
      <c r="A26327"/>
      <c r="B26327"/>
      <c r="C26327"/>
      <c r="D26327"/>
    </row>
    <row r="26328" spans="1:4" x14ac:dyDescent="0.25">
      <c r="A26328"/>
      <c r="B26328"/>
      <c r="C26328"/>
      <c r="D26328"/>
    </row>
    <row r="26329" spans="1:4" x14ac:dyDescent="0.25">
      <c r="A26329"/>
      <c r="B26329"/>
      <c r="C26329"/>
      <c r="D26329"/>
    </row>
    <row r="26330" spans="1:4" x14ac:dyDescent="0.25">
      <c r="A26330"/>
      <c r="B26330"/>
      <c r="C26330"/>
      <c r="D26330"/>
    </row>
    <row r="26331" spans="1:4" x14ac:dyDescent="0.25">
      <c r="A26331"/>
      <c r="B26331"/>
      <c r="C26331"/>
      <c r="D26331"/>
    </row>
    <row r="26332" spans="1:4" x14ac:dyDescent="0.25">
      <c r="A26332"/>
      <c r="B26332"/>
      <c r="C26332"/>
      <c r="D26332"/>
    </row>
    <row r="26333" spans="1:4" x14ac:dyDescent="0.25">
      <c r="A26333"/>
      <c r="B26333"/>
      <c r="C26333"/>
      <c r="D26333"/>
    </row>
    <row r="26334" spans="1:4" x14ac:dyDescent="0.25">
      <c r="A26334"/>
      <c r="B26334"/>
      <c r="C26334"/>
      <c r="D26334"/>
    </row>
    <row r="26335" spans="1:4" x14ac:dyDescent="0.25">
      <c r="A26335"/>
      <c r="B26335"/>
      <c r="C26335"/>
      <c r="D26335"/>
    </row>
    <row r="26336" spans="1:4" x14ac:dyDescent="0.25">
      <c r="A26336"/>
      <c r="B26336"/>
      <c r="C26336"/>
      <c r="D26336"/>
    </row>
    <row r="26337" spans="1:4" x14ac:dyDescent="0.25">
      <c r="A26337"/>
      <c r="B26337"/>
      <c r="C26337"/>
      <c r="D26337"/>
    </row>
    <row r="26338" spans="1:4" x14ac:dyDescent="0.25">
      <c r="A26338"/>
      <c r="B26338"/>
      <c r="C26338"/>
      <c r="D26338"/>
    </row>
    <row r="26339" spans="1:4" x14ac:dyDescent="0.25">
      <c r="A26339"/>
      <c r="B26339"/>
      <c r="C26339"/>
      <c r="D26339"/>
    </row>
    <row r="26340" spans="1:4" x14ac:dyDescent="0.25">
      <c r="A26340"/>
      <c r="B26340"/>
      <c r="C26340"/>
      <c r="D26340"/>
    </row>
    <row r="26341" spans="1:4" x14ac:dyDescent="0.25">
      <c r="A26341"/>
      <c r="B26341"/>
      <c r="C26341"/>
      <c r="D26341"/>
    </row>
    <row r="26342" spans="1:4" x14ac:dyDescent="0.25">
      <c r="A26342"/>
      <c r="B26342"/>
      <c r="C26342"/>
      <c r="D26342"/>
    </row>
    <row r="26343" spans="1:4" x14ac:dyDescent="0.25">
      <c r="A26343"/>
      <c r="B26343"/>
      <c r="C26343"/>
      <c r="D26343"/>
    </row>
    <row r="26344" spans="1:4" x14ac:dyDescent="0.25">
      <c r="A26344"/>
      <c r="B26344"/>
      <c r="C26344"/>
      <c r="D26344"/>
    </row>
    <row r="26345" spans="1:4" x14ac:dyDescent="0.25">
      <c r="A26345"/>
      <c r="B26345"/>
      <c r="C26345"/>
      <c r="D26345"/>
    </row>
    <row r="26346" spans="1:4" x14ac:dyDescent="0.25">
      <c r="A26346"/>
      <c r="B26346"/>
      <c r="C26346"/>
      <c r="D26346"/>
    </row>
    <row r="26347" spans="1:4" x14ac:dyDescent="0.25">
      <c r="A26347"/>
      <c r="B26347"/>
      <c r="C26347"/>
      <c r="D26347"/>
    </row>
    <row r="26348" spans="1:4" x14ac:dyDescent="0.25">
      <c r="A26348"/>
      <c r="B26348"/>
      <c r="C26348"/>
      <c r="D26348"/>
    </row>
    <row r="26349" spans="1:4" x14ac:dyDescent="0.25">
      <c r="A26349"/>
      <c r="B26349"/>
      <c r="C26349"/>
      <c r="D26349"/>
    </row>
    <row r="26350" spans="1:4" x14ac:dyDescent="0.25">
      <c r="A26350"/>
      <c r="B26350"/>
      <c r="C26350"/>
      <c r="D26350"/>
    </row>
    <row r="26351" spans="1:4" x14ac:dyDescent="0.25">
      <c r="A26351"/>
      <c r="B26351"/>
      <c r="C26351"/>
      <c r="D26351"/>
    </row>
    <row r="26352" spans="1:4" x14ac:dyDescent="0.25">
      <c r="A26352"/>
      <c r="B26352"/>
      <c r="C26352"/>
      <c r="D26352"/>
    </row>
    <row r="26353" spans="1:4" x14ac:dyDescent="0.25">
      <c r="A26353"/>
      <c r="B26353"/>
      <c r="C26353"/>
      <c r="D26353"/>
    </row>
    <row r="26354" spans="1:4" x14ac:dyDescent="0.25">
      <c r="A26354"/>
      <c r="B26354"/>
      <c r="C26354"/>
      <c r="D26354"/>
    </row>
    <row r="26355" spans="1:4" x14ac:dyDescent="0.25">
      <c r="A26355"/>
      <c r="B26355"/>
      <c r="C26355"/>
      <c r="D26355"/>
    </row>
    <row r="26356" spans="1:4" x14ac:dyDescent="0.25">
      <c r="A26356"/>
      <c r="B26356"/>
      <c r="C26356"/>
      <c r="D26356"/>
    </row>
    <row r="26357" spans="1:4" x14ac:dyDescent="0.25">
      <c r="A26357"/>
      <c r="B26357"/>
      <c r="C26357"/>
      <c r="D26357"/>
    </row>
    <row r="26358" spans="1:4" x14ac:dyDescent="0.25">
      <c r="A26358"/>
      <c r="B26358"/>
      <c r="C26358"/>
      <c r="D26358"/>
    </row>
    <row r="26359" spans="1:4" x14ac:dyDescent="0.25">
      <c r="A26359"/>
      <c r="B26359"/>
      <c r="C26359"/>
      <c r="D26359"/>
    </row>
    <row r="26360" spans="1:4" x14ac:dyDescent="0.25">
      <c r="A26360"/>
      <c r="B26360"/>
      <c r="C26360"/>
      <c r="D26360"/>
    </row>
    <row r="26361" spans="1:4" x14ac:dyDescent="0.25">
      <c r="A26361"/>
      <c r="B26361"/>
      <c r="C26361"/>
      <c r="D26361"/>
    </row>
    <row r="26362" spans="1:4" x14ac:dyDescent="0.25">
      <c r="A26362"/>
      <c r="B26362"/>
      <c r="C26362"/>
      <c r="D26362"/>
    </row>
    <row r="26363" spans="1:4" x14ac:dyDescent="0.25">
      <c r="A26363"/>
      <c r="B26363"/>
      <c r="C26363"/>
      <c r="D26363"/>
    </row>
    <row r="26364" spans="1:4" x14ac:dyDescent="0.25">
      <c r="A26364"/>
      <c r="B26364"/>
      <c r="C26364"/>
      <c r="D26364"/>
    </row>
    <row r="26365" spans="1:4" x14ac:dyDescent="0.25">
      <c r="A26365"/>
      <c r="B26365"/>
      <c r="C26365"/>
      <c r="D26365"/>
    </row>
    <row r="26366" spans="1:4" x14ac:dyDescent="0.25">
      <c r="A26366"/>
      <c r="B26366"/>
      <c r="C26366"/>
      <c r="D26366"/>
    </row>
    <row r="26367" spans="1:4" x14ac:dyDescent="0.25">
      <c r="A26367"/>
      <c r="B26367"/>
      <c r="C26367"/>
      <c r="D26367"/>
    </row>
    <row r="26368" spans="1:4" x14ac:dyDescent="0.25">
      <c r="A26368"/>
      <c r="B26368"/>
      <c r="C26368"/>
      <c r="D26368"/>
    </row>
    <row r="26369" spans="1:4" x14ac:dyDescent="0.25">
      <c r="A26369"/>
      <c r="B26369"/>
      <c r="C26369"/>
      <c r="D26369"/>
    </row>
    <row r="26370" spans="1:4" x14ac:dyDescent="0.25">
      <c r="A26370"/>
      <c r="B26370"/>
      <c r="C26370"/>
      <c r="D26370"/>
    </row>
    <row r="26371" spans="1:4" x14ac:dyDescent="0.25">
      <c r="A26371"/>
      <c r="B26371"/>
      <c r="C26371"/>
      <c r="D26371"/>
    </row>
    <row r="26372" spans="1:4" x14ac:dyDescent="0.25">
      <c r="A26372"/>
      <c r="B26372"/>
      <c r="C26372"/>
      <c r="D26372"/>
    </row>
    <row r="26373" spans="1:4" x14ac:dyDescent="0.25">
      <c r="A26373"/>
      <c r="B26373"/>
      <c r="C26373"/>
      <c r="D26373"/>
    </row>
    <row r="26374" spans="1:4" x14ac:dyDescent="0.25">
      <c r="A26374"/>
      <c r="B26374"/>
      <c r="C26374"/>
      <c r="D26374"/>
    </row>
    <row r="26375" spans="1:4" x14ac:dyDescent="0.25">
      <c r="A26375"/>
      <c r="B26375"/>
      <c r="C26375"/>
      <c r="D26375"/>
    </row>
    <row r="26376" spans="1:4" x14ac:dyDescent="0.25">
      <c r="A26376"/>
      <c r="B26376"/>
      <c r="C26376"/>
      <c r="D26376"/>
    </row>
    <row r="26377" spans="1:4" x14ac:dyDescent="0.25">
      <c r="A26377"/>
      <c r="B26377"/>
      <c r="C26377"/>
      <c r="D26377"/>
    </row>
    <row r="26378" spans="1:4" x14ac:dyDescent="0.25">
      <c r="A26378"/>
      <c r="B26378"/>
      <c r="C26378"/>
      <c r="D26378"/>
    </row>
    <row r="26379" spans="1:4" x14ac:dyDescent="0.25">
      <c r="A26379"/>
      <c r="B26379"/>
      <c r="C26379"/>
      <c r="D26379"/>
    </row>
    <row r="26380" spans="1:4" x14ac:dyDescent="0.25">
      <c r="A26380"/>
      <c r="B26380"/>
      <c r="C26380"/>
      <c r="D26380"/>
    </row>
    <row r="26381" spans="1:4" x14ac:dyDescent="0.25">
      <c r="A26381"/>
      <c r="B26381"/>
      <c r="C26381"/>
      <c r="D26381"/>
    </row>
    <row r="26382" spans="1:4" x14ac:dyDescent="0.25">
      <c r="A26382"/>
      <c r="B26382"/>
      <c r="C26382"/>
      <c r="D26382"/>
    </row>
    <row r="26383" spans="1:4" x14ac:dyDescent="0.25">
      <c r="A26383"/>
      <c r="B26383"/>
      <c r="C26383"/>
      <c r="D26383"/>
    </row>
    <row r="26384" spans="1:4" x14ac:dyDescent="0.25">
      <c r="A26384"/>
      <c r="B26384"/>
      <c r="C26384"/>
      <c r="D26384"/>
    </row>
    <row r="26385" spans="1:4" x14ac:dyDescent="0.25">
      <c r="A26385"/>
      <c r="B26385"/>
      <c r="C26385"/>
      <c r="D26385"/>
    </row>
    <row r="26386" spans="1:4" x14ac:dyDescent="0.25">
      <c r="A26386"/>
      <c r="B26386"/>
      <c r="C26386"/>
      <c r="D26386"/>
    </row>
    <row r="26387" spans="1:4" x14ac:dyDescent="0.25">
      <c r="A26387"/>
      <c r="B26387"/>
      <c r="C26387"/>
      <c r="D26387"/>
    </row>
    <row r="26388" spans="1:4" x14ac:dyDescent="0.25">
      <c r="A26388"/>
      <c r="B26388"/>
      <c r="C26388"/>
      <c r="D26388"/>
    </row>
    <row r="26389" spans="1:4" x14ac:dyDescent="0.25">
      <c r="A26389"/>
      <c r="B26389"/>
      <c r="C26389"/>
      <c r="D26389"/>
    </row>
    <row r="26390" spans="1:4" x14ac:dyDescent="0.25">
      <c r="A26390"/>
      <c r="B26390"/>
      <c r="C26390"/>
      <c r="D26390"/>
    </row>
    <row r="26391" spans="1:4" x14ac:dyDescent="0.25">
      <c r="A26391"/>
      <c r="B26391"/>
      <c r="C26391"/>
      <c r="D26391"/>
    </row>
    <row r="26392" spans="1:4" x14ac:dyDescent="0.25">
      <c r="A26392"/>
      <c r="B26392"/>
      <c r="C26392"/>
      <c r="D26392"/>
    </row>
    <row r="26393" spans="1:4" x14ac:dyDescent="0.25">
      <c r="A26393"/>
      <c r="B26393"/>
      <c r="C26393"/>
      <c r="D26393"/>
    </row>
    <row r="26394" spans="1:4" x14ac:dyDescent="0.25">
      <c r="A26394"/>
      <c r="B26394"/>
      <c r="C26394"/>
      <c r="D26394"/>
    </row>
    <row r="26395" spans="1:4" x14ac:dyDescent="0.25">
      <c r="A26395"/>
      <c r="B26395"/>
      <c r="C26395"/>
      <c r="D26395"/>
    </row>
    <row r="26396" spans="1:4" x14ac:dyDescent="0.25">
      <c r="A26396"/>
      <c r="B26396"/>
      <c r="C26396"/>
      <c r="D26396"/>
    </row>
    <row r="26397" spans="1:4" x14ac:dyDescent="0.25">
      <c r="A26397"/>
      <c r="B26397"/>
      <c r="C26397"/>
      <c r="D26397"/>
    </row>
    <row r="26398" spans="1:4" x14ac:dyDescent="0.25">
      <c r="A26398"/>
      <c r="B26398"/>
      <c r="C26398"/>
      <c r="D26398"/>
    </row>
    <row r="26399" spans="1:4" x14ac:dyDescent="0.25">
      <c r="A26399"/>
      <c r="B26399"/>
      <c r="C26399"/>
      <c r="D26399"/>
    </row>
    <row r="26400" spans="1:4" x14ac:dyDescent="0.25">
      <c r="A26400"/>
      <c r="B26400"/>
      <c r="C26400"/>
      <c r="D26400"/>
    </row>
    <row r="26401" spans="1:4" x14ac:dyDescent="0.25">
      <c r="A26401"/>
      <c r="B26401"/>
      <c r="C26401"/>
      <c r="D26401"/>
    </row>
    <row r="26402" spans="1:4" x14ac:dyDescent="0.25">
      <c r="A26402"/>
      <c r="B26402"/>
      <c r="C26402"/>
      <c r="D26402"/>
    </row>
    <row r="26403" spans="1:4" x14ac:dyDescent="0.25">
      <c r="A26403"/>
      <c r="B26403"/>
      <c r="C26403"/>
      <c r="D26403"/>
    </row>
    <row r="26404" spans="1:4" x14ac:dyDescent="0.25">
      <c r="A26404"/>
      <c r="B26404"/>
      <c r="C26404"/>
      <c r="D26404"/>
    </row>
    <row r="26405" spans="1:4" x14ac:dyDescent="0.25">
      <c r="A26405"/>
      <c r="B26405"/>
      <c r="C26405"/>
      <c r="D26405"/>
    </row>
    <row r="26406" spans="1:4" x14ac:dyDescent="0.25">
      <c r="A26406"/>
      <c r="B26406"/>
      <c r="C26406"/>
      <c r="D26406"/>
    </row>
    <row r="26407" spans="1:4" x14ac:dyDescent="0.25">
      <c r="A26407"/>
      <c r="B26407"/>
      <c r="C26407"/>
      <c r="D26407"/>
    </row>
    <row r="26408" spans="1:4" x14ac:dyDescent="0.25">
      <c r="A26408"/>
      <c r="B26408"/>
      <c r="C26408"/>
      <c r="D26408"/>
    </row>
    <row r="26409" spans="1:4" x14ac:dyDescent="0.25">
      <c r="A26409"/>
      <c r="B26409"/>
      <c r="C26409"/>
      <c r="D26409"/>
    </row>
    <row r="26410" spans="1:4" x14ac:dyDescent="0.25">
      <c r="A26410"/>
      <c r="B26410"/>
      <c r="C26410"/>
      <c r="D26410"/>
    </row>
    <row r="26411" spans="1:4" x14ac:dyDescent="0.25">
      <c r="A26411"/>
      <c r="B26411"/>
      <c r="C26411"/>
      <c r="D26411"/>
    </row>
    <row r="26412" spans="1:4" x14ac:dyDescent="0.25">
      <c r="A26412"/>
      <c r="B26412"/>
      <c r="C26412"/>
      <c r="D26412"/>
    </row>
    <row r="26413" spans="1:4" x14ac:dyDescent="0.25">
      <c r="A26413"/>
      <c r="B26413"/>
      <c r="C26413"/>
      <c r="D26413"/>
    </row>
    <row r="26414" spans="1:4" x14ac:dyDescent="0.25">
      <c r="A26414"/>
      <c r="B26414"/>
      <c r="C26414"/>
      <c r="D26414"/>
    </row>
    <row r="26415" spans="1:4" x14ac:dyDescent="0.25">
      <c r="A26415"/>
      <c r="B26415"/>
      <c r="C26415"/>
      <c r="D26415"/>
    </row>
    <row r="26416" spans="1:4" x14ac:dyDescent="0.25">
      <c r="A26416"/>
      <c r="B26416"/>
      <c r="C26416"/>
      <c r="D26416"/>
    </row>
    <row r="26417" spans="1:4" x14ac:dyDescent="0.25">
      <c r="A26417"/>
      <c r="B26417"/>
      <c r="C26417"/>
      <c r="D26417"/>
    </row>
    <row r="26418" spans="1:4" x14ac:dyDescent="0.25">
      <c r="A26418"/>
      <c r="B26418"/>
      <c r="C26418"/>
      <c r="D26418"/>
    </row>
    <row r="26419" spans="1:4" x14ac:dyDescent="0.25">
      <c r="A26419"/>
      <c r="B26419"/>
      <c r="C26419"/>
      <c r="D26419"/>
    </row>
    <row r="26420" spans="1:4" x14ac:dyDescent="0.25">
      <c r="A26420"/>
      <c r="B26420"/>
      <c r="C26420"/>
      <c r="D26420"/>
    </row>
    <row r="26421" spans="1:4" x14ac:dyDescent="0.25">
      <c r="A26421"/>
      <c r="B26421"/>
      <c r="C26421"/>
      <c r="D26421"/>
    </row>
    <row r="26422" spans="1:4" x14ac:dyDescent="0.25">
      <c r="A26422"/>
      <c r="B26422"/>
      <c r="C26422"/>
      <c r="D26422"/>
    </row>
    <row r="26423" spans="1:4" x14ac:dyDescent="0.25">
      <c r="A26423"/>
      <c r="B26423"/>
      <c r="C26423"/>
      <c r="D26423"/>
    </row>
    <row r="26424" spans="1:4" x14ac:dyDescent="0.25">
      <c r="A26424"/>
      <c r="B26424"/>
      <c r="C26424"/>
      <c r="D26424"/>
    </row>
    <row r="26425" spans="1:4" x14ac:dyDescent="0.25">
      <c r="A26425"/>
      <c r="B26425"/>
      <c r="C26425"/>
      <c r="D26425"/>
    </row>
    <row r="26426" spans="1:4" x14ac:dyDescent="0.25">
      <c r="A26426"/>
      <c r="B26426"/>
      <c r="C26426"/>
      <c r="D26426"/>
    </row>
    <row r="26427" spans="1:4" x14ac:dyDescent="0.25">
      <c r="A26427"/>
      <c r="B26427"/>
      <c r="C26427"/>
      <c r="D26427"/>
    </row>
    <row r="26428" spans="1:4" x14ac:dyDescent="0.25">
      <c r="A26428"/>
      <c r="B26428"/>
      <c r="C26428"/>
      <c r="D26428"/>
    </row>
    <row r="26429" spans="1:4" x14ac:dyDescent="0.25">
      <c r="A26429"/>
      <c r="B26429"/>
      <c r="C26429"/>
      <c r="D26429"/>
    </row>
    <row r="26430" spans="1:4" x14ac:dyDescent="0.25">
      <c r="A26430"/>
      <c r="B26430"/>
      <c r="C26430"/>
      <c r="D26430"/>
    </row>
    <row r="26431" spans="1:4" x14ac:dyDescent="0.25">
      <c r="A26431"/>
      <c r="B26431"/>
      <c r="C26431"/>
      <c r="D26431"/>
    </row>
    <row r="26432" spans="1:4" x14ac:dyDescent="0.25">
      <c r="A26432"/>
      <c r="B26432"/>
      <c r="C26432"/>
      <c r="D26432"/>
    </row>
    <row r="26433" spans="1:4" x14ac:dyDescent="0.25">
      <c r="A26433"/>
      <c r="B26433"/>
      <c r="C26433"/>
      <c r="D26433"/>
    </row>
    <row r="26434" spans="1:4" x14ac:dyDescent="0.25">
      <c r="A26434"/>
      <c r="B26434"/>
      <c r="C26434"/>
      <c r="D26434"/>
    </row>
    <row r="26435" spans="1:4" x14ac:dyDescent="0.25">
      <c r="A26435"/>
      <c r="B26435"/>
      <c r="C26435"/>
      <c r="D26435"/>
    </row>
    <row r="26436" spans="1:4" x14ac:dyDescent="0.25">
      <c r="A26436"/>
      <c r="B26436"/>
      <c r="C26436"/>
      <c r="D26436"/>
    </row>
    <row r="26437" spans="1:4" x14ac:dyDescent="0.25">
      <c r="A26437"/>
      <c r="B26437"/>
      <c r="C26437"/>
      <c r="D26437"/>
    </row>
    <row r="26438" spans="1:4" x14ac:dyDescent="0.25">
      <c r="A26438"/>
      <c r="B26438"/>
      <c r="C26438"/>
      <c r="D26438"/>
    </row>
    <row r="26439" spans="1:4" x14ac:dyDescent="0.25">
      <c r="A26439"/>
      <c r="B26439"/>
      <c r="C26439"/>
      <c r="D26439"/>
    </row>
    <row r="26440" spans="1:4" x14ac:dyDescent="0.25">
      <c r="A26440"/>
      <c r="B26440"/>
      <c r="C26440"/>
      <c r="D26440"/>
    </row>
    <row r="26441" spans="1:4" x14ac:dyDescent="0.25">
      <c r="A26441"/>
      <c r="B26441"/>
      <c r="C26441"/>
      <c r="D26441"/>
    </row>
    <row r="26442" spans="1:4" x14ac:dyDescent="0.25">
      <c r="A26442"/>
      <c r="B26442"/>
      <c r="C26442"/>
      <c r="D26442"/>
    </row>
    <row r="26443" spans="1:4" x14ac:dyDescent="0.25">
      <c r="A26443"/>
      <c r="B26443"/>
      <c r="C26443"/>
      <c r="D26443"/>
    </row>
    <row r="26444" spans="1:4" x14ac:dyDescent="0.25">
      <c r="A26444"/>
      <c r="B26444"/>
      <c r="C26444"/>
      <c r="D26444"/>
    </row>
    <row r="26445" spans="1:4" x14ac:dyDescent="0.25">
      <c r="A26445"/>
      <c r="B26445"/>
      <c r="C26445"/>
      <c r="D26445"/>
    </row>
    <row r="26446" spans="1:4" x14ac:dyDescent="0.25">
      <c r="A26446"/>
      <c r="B26446"/>
      <c r="C26446"/>
      <c r="D26446"/>
    </row>
    <row r="26447" spans="1:4" x14ac:dyDescent="0.25">
      <c r="A26447"/>
      <c r="B26447"/>
      <c r="C26447"/>
      <c r="D26447"/>
    </row>
    <row r="26448" spans="1:4" x14ac:dyDescent="0.25">
      <c r="A26448"/>
      <c r="B26448"/>
      <c r="C26448"/>
      <c r="D26448"/>
    </row>
    <row r="26449" spans="1:4" x14ac:dyDescent="0.25">
      <c r="A26449"/>
      <c r="B26449"/>
      <c r="C26449"/>
      <c r="D26449"/>
    </row>
    <row r="26450" spans="1:4" x14ac:dyDescent="0.25">
      <c r="A26450"/>
      <c r="B26450"/>
      <c r="C26450"/>
      <c r="D26450"/>
    </row>
    <row r="26451" spans="1:4" x14ac:dyDescent="0.25">
      <c r="A26451"/>
      <c r="B26451"/>
      <c r="C26451"/>
      <c r="D26451"/>
    </row>
    <row r="26452" spans="1:4" x14ac:dyDescent="0.25">
      <c r="A26452"/>
      <c r="B26452"/>
      <c r="C26452"/>
      <c r="D26452"/>
    </row>
    <row r="26453" spans="1:4" x14ac:dyDescent="0.25">
      <c r="A26453"/>
      <c r="B26453"/>
      <c r="C26453"/>
      <c r="D26453"/>
    </row>
    <row r="26454" spans="1:4" x14ac:dyDescent="0.25">
      <c r="A26454"/>
      <c r="B26454"/>
      <c r="C26454"/>
      <c r="D26454"/>
    </row>
    <row r="26455" spans="1:4" x14ac:dyDescent="0.25">
      <c r="A26455"/>
      <c r="B26455"/>
      <c r="C26455"/>
      <c r="D26455"/>
    </row>
    <row r="26456" spans="1:4" x14ac:dyDescent="0.25">
      <c r="A26456"/>
      <c r="B26456"/>
      <c r="C26456"/>
      <c r="D26456"/>
    </row>
    <row r="26457" spans="1:4" x14ac:dyDescent="0.25">
      <c r="A26457"/>
      <c r="B26457"/>
      <c r="C26457"/>
      <c r="D26457"/>
    </row>
    <row r="26458" spans="1:4" x14ac:dyDescent="0.25">
      <c r="A26458"/>
      <c r="B26458"/>
      <c r="C26458"/>
      <c r="D26458"/>
    </row>
    <row r="26459" spans="1:4" x14ac:dyDescent="0.25">
      <c r="A26459"/>
      <c r="B26459"/>
      <c r="C26459"/>
      <c r="D26459"/>
    </row>
    <row r="26460" spans="1:4" x14ac:dyDescent="0.25">
      <c r="A26460"/>
      <c r="B26460"/>
      <c r="C26460"/>
      <c r="D26460"/>
    </row>
    <row r="26461" spans="1:4" x14ac:dyDescent="0.25">
      <c r="A26461"/>
      <c r="B26461"/>
      <c r="C26461"/>
      <c r="D26461"/>
    </row>
    <row r="26462" spans="1:4" x14ac:dyDescent="0.25">
      <c r="A26462"/>
      <c r="B26462"/>
      <c r="C26462"/>
      <c r="D26462"/>
    </row>
    <row r="26463" spans="1:4" x14ac:dyDescent="0.25">
      <c r="A26463"/>
      <c r="B26463"/>
      <c r="C26463"/>
      <c r="D26463"/>
    </row>
    <row r="26464" spans="1:4" x14ac:dyDescent="0.25">
      <c r="A26464"/>
      <c r="B26464"/>
      <c r="C26464"/>
      <c r="D26464"/>
    </row>
    <row r="26465" spans="1:4" x14ac:dyDescent="0.25">
      <c r="A26465"/>
      <c r="B26465"/>
      <c r="C26465"/>
      <c r="D26465"/>
    </row>
    <row r="26466" spans="1:4" x14ac:dyDescent="0.25">
      <c r="A26466"/>
      <c r="B26466"/>
      <c r="C26466"/>
      <c r="D26466"/>
    </row>
    <row r="26467" spans="1:4" x14ac:dyDescent="0.25">
      <c r="A26467"/>
      <c r="B26467"/>
      <c r="C26467"/>
      <c r="D26467"/>
    </row>
    <row r="26468" spans="1:4" x14ac:dyDescent="0.25">
      <c r="A26468"/>
      <c r="B26468"/>
      <c r="C26468"/>
      <c r="D26468"/>
    </row>
    <row r="26469" spans="1:4" x14ac:dyDescent="0.25">
      <c r="A26469"/>
      <c r="B26469"/>
      <c r="C26469"/>
      <c r="D26469"/>
    </row>
    <row r="26470" spans="1:4" x14ac:dyDescent="0.25">
      <c r="A26470"/>
      <c r="B26470"/>
      <c r="C26470"/>
      <c r="D26470"/>
    </row>
    <row r="26471" spans="1:4" x14ac:dyDescent="0.25">
      <c r="A26471"/>
      <c r="B26471"/>
      <c r="C26471"/>
      <c r="D26471"/>
    </row>
    <row r="26472" spans="1:4" x14ac:dyDescent="0.25">
      <c r="A26472"/>
      <c r="B26472"/>
      <c r="C26472"/>
      <c r="D26472"/>
    </row>
    <row r="26473" spans="1:4" x14ac:dyDescent="0.25">
      <c r="A26473"/>
      <c r="B26473"/>
      <c r="C26473"/>
      <c r="D26473"/>
    </row>
    <row r="26474" spans="1:4" x14ac:dyDescent="0.25">
      <c r="A26474"/>
      <c r="B26474"/>
      <c r="C26474"/>
      <c r="D26474"/>
    </row>
    <row r="26475" spans="1:4" x14ac:dyDescent="0.25">
      <c r="A26475"/>
      <c r="B26475"/>
      <c r="C26475"/>
      <c r="D26475"/>
    </row>
    <row r="26476" spans="1:4" x14ac:dyDescent="0.25">
      <c r="A26476"/>
      <c r="B26476"/>
      <c r="C26476"/>
      <c r="D26476"/>
    </row>
    <row r="26477" spans="1:4" x14ac:dyDescent="0.25">
      <c r="A26477"/>
      <c r="B26477"/>
      <c r="C26477"/>
      <c r="D26477"/>
    </row>
    <row r="26478" spans="1:4" x14ac:dyDescent="0.25">
      <c r="A26478"/>
      <c r="B26478"/>
      <c r="C26478"/>
      <c r="D26478"/>
    </row>
    <row r="26479" spans="1:4" x14ac:dyDescent="0.25">
      <c r="A26479"/>
      <c r="B26479"/>
      <c r="C26479"/>
      <c r="D26479"/>
    </row>
    <row r="26480" spans="1:4" x14ac:dyDescent="0.25">
      <c r="A26480"/>
      <c r="B26480"/>
      <c r="C26480"/>
      <c r="D26480"/>
    </row>
    <row r="26481" spans="1:4" x14ac:dyDescent="0.25">
      <c r="A26481"/>
      <c r="B26481"/>
      <c r="C26481"/>
      <c r="D26481"/>
    </row>
    <row r="26482" spans="1:4" x14ac:dyDescent="0.25">
      <c r="A26482"/>
      <c r="B26482"/>
      <c r="C26482"/>
      <c r="D26482"/>
    </row>
    <row r="26483" spans="1:4" x14ac:dyDescent="0.25">
      <c r="A26483"/>
      <c r="B26483"/>
      <c r="C26483"/>
      <c r="D26483"/>
    </row>
    <row r="26484" spans="1:4" x14ac:dyDescent="0.25">
      <c r="A26484"/>
      <c r="B26484"/>
      <c r="C26484"/>
      <c r="D26484"/>
    </row>
    <row r="26485" spans="1:4" x14ac:dyDescent="0.25">
      <c r="A26485"/>
      <c r="B26485"/>
      <c r="C26485"/>
      <c r="D26485"/>
    </row>
    <row r="26486" spans="1:4" x14ac:dyDescent="0.25">
      <c r="A26486"/>
      <c r="B26486"/>
      <c r="C26486"/>
      <c r="D26486"/>
    </row>
    <row r="26487" spans="1:4" x14ac:dyDescent="0.25">
      <c r="A26487"/>
      <c r="B26487"/>
      <c r="C26487"/>
      <c r="D26487"/>
    </row>
    <row r="26488" spans="1:4" x14ac:dyDescent="0.25">
      <c r="A26488"/>
      <c r="B26488"/>
      <c r="C26488"/>
      <c r="D26488"/>
    </row>
    <row r="26489" spans="1:4" x14ac:dyDescent="0.25">
      <c r="A26489"/>
      <c r="B26489"/>
      <c r="C26489"/>
      <c r="D26489"/>
    </row>
    <row r="26490" spans="1:4" x14ac:dyDescent="0.25">
      <c r="A26490"/>
      <c r="B26490"/>
      <c r="C26490"/>
      <c r="D26490"/>
    </row>
    <row r="26491" spans="1:4" x14ac:dyDescent="0.25">
      <c r="A26491"/>
      <c r="B26491"/>
      <c r="C26491"/>
      <c r="D26491"/>
    </row>
    <row r="26492" spans="1:4" x14ac:dyDescent="0.25">
      <c r="A26492"/>
      <c r="B26492"/>
      <c r="C26492"/>
      <c r="D26492"/>
    </row>
    <row r="26493" spans="1:4" x14ac:dyDescent="0.25">
      <c r="A26493"/>
      <c r="B26493"/>
      <c r="C26493"/>
      <c r="D26493"/>
    </row>
    <row r="26494" spans="1:4" x14ac:dyDescent="0.25">
      <c r="A26494"/>
      <c r="B26494"/>
      <c r="C26494"/>
      <c r="D26494"/>
    </row>
    <row r="26495" spans="1:4" x14ac:dyDescent="0.25">
      <c r="A26495"/>
      <c r="B26495"/>
      <c r="C26495"/>
      <c r="D26495"/>
    </row>
    <row r="26496" spans="1:4" x14ac:dyDescent="0.25">
      <c r="A26496"/>
      <c r="B26496"/>
      <c r="C26496"/>
      <c r="D26496"/>
    </row>
    <row r="26497" spans="1:4" x14ac:dyDescent="0.25">
      <c r="A26497"/>
      <c r="B26497"/>
      <c r="C26497"/>
      <c r="D26497"/>
    </row>
    <row r="26498" spans="1:4" x14ac:dyDescent="0.25">
      <c r="A26498"/>
      <c r="B26498"/>
      <c r="C26498"/>
      <c r="D26498"/>
    </row>
    <row r="26499" spans="1:4" x14ac:dyDescent="0.25">
      <c r="A26499"/>
      <c r="B26499"/>
      <c r="C26499"/>
      <c r="D26499"/>
    </row>
    <row r="26500" spans="1:4" x14ac:dyDescent="0.25">
      <c r="A26500"/>
      <c r="B26500"/>
      <c r="C26500"/>
      <c r="D26500"/>
    </row>
    <row r="26501" spans="1:4" x14ac:dyDescent="0.25">
      <c r="A26501"/>
      <c r="B26501"/>
      <c r="C26501"/>
      <c r="D26501"/>
    </row>
    <row r="26502" spans="1:4" x14ac:dyDescent="0.25">
      <c r="A26502"/>
      <c r="B26502"/>
      <c r="C26502"/>
      <c r="D26502"/>
    </row>
    <row r="26503" spans="1:4" x14ac:dyDescent="0.25">
      <c r="A26503"/>
      <c r="B26503"/>
      <c r="C26503"/>
      <c r="D26503"/>
    </row>
    <row r="26504" spans="1:4" x14ac:dyDescent="0.25">
      <c r="A26504"/>
      <c r="B26504"/>
      <c r="C26504"/>
      <c r="D26504"/>
    </row>
    <row r="26505" spans="1:4" x14ac:dyDescent="0.25">
      <c r="A26505"/>
      <c r="B26505"/>
      <c r="C26505"/>
      <c r="D26505"/>
    </row>
    <row r="26506" spans="1:4" x14ac:dyDescent="0.25">
      <c r="A26506"/>
      <c r="B26506"/>
      <c r="C26506"/>
      <c r="D26506"/>
    </row>
    <row r="26507" spans="1:4" x14ac:dyDescent="0.25">
      <c r="A26507"/>
      <c r="B26507"/>
      <c r="C26507"/>
      <c r="D26507"/>
    </row>
    <row r="26508" spans="1:4" x14ac:dyDescent="0.25">
      <c r="A26508"/>
      <c r="B26508"/>
      <c r="C26508"/>
      <c r="D26508"/>
    </row>
    <row r="26509" spans="1:4" x14ac:dyDescent="0.25">
      <c r="A26509"/>
      <c r="B26509"/>
      <c r="C26509"/>
      <c r="D26509"/>
    </row>
    <row r="26510" spans="1:4" x14ac:dyDescent="0.25">
      <c r="A26510"/>
      <c r="B26510"/>
      <c r="C26510"/>
      <c r="D26510"/>
    </row>
    <row r="26511" spans="1:4" x14ac:dyDescent="0.25">
      <c r="A26511"/>
      <c r="B26511"/>
      <c r="C26511"/>
      <c r="D26511"/>
    </row>
    <row r="26512" spans="1:4" x14ac:dyDescent="0.25">
      <c r="A26512"/>
      <c r="B26512"/>
      <c r="C26512"/>
      <c r="D26512"/>
    </row>
    <row r="26513" spans="1:4" x14ac:dyDescent="0.25">
      <c r="A26513"/>
      <c r="B26513"/>
      <c r="C26513"/>
      <c r="D26513"/>
    </row>
    <row r="26514" spans="1:4" x14ac:dyDescent="0.25">
      <c r="A26514"/>
      <c r="B26514"/>
      <c r="C26514"/>
      <c r="D26514"/>
    </row>
    <row r="26515" spans="1:4" x14ac:dyDescent="0.25">
      <c r="A26515"/>
      <c r="B26515"/>
      <c r="C26515"/>
      <c r="D26515"/>
    </row>
    <row r="26516" spans="1:4" x14ac:dyDescent="0.25">
      <c r="A26516"/>
      <c r="B26516"/>
      <c r="C26516"/>
      <c r="D26516"/>
    </row>
    <row r="26517" spans="1:4" x14ac:dyDescent="0.25">
      <c r="A26517"/>
      <c r="B26517"/>
      <c r="C26517"/>
      <c r="D26517"/>
    </row>
    <row r="26518" spans="1:4" x14ac:dyDescent="0.25">
      <c r="A26518"/>
      <c r="B26518"/>
      <c r="C26518"/>
      <c r="D26518"/>
    </row>
    <row r="26519" spans="1:4" x14ac:dyDescent="0.25">
      <c r="A26519"/>
      <c r="B26519"/>
      <c r="C26519"/>
      <c r="D26519"/>
    </row>
    <row r="26520" spans="1:4" x14ac:dyDescent="0.25">
      <c r="A26520"/>
      <c r="B26520"/>
      <c r="C26520"/>
      <c r="D26520"/>
    </row>
    <row r="26521" spans="1:4" x14ac:dyDescent="0.25">
      <c r="A26521"/>
      <c r="B26521"/>
      <c r="C26521"/>
      <c r="D26521"/>
    </row>
    <row r="26522" spans="1:4" x14ac:dyDescent="0.25">
      <c r="A26522"/>
      <c r="B26522"/>
      <c r="C26522"/>
      <c r="D26522"/>
    </row>
    <row r="26523" spans="1:4" x14ac:dyDescent="0.25">
      <c r="A26523"/>
      <c r="B26523"/>
      <c r="C26523"/>
      <c r="D26523"/>
    </row>
    <row r="26524" spans="1:4" x14ac:dyDescent="0.25">
      <c r="A26524"/>
      <c r="B26524"/>
      <c r="C26524"/>
      <c r="D26524"/>
    </row>
    <row r="26525" spans="1:4" x14ac:dyDescent="0.25">
      <c r="A26525"/>
      <c r="B26525"/>
      <c r="C26525"/>
      <c r="D26525"/>
    </row>
    <row r="26526" spans="1:4" x14ac:dyDescent="0.25">
      <c r="A26526"/>
      <c r="B26526"/>
      <c r="C26526"/>
      <c r="D26526"/>
    </row>
    <row r="26527" spans="1:4" x14ac:dyDescent="0.25">
      <c r="A26527"/>
      <c r="B26527"/>
      <c r="C26527"/>
      <c r="D26527"/>
    </row>
    <row r="26528" spans="1:4" x14ac:dyDescent="0.25">
      <c r="A26528"/>
      <c r="B26528"/>
      <c r="C26528"/>
      <c r="D26528"/>
    </row>
    <row r="26529" spans="1:4" x14ac:dyDescent="0.25">
      <c r="A26529"/>
      <c r="B26529"/>
      <c r="C26529"/>
      <c r="D26529"/>
    </row>
    <row r="26530" spans="1:4" x14ac:dyDescent="0.25">
      <c r="A26530"/>
      <c r="B26530"/>
      <c r="C26530"/>
      <c r="D26530"/>
    </row>
    <row r="26531" spans="1:4" x14ac:dyDescent="0.25">
      <c r="A26531"/>
      <c r="B26531"/>
      <c r="C26531"/>
      <c r="D26531"/>
    </row>
    <row r="26532" spans="1:4" x14ac:dyDescent="0.25">
      <c r="A26532"/>
      <c r="B26532"/>
      <c r="C26532"/>
      <c r="D26532"/>
    </row>
    <row r="26533" spans="1:4" x14ac:dyDescent="0.25">
      <c r="A26533"/>
      <c r="B26533"/>
      <c r="C26533"/>
      <c r="D26533"/>
    </row>
    <row r="26534" spans="1:4" x14ac:dyDescent="0.25">
      <c r="A26534"/>
      <c r="B26534"/>
      <c r="C26534"/>
      <c r="D26534"/>
    </row>
    <row r="26535" spans="1:4" x14ac:dyDescent="0.25">
      <c r="A26535"/>
      <c r="B26535"/>
      <c r="C26535"/>
      <c r="D26535"/>
    </row>
    <row r="26536" spans="1:4" x14ac:dyDescent="0.25">
      <c r="A26536"/>
      <c r="B26536"/>
      <c r="C26536"/>
      <c r="D26536"/>
    </row>
    <row r="26537" spans="1:4" x14ac:dyDescent="0.25">
      <c r="A26537"/>
      <c r="B26537"/>
      <c r="C26537"/>
      <c r="D26537"/>
    </row>
    <row r="26538" spans="1:4" x14ac:dyDescent="0.25">
      <c r="A26538"/>
      <c r="B26538"/>
      <c r="C26538"/>
      <c r="D26538"/>
    </row>
    <row r="26539" spans="1:4" x14ac:dyDescent="0.25">
      <c r="A26539"/>
      <c r="B26539"/>
      <c r="C26539"/>
      <c r="D26539"/>
    </row>
    <row r="26540" spans="1:4" x14ac:dyDescent="0.25">
      <c r="A26540"/>
      <c r="B26540"/>
      <c r="C26540"/>
      <c r="D26540"/>
    </row>
    <row r="26541" spans="1:4" x14ac:dyDescent="0.25">
      <c r="A26541"/>
      <c r="B26541"/>
      <c r="C26541"/>
      <c r="D26541"/>
    </row>
    <row r="26542" spans="1:4" x14ac:dyDescent="0.25">
      <c r="A26542"/>
      <c r="B26542"/>
      <c r="C26542"/>
      <c r="D26542"/>
    </row>
    <row r="26543" spans="1:4" x14ac:dyDescent="0.25">
      <c r="A26543"/>
      <c r="B26543"/>
      <c r="C26543"/>
      <c r="D26543"/>
    </row>
    <row r="26544" spans="1:4" x14ac:dyDescent="0.25">
      <c r="A26544"/>
      <c r="B26544"/>
      <c r="C26544"/>
      <c r="D26544"/>
    </row>
    <row r="26545" spans="1:4" x14ac:dyDescent="0.25">
      <c r="A26545"/>
      <c r="B26545"/>
      <c r="C26545"/>
      <c r="D26545"/>
    </row>
    <row r="26546" spans="1:4" x14ac:dyDescent="0.25">
      <c r="A26546"/>
      <c r="B26546"/>
      <c r="C26546"/>
      <c r="D26546"/>
    </row>
    <row r="26547" spans="1:4" x14ac:dyDescent="0.25">
      <c r="A26547"/>
      <c r="B26547"/>
      <c r="C26547"/>
      <c r="D26547"/>
    </row>
    <row r="26548" spans="1:4" x14ac:dyDescent="0.25">
      <c r="A26548"/>
      <c r="B26548"/>
      <c r="C26548"/>
      <c r="D26548"/>
    </row>
    <row r="26549" spans="1:4" x14ac:dyDescent="0.25">
      <c r="A26549"/>
      <c r="B26549"/>
      <c r="C26549"/>
      <c r="D26549"/>
    </row>
    <row r="26550" spans="1:4" x14ac:dyDescent="0.25">
      <c r="A26550"/>
      <c r="B26550"/>
      <c r="C26550"/>
      <c r="D26550"/>
    </row>
    <row r="26551" spans="1:4" x14ac:dyDescent="0.25">
      <c r="A26551"/>
      <c r="B26551"/>
      <c r="C26551"/>
      <c r="D26551"/>
    </row>
    <row r="26552" spans="1:4" x14ac:dyDescent="0.25">
      <c r="A26552"/>
      <c r="B26552"/>
      <c r="C26552"/>
      <c r="D26552"/>
    </row>
    <row r="26553" spans="1:4" x14ac:dyDescent="0.25">
      <c r="A26553"/>
      <c r="B26553"/>
      <c r="C26553"/>
      <c r="D26553"/>
    </row>
    <row r="26554" spans="1:4" x14ac:dyDescent="0.25">
      <c r="A26554"/>
      <c r="B26554"/>
      <c r="C26554"/>
      <c r="D26554"/>
    </row>
    <row r="26555" spans="1:4" x14ac:dyDescent="0.25">
      <c r="A26555"/>
      <c r="B26555"/>
      <c r="C26555"/>
      <c r="D26555"/>
    </row>
    <row r="26556" spans="1:4" x14ac:dyDescent="0.25">
      <c r="A26556"/>
      <c r="B26556"/>
      <c r="C26556"/>
      <c r="D26556"/>
    </row>
    <row r="26557" spans="1:4" x14ac:dyDescent="0.25">
      <c r="A26557"/>
      <c r="B26557"/>
      <c r="C26557"/>
      <c r="D26557"/>
    </row>
    <row r="26558" spans="1:4" x14ac:dyDescent="0.25">
      <c r="A26558"/>
      <c r="B26558"/>
      <c r="C26558"/>
      <c r="D26558"/>
    </row>
    <row r="26559" spans="1:4" x14ac:dyDescent="0.25">
      <c r="A26559"/>
      <c r="B26559"/>
      <c r="C26559"/>
      <c r="D26559"/>
    </row>
    <row r="26560" spans="1:4" x14ac:dyDescent="0.25">
      <c r="A26560"/>
      <c r="B26560"/>
      <c r="C26560"/>
      <c r="D26560"/>
    </row>
    <row r="26561" spans="1:4" x14ac:dyDescent="0.25">
      <c r="A26561"/>
      <c r="B26561"/>
      <c r="C26561"/>
      <c r="D26561"/>
    </row>
    <row r="26562" spans="1:4" x14ac:dyDescent="0.25">
      <c r="A26562"/>
      <c r="B26562"/>
      <c r="C26562"/>
      <c r="D26562"/>
    </row>
    <row r="26563" spans="1:4" x14ac:dyDescent="0.25">
      <c r="A26563"/>
      <c r="B26563"/>
      <c r="C26563"/>
      <c r="D26563"/>
    </row>
    <row r="26564" spans="1:4" x14ac:dyDescent="0.25">
      <c r="A26564"/>
      <c r="B26564"/>
      <c r="C26564"/>
      <c r="D26564"/>
    </row>
    <row r="26565" spans="1:4" x14ac:dyDescent="0.25">
      <c r="A26565"/>
      <c r="B26565"/>
      <c r="C26565"/>
      <c r="D26565"/>
    </row>
    <row r="26566" spans="1:4" x14ac:dyDescent="0.25">
      <c r="A26566"/>
      <c r="B26566"/>
      <c r="C26566"/>
      <c r="D26566"/>
    </row>
    <row r="26567" spans="1:4" x14ac:dyDescent="0.25">
      <c r="A26567"/>
      <c r="B26567"/>
      <c r="C26567"/>
      <c r="D26567"/>
    </row>
    <row r="26568" spans="1:4" x14ac:dyDescent="0.25">
      <c r="A26568"/>
      <c r="B26568"/>
      <c r="C26568"/>
      <c r="D26568"/>
    </row>
    <row r="26569" spans="1:4" x14ac:dyDescent="0.25">
      <c r="A26569"/>
      <c r="B26569"/>
      <c r="C26569"/>
      <c r="D26569"/>
    </row>
    <row r="26570" spans="1:4" x14ac:dyDescent="0.25">
      <c r="A26570"/>
      <c r="B26570"/>
      <c r="C26570"/>
      <c r="D26570"/>
    </row>
    <row r="26571" spans="1:4" x14ac:dyDescent="0.25">
      <c r="A26571"/>
      <c r="B26571"/>
      <c r="C26571"/>
      <c r="D26571"/>
    </row>
    <row r="26572" spans="1:4" x14ac:dyDescent="0.25">
      <c r="A26572"/>
      <c r="B26572"/>
      <c r="C26572"/>
      <c r="D26572"/>
    </row>
    <row r="26573" spans="1:4" x14ac:dyDescent="0.25">
      <c r="A26573"/>
      <c r="B26573"/>
      <c r="C26573"/>
      <c r="D26573"/>
    </row>
    <row r="26574" spans="1:4" x14ac:dyDescent="0.25">
      <c r="A26574"/>
      <c r="B26574"/>
      <c r="C26574"/>
      <c r="D26574"/>
    </row>
    <row r="26575" spans="1:4" x14ac:dyDescent="0.25">
      <c r="A26575"/>
      <c r="B26575"/>
      <c r="C26575"/>
      <c r="D26575"/>
    </row>
    <row r="26576" spans="1:4" x14ac:dyDescent="0.25">
      <c r="A26576"/>
      <c r="B26576"/>
      <c r="C26576"/>
      <c r="D26576"/>
    </row>
    <row r="26577" spans="1:4" x14ac:dyDescent="0.25">
      <c r="A26577"/>
      <c r="B26577"/>
      <c r="C26577"/>
      <c r="D26577"/>
    </row>
    <row r="26578" spans="1:4" x14ac:dyDescent="0.25">
      <c r="A26578"/>
      <c r="B26578"/>
      <c r="C26578"/>
      <c r="D26578"/>
    </row>
    <row r="26579" spans="1:4" x14ac:dyDescent="0.25">
      <c r="A26579"/>
      <c r="B26579"/>
      <c r="C26579"/>
      <c r="D26579"/>
    </row>
    <row r="26580" spans="1:4" x14ac:dyDescent="0.25">
      <c r="A26580"/>
      <c r="B26580"/>
      <c r="C26580"/>
      <c r="D26580"/>
    </row>
    <row r="26581" spans="1:4" x14ac:dyDescent="0.25">
      <c r="A26581"/>
      <c r="B26581"/>
      <c r="C26581"/>
      <c r="D26581"/>
    </row>
    <row r="26582" spans="1:4" x14ac:dyDescent="0.25">
      <c r="A26582"/>
      <c r="B26582"/>
      <c r="C26582"/>
      <c r="D26582"/>
    </row>
    <row r="26583" spans="1:4" x14ac:dyDescent="0.25">
      <c r="A26583"/>
      <c r="B26583"/>
      <c r="C26583"/>
      <c r="D26583"/>
    </row>
    <row r="26584" spans="1:4" x14ac:dyDescent="0.25">
      <c r="A26584"/>
      <c r="B26584"/>
      <c r="C26584"/>
      <c r="D26584"/>
    </row>
    <row r="26585" spans="1:4" x14ac:dyDescent="0.25">
      <c r="A26585"/>
      <c r="B26585"/>
      <c r="C26585"/>
      <c r="D26585"/>
    </row>
    <row r="26586" spans="1:4" x14ac:dyDescent="0.25">
      <c r="A26586"/>
      <c r="B26586"/>
      <c r="C26586"/>
      <c r="D26586"/>
    </row>
    <row r="26587" spans="1:4" x14ac:dyDescent="0.25">
      <c r="A26587"/>
      <c r="B26587"/>
      <c r="C26587"/>
      <c r="D26587"/>
    </row>
    <row r="26588" spans="1:4" x14ac:dyDescent="0.25">
      <c r="A26588"/>
      <c r="B26588"/>
      <c r="C26588"/>
      <c r="D26588"/>
    </row>
    <row r="26589" spans="1:4" x14ac:dyDescent="0.25">
      <c r="A26589"/>
      <c r="B26589"/>
      <c r="C26589"/>
      <c r="D26589"/>
    </row>
    <row r="26590" spans="1:4" x14ac:dyDescent="0.25">
      <c r="A26590"/>
      <c r="B26590"/>
      <c r="C26590"/>
      <c r="D26590"/>
    </row>
    <row r="26591" spans="1:4" x14ac:dyDescent="0.25">
      <c r="A26591"/>
      <c r="B26591"/>
      <c r="C26591"/>
      <c r="D26591"/>
    </row>
    <row r="26592" spans="1:4" x14ac:dyDescent="0.25">
      <c r="A26592"/>
      <c r="B26592"/>
      <c r="C26592"/>
      <c r="D26592"/>
    </row>
    <row r="26593" spans="1:4" x14ac:dyDescent="0.25">
      <c r="A26593"/>
      <c r="B26593"/>
      <c r="C26593"/>
      <c r="D26593"/>
    </row>
    <row r="26594" spans="1:4" x14ac:dyDescent="0.25">
      <c r="A26594"/>
      <c r="B26594"/>
      <c r="C26594"/>
      <c r="D26594"/>
    </row>
    <row r="26595" spans="1:4" x14ac:dyDescent="0.25">
      <c r="A26595"/>
      <c r="B26595"/>
      <c r="C26595"/>
      <c r="D26595"/>
    </row>
    <row r="26596" spans="1:4" x14ac:dyDescent="0.25">
      <c r="A26596"/>
      <c r="B26596"/>
      <c r="C26596"/>
      <c r="D26596"/>
    </row>
    <row r="26597" spans="1:4" x14ac:dyDescent="0.25">
      <c r="A26597"/>
      <c r="B26597"/>
      <c r="C26597"/>
      <c r="D26597"/>
    </row>
    <row r="26598" spans="1:4" x14ac:dyDescent="0.25">
      <c r="A26598"/>
      <c r="B26598"/>
      <c r="C26598"/>
      <c r="D26598"/>
    </row>
    <row r="26599" spans="1:4" x14ac:dyDescent="0.25">
      <c r="A26599"/>
      <c r="B26599"/>
      <c r="C26599"/>
      <c r="D26599"/>
    </row>
    <row r="26600" spans="1:4" x14ac:dyDescent="0.25">
      <c r="A26600"/>
      <c r="B26600"/>
      <c r="C26600"/>
      <c r="D26600"/>
    </row>
    <row r="26601" spans="1:4" x14ac:dyDescent="0.25">
      <c r="A26601"/>
      <c r="B26601"/>
      <c r="C26601"/>
      <c r="D26601"/>
    </row>
    <row r="26602" spans="1:4" x14ac:dyDescent="0.25">
      <c r="A26602"/>
      <c r="B26602"/>
      <c r="C26602"/>
      <c r="D26602"/>
    </row>
    <row r="26603" spans="1:4" x14ac:dyDescent="0.25">
      <c r="A26603"/>
      <c r="B26603"/>
      <c r="C26603"/>
      <c r="D26603"/>
    </row>
    <row r="26604" spans="1:4" x14ac:dyDescent="0.25">
      <c r="A26604"/>
      <c r="B26604"/>
      <c r="C26604"/>
      <c r="D26604"/>
    </row>
    <row r="26605" spans="1:4" x14ac:dyDescent="0.25">
      <c r="A26605"/>
      <c r="B26605"/>
      <c r="C26605"/>
      <c r="D26605"/>
    </row>
    <row r="26606" spans="1:4" x14ac:dyDescent="0.25">
      <c r="A26606"/>
      <c r="B26606"/>
      <c r="C26606"/>
      <c r="D26606"/>
    </row>
    <row r="26607" spans="1:4" x14ac:dyDescent="0.25">
      <c r="A26607"/>
      <c r="B26607"/>
      <c r="C26607"/>
      <c r="D26607"/>
    </row>
    <row r="26608" spans="1:4" x14ac:dyDescent="0.25">
      <c r="A26608"/>
      <c r="B26608"/>
      <c r="C26608"/>
      <c r="D26608"/>
    </row>
    <row r="26609" spans="1:4" x14ac:dyDescent="0.25">
      <c r="A26609"/>
      <c r="B26609"/>
      <c r="C26609"/>
      <c r="D26609"/>
    </row>
    <row r="26610" spans="1:4" x14ac:dyDescent="0.25">
      <c r="A26610"/>
      <c r="B26610"/>
      <c r="C26610"/>
      <c r="D26610"/>
    </row>
    <row r="26611" spans="1:4" x14ac:dyDescent="0.25">
      <c r="A26611"/>
      <c r="B26611"/>
      <c r="C26611"/>
      <c r="D26611"/>
    </row>
    <row r="26612" spans="1:4" x14ac:dyDescent="0.25">
      <c r="A26612"/>
      <c r="B26612"/>
      <c r="C26612"/>
      <c r="D26612"/>
    </row>
    <row r="26613" spans="1:4" x14ac:dyDescent="0.25">
      <c r="A26613"/>
      <c r="B26613"/>
      <c r="C26613"/>
      <c r="D26613"/>
    </row>
    <row r="26614" spans="1:4" x14ac:dyDescent="0.25">
      <c r="A26614"/>
      <c r="B26614"/>
      <c r="C26614"/>
      <c r="D26614"/>
    </row>
    <row r="26615" spans="1:4" x14ac:dyDescent="0.25">
      <c r="A26615"/>
      <c r="B26615"/>
      <c r="C26615"/>
      <c r="D26615"/>
    </row>
    <row r="26616" spans="1:4" x14ac:dyDescent="0.25">
      <c r="A26616"/>
      <c r="B26616"/>
      <c r="C26616"/>
      <c r="D26616"/>
    </row>
    <row r="26617" spans="1:4" x14ac:dyDescent="0.25">
      <c r="A26617"/>
      <c r="B26617"/>
      <c r="C26617"/>
      <c r="D26617"/>
    </row>
    <row r="26618" spans="1:4" x14ac:dyDescent="0.25">
      <c r="A26618"/>
      <c r="B26618"/>
      <c r="C26618"/>
      <c r="D26618"/>
    </row>
    <row r="26619" spans="1:4" x14ac:dyDescent="0.25">
      <c r="A26619"/>
      <c r="B26619"/>
      <c r="C26619"/>
      <c r="D26619"/>
    </row>
    <row r="26620" spans="1:4" x14ac:dyDescent="0.25">
      <c r="A26620"/>
      <c r="B26620"/>
      <c r="C26620"/>
      <c r="D26620"/>
    </row>
    <row r="26621" spans="1:4" x14ac:dyDescent="0.25">
      <c r="A26621"/>
      <c r="B26621"/>
      <c r="C26621"/>
      <c r="D26621"/>
    </row>
    <row r="26622" spans="1:4" x14ac:dyDescent="0.25">
      <c r="A26622"/>
      <c r="B26622"/>
      <c r="C26622"/>
      <c r="D26622"/>
    </row>
    <row r="26623" spans="1:4" x14ac:dyDescent="0.25">
      <c r="A26623"/>
      <c r="B26623"/>
      <c r="C26623"/>
      <c r="D26623"/>
    </row>
    <row r="26624" spans="1:4" x14ac:dyDescent="0.25">
      <c r="A26624"/>
      <c r="B26624"/>
      <c r="C26624"/>
      <c r="D26624"/>
    </row>
    <row r="26625" spans="1:4" x14ac:dyDescent="0.25">
      <c r="A26625"/>
      <c r="B26625"/>
      <c r="C26625"/>
      <c r="D26625"/>
    </row>
    <row r="26626" spans="1:4" x14ac:dyDescent="0.25">
      <c r="A26626"/>
      <c r="B26626"/>
      <c r="C26626"/>
      <c r="D26626"/>
    </row>
    <row r="26627" spans="1:4" x14ac:dyDescent="0.25">
      <c r="A26627"/>
      <c r="B26627"/>
      <c r="C26627"/>
      <c r="D26627"/>
    </row>
    <row r="26628" spans="1:4" x14ac:dyDescent="0.25">
      <c r="A26628"/>
      <c r="B26628"/>
      <c r="C26628"/>
      <c r="D26628"/>
    </row>
    <row r="26629" spans="1:4" x14ac:dyDescent="0.25">
      <c r="A26629"/>
      <c r="B26629"/>
      <c r="C26629"/>
      <c r="D26629"/>
    </row>
    <row r="26630" spans="1:4" x14ac:dyDescent="0.25">
      <c r="A26630"/>
      <c r="B26630"/>
      <c r="C26630"/>
      <c r="D26630"/>
    </row>
    <row r="26631" spans="1:4" x14ac:dyDescent="0.25">
      <c r="A26631"/>
      <c r="B26631"/>
      <c r="C26631"/>
      <c r="D26631"/>
    </row>
    <row r="26632" spans="1:4" x14ac:dyDescent="0.25">
      <c r="A26632"/>
      <c r="B26632"/>
      <c r="C26632"/>
      <c r="D26632"/>
    </row>
    <row r="26633" spans="1:4" x14ac:dyDescent="0.25">
      <c r="A26633"/>
      <c r="B26633"/>
      <c r="C26633"/>
      <c r="D26633"/>
    </row>
    <row r="26634" spans="1:4" x14ac:dyDescent="0.25">
      <c r="A26634"/>
      <c r="B26634"/>
      <c r="C26634"/>
      <c r="D26634"/>
    </row>
    <row r="26635" spans="1:4" x14ac:dyDescent="0.25">
      <c r="A26635"/>
      <c r="B26635"/>
      <c r="C26635"/>
      <c r="D26635"/>
    </row>
    <row r="26636" spans="1:4" x14ac:dyDescent="0.25">
      <c r="A26636"/>
      <c r="B26636"/>
      <c r="C26636"/>
      <c r="D26636"/>
    </row>
    <row r="26637" spans="1:4" x14ac:dyDescent="0.25">
      <c r="A26637"/>
      <c r="B26637"/>
      <c r="C26637"/>
      <c r="D26637"/>
    </row>
    <row r="26638" spans="1:4" x14ac:dyDescent="0.25">
      <c r="A26638"/>
      <c r="B26638"/>
      <c r="C26638"/>
      <c r="D26638"/>
    </row>
    <row r="26639" spans="1:4" x14ac:dyDescent="0.25">
      <c r="A26639"/>
      <c r="B26639"/>
      <c r="C26639"/>
      <c r="D26639"/>
    </row>
    <row r="26640" spans="1:4" x14ac:dyDescent="0.25">
      <c r="A26640"/>
      <c r="B26640"/>
      <c r="C26640"/>
      <c r="D26640"/>
    </row>
    <row r="26641" spans="1:4" x14ac:dyDescent="0.25">
      <c r="A26641"/>
      <c r="B26641"/>
      <c r="C26641"/>
      <c r="D26641"/>
    </row>
    <row r="26642" spans="1:4" x14ac:dyDescent="0.25">
      <c r="A26642"/>
      <c r="B26642"/>
      <c r="C26642"/>
      <c r="D26642"/>
    </row>
    <row r="26643" spans="1:4" x14ac:dyDescent="0.25">
      <c r="A26643"/>
      <c r="B26643"/>
      <c r="C26643"/>
      <c r="D26643"/>
    </row>
    <row r="26644" spans="1:4" x14ac:dyDescent="0.25">
      <c r="A26644"/>
      <c r="B26644"/>
      <c r="C26644"/>
      <c r="D26644"/>
    </row>
    <row r="26645" spans="1:4" x14ac:dyDescent="0.25">
      <c r="A26645"/>
      <c r="B26645"/>
      <c r="C26645"/>
      <c r="D26645"/>
    </row>
    <row r="26646" spans="1:4" x14ac:dyDescent="0.25">
      <c r="A26646"/>
      <c r="B26646"/>
      <c r="C26646"/>
      <c r="D26646"/>
    </row>
    <row r="26647" spans="1:4" x14ac:dyDescent="0.25">
      <c r="A26647"/>
      <c r="B26647"/>
      <c r="C26647"/>
      <c r="D26647"/>
    </row>
    <row r="26648" spans="1:4" x14ac:dyDescent="0.25">
      <c r="A26648"/>
      <c r="B26648"/>
      <c r="C26648"/>
      <c r="D26648"/>
    </row>
    <row r="26649" spans="1:4" x14ac:dyDescent="0.25">
      <c r="A26649"/>
      <c r="B26649"/>
      <c r="C26649"/>
      <c r="D26649"/>
    </row>
    <row r="26650" spans="1:4" x14ac:dyDescent="0.25">
      <c r="A26650"/>
      <c r="B26650"/>
      <c r="C26650"/>
      <c r="D26650"/>
    </row>
    <row r="26651" spans="1:4" x14ac:dyDescent="0.25">
      <c r="A26651"/>
      <c r="B26651"/>
      <c r="C26651"/>
      <c r="D26651"/>
    </row>
    <row r="26652" spans="1:4" x14ac:dyDescent="0.25">
      <c r="A26652"/>
      <c r="B26652"/>
      <c r="C26652"/>
      <c r="D26652"/>
    </row>
    <row r="26653" spans="1:4" x14ac:dyDescent="0.25">
      <c r="A26653"/>
      <c r="B26653"/>
      <c r="C26653"/>
      <c r="D26653"/>
    </row>
    <row r="26654" spans="1:4" x14ac:dyDescent="0.25">
      <c r="A26654"/>
      <c r="B26654"/>
      <c r="C26654"/>
      <c r="D26654"/>
    </row>
    <row r="26655" spans="1:4" x14ac:dyDescent="0.25">
      <c r="A26655"/>
      <c r="B26655"/>
      <c r="C26655"/>
      <c r="D26655"/>
    </row>
    <row r="26656" spans="1:4" x14ac:dyDescent="0.25">
      <c r="A26656"/>
      <c r="B26656"/>
      <c r="C26656"/>
      <c r="D26656"/>
    </row>
    <row r="26657" spans="1:4" x14ac:dyDescent="0.25">
      <c r="A26657"/>
      <c r="B26657"/>
      <c r="C26657"/>
      <c r="D26657"/>
    </row>
    <row r="26658" spans="1:4" x14ac:dyDescent="0.25">
      <c r="A26658"/>
      <c r="B26658"/>
      <c r="C26658"/>
      <c r="D26658"/>
    </row>
    <row r="26659" spans="1:4" x14ac:dyDescent="0.25">
      <c r="A26659"/>
      <c r="B26659"/>
      <c r="C26659"/>
      <c r="D26659"/>
    </row>
    <row r="26660" spans="1:4" x14ac:dyDescent="0.25">
      <c r="A26660"/>
      <c r="B26660"/>
      <c r="C26660"/>
      <c r="D26660"/>
    </row>
    <row r="26661" spans="1:4" x14ac:dyDescent="0.25">
      <c r="A26661"/>
      <c r="B26661"/>
      <c r="C26661"/>
      <c r="D26661"/>
    </row>
    <row r="26662" spans="1:4" x14ac:dyDescent="0.25">
      <c r="A26662"/>
      <c r="B26662"/>
      <c r="C26662"/>
      <c r="D26662"/>
    </row>
    <row r="26663" spans="1:4" x14ac:dyDescent="0.25">
      <c r="A26663"/>
      <c r="B26663"/>
      <c r="C26663"/>
      <c r="D26663"/>
    </row>
    <row r="26664" spans="1:4" x14ac:dyDescent="0.25">
      <c r="A26664"/>
      <c r="B26664"/>
      <c r="C26664"/>
      <c r="D26664"/>
    </row>
    <row r="26665" spans="1:4" x14ac:dyDescent="0.25">
      <c r="A26665"/>
      <c r="B26665"/>
      <c r="C26665"/>
      <c r="D26665"/>
    </row>
    <row r="26666" spans="1:4" x14ac:dyDescent="0.25">
      <c r="A26666"/>
      <c r="B26666"/>
      <c r="C26666"/>
      <c r="D26666"/>
    </row>
    <row r="26667" spans="1:4" x14ac:dyDescent="0.25">
      <c r="A26667"/>
      <c r="B26667"/>
      <c r="C26667"/>
      <c r="D26667"/>
    </row>
    <row r="26668" spans="1:4" x14ac:dyDescent="0.25">
      <c r="A26668"/>
      <c r="B26668"/>
      <c r="C26668"/>
      <c r="D26668"/>
    </row>
    <row r="26669" spans="1:4" x14ac:dyDescent="0.25">
      <c r="A26669"/>
      <c r="B26669"/>
      <c r="C26669"/>
      <c r="D26669"/>
    </row>
    <row r="26670" spans="1:4" x14ac:dyDescent="0.25">
      <c r="A26670"/>
      <c r="B26670"/>
      <c r="C26670"/>
      <c r="D26670"/>
    </row>
    <row r="26671" spans="1:4" x14ac:dyDescent="0.25">
      <c r="A26671"/>
      <c r="B26671"/>
      <c r="C26671"/>
      <c r="D26671"/>
    </row>
    <row r="26672" spans="1:4" x14ac:dyDescent="0.25">
      <c r="A26672"/>
      <c r="B26672"/>
      <c r="C26672"/>
      <c r="D26672"/>
    </row>
    <row r="26673" spans="1:4" x14ac:dyDescent="0.25">
      <c r="A26673"/>
      <c r="B26673"/>
      <c r="C26673"/>
      <c r="D26673"/>
    </row>
    <row r="26674" spans="1:4" x14ac:dyDescent="0.25">
      <c r="A26674"/>
      <c r="B26674"/>
      <c r="C26674"/>
      <c r="D26674"/>
    </row>
    <row r="26675" spans="1:4" x14ac:dyDescent="0.25">
      <c r="A26675"/>
      <c r="B26675"/>
      <c r="C26675"/>
      <c r="D26675"/>
    </row>
    <row r="26676" spans="1:4" x14ac:dyDescent="0.25">
      <c r="A26676"/>
      <c r="B26676"/>
      <c r="C26676"/>
      <c r="D26676"/>
    </row>
    <row r="26677" spans="1:4" x14ac:dyDescent="0.25">
      <c r="A26677"/>
      <c r="B26677"/>
      <c r="C26677"/>
      <c r="D26677"/>
    </row>
    <row r="26678" spans="1:4" x14ac:dyDescent="0.25">
      <c r="A26678"/>
      <c r="B26678"/>
      <c r="C26678"/>
      <c r="D26678"/>
    </row>
    <row r="26679" spans="1:4" x14ac:dyDescent="0.25">
      <c r="A26679"/>
      <c r="B26679"/>
      <c r="C26679"/>
      <c r="D26679"/>
    </row>
    <row r="26680" spans="1:4" x14ac:dyDescent="0.25">
      <c r="A26680"/>
      <c r="B26680"/>
      <c r="C26680"/>
      <c r="D26680"/>
    </row>
    <row r="26681" spans="1:4" x14ac:dyDescent="0.25">
      <c r="A26681"/>
      <c r="B26681"/>
      <c r="C26681"/>
      <c r="D26681"/>
    </row>
    <row r="26682" spans="1:4" x14ac:dyDescent="0.25">
      <c r="A26682"/>
      <c r="B26682"/>
      <c r="C26682"/>
      <c r="D26682"/>
    </row>
    <row r="26683" spans="1:4" x14ac:dyDescent="0.25">
      <c r="A26683"/>
      <c r="B26683"/>
      <c r="C26683"/>
      <c r="D26683"/>
    </row>
    <row r="26684" spans="1:4" x14ac:dyDescent="0.25">
      <c r="A26684"/>
      <c r="B26684"/>
      <c r="C26684"/>
      <c r="D26684"/>
    </row>
    <row r="26685" spans="1:4" x14ac:dyDescent="0.25">
      <c r="A26685"/>
      <c r="B26685"/>
      <c r="C26685"/>
      <c r="D26685"/>
    </row>
    <row r="26686" spans="1:4" x14ac:dyDescent="0.25">
      <c r="A26686"/>
      <c r="B26686"/>
      <c r="C26686"/>
      <c r="D26686"/>
    </row>
    <row r="26687" spans="1:4" x14ac:dyDescent="0.25">
      <c r="A26687"/>
      <c r="B26687"/>
      <c r="C26687"/>
      <c r="D26687"/>
    </row>
    <row r="26688" spans="1:4" x14ac:dyDescent="0.25">
      <c r="A26688"/>
      <c r="B26688"/>
      <c r="C26688"/>
      <c r="D26688"/>
    </row>
    <row r="26689" spans="1:4" x14ac:dyDescent="0.25">
      <c r="A26689"/>
      <c r="B26689"/>
      <c r="C26689"/>
      <c r="D26689"/>
    </row>
    <row r="26690" spans="1:4" x14ac:dyDescent="0.25">
      <c r="A26690"/>
      <c r="B26690"/>
      <c r="C26690"/>
      <c r="D26690"/>
    </row>
    <row r="26691" spans="1:4" x14ac:dyDescent="0.25">
      <c r="A26691"/>
      <c r="B26691"/>
      <c r="C26691"/>
      <c r="D26691"/>
    </row>
    <row r="26692" spans="1:4" x14ac:dyDescent="0.25">
      <c r="A26692"/>
      <c r="B26692"/>
      <c r="C26692"/>
      <c r="D26692"/>
    </row>
    <row r="26693" spans="1:4" x14ac:dyDescent="0.25">
      <c r="A26693"/>
      <c r="B26693"/>
      <c r="C26693"/>
      <c r="D26693"/>
    </row>
    <row r="26694" spans="1:4" x14ac:dyDescent="0.25">
      <c r="A26694"/>
      <c r="B26694"/>
      <c r="C26694"/>
      <c r="D26694"/>
    </row>
    <row r="26695" spans="1:4" x14ac:dyDescent="0.25">
      <c r="A26695"/>
      <c r="B26695"/>
      <c r="C26695"/>
      <c r="D26695"/>
    </row>
    <row r="26696" spans="1:4" x14ac:dyDescent="0.25">
      <c r="A26696"/>
      <c r="B26696"/>
      <c r="C26696"/>
      <c r="D26696"/>
    </row>
    <row r="26697" spans="1:4" x14ac:dyDescent="0.25">
      <c r="A26697"/>
      <c r="B26697"/>
      <c r="C26697"/>
      <c r="D26697"/>
    </row>
    <row r="26698" spans="1:4" x14ac:dyDescent="0.25">
      <c r="A26698"/>
      <c r="B26698"/>
      <c r="C26698"/>
      <c r="D26698"/>
    </row>
    <row r="26699" spans="1:4" x14ac:dyDescent="0.25">
      <c r="A26699"/>
      <c r="B26699"/>
      <c r="C26699"/>
      <c r="D26699"/>
    </row>
    <row r="26700" spans="1:4" x14ac:dyDescent="0.25">
      <c r="A26700"/>
      <c r="B26700"/>
      <c r="C26700"/>
      <c r="D26700"/>
    </row>
    <row r="26701" spans="1:4" x14ac:dyDescent="0.25">
      <c r="A26701"/>
      <c r="B26701"/>
      <c r="C26701"/>
      <c r="D26701"/>
    </row>
    <row r="26702" spans="1:4" x14ac:dyDescent="0.25">
      <c r="A26702"/>
      <c r="B26702"/>
      <c r="C26702"/>
      <c r="D26702"/>
    </row>
    <row r="26703" spans="1:4" x14ac:dyDescent="0.25">
      <c r="A26703"/>
      <c r="B26703"/>
      <c r="C26703"/>
      <c r="D26703"/>
    </row>
    <row r="26704" spans="1:4" x14ac:dyDescent="0.25">
      <c r="A26704"/>
      <c r="B26704"/>
      <c r="C26704"/>
      <c r="D26704"/>
    </row>
    <row r="26705" spans="1:4" x14ac:dyDescent="0.25">
      <c r="A26705"/>
      <c r="B26705"/>
      <c r="C26705"/>
      <c r="D26705"/>
    </row>
    <row r="26706" spans="1:4" x14ac:dyDescent="0.25">
      <c r="A26706"/>
      <c r="B26706"/>
      <c r="C26706"/>
      <c r="D26706"/>
    </row>
    <row r="26707" spans="1:4" x14ac:dyDescent="0.25">
      <c r="A26707"/>
      <c r="B26707"/>
      <c r="C26707"/>
      <c r="D26707"/>
    </row>
    <row r="26708" spans="1:4" x14ac:dyDescent="0.25">
      <c r="A26708"/>
      <c r="B26708"/>
      <c r="C26708"/>
      <c r="D26708"/>
    </row>
    <row r="26709" spans="1:4" x14ac:dyDescent="0.25">
      <c r="A26709"/>
      <c r="B26709"/>
      <c r="C26709"/>
      <c r="D26709"/>
    </row>
    <row r="26710" spans="1:4" x14ac:dyDescent="0.25">
      <c r="A26710"/>
      <c r="B26710"/>
      <c r="C26710"/>
      <c r="D26710"/>
    </row>
    <row r="26711" spans="1:4" x14ac:dyDescent="0.25">
      <c r="A26711"/>
      <c r="B26711"/>
      <c r="C26711"/>
      <c r="D26711"/>
    </row>
    <row r="26712" spans="1:4" x14ac:dyDescent="0.25">
      <c r="A26712"/>
      <c r="B26712"/>
      <c r="C26712"/>
      <c r="D26712"/>
    </row>
    <row r="26713" spans="1:4" x14ac:dyDescent="0.25">
      <c r="A26713"/>
      <c r="B26713"/>
      <c r="C26713"/>
      <c r="D26713"/>
    </row>
    <row r="26714" spans="1:4" x14ac:dyDescent="0.25">
      <c r="A26714"/>
      <c r="B26714"/>
      <c r="C26714"/>
      <c r="D26714"/>
    </row>
    <row r="26715" spans="1:4" x14ac:dyDescent="0.25">
      <c r="A26715"/>
      <c r="B26715"/>
      <c r="C26715"/>
      <c r="D26715"/>
    </row>
    <row r="26716" spans="1:4" x14ac:dyDescent="0.25">
      <c r="A26716"/>
      <c r="B26716"/>
      <c r="C26716"/>
      <c r="D26716"/>
    </row>
    <row r="26717" spans="1:4" x14ac:dyDescent="0.25">
      <c r="A26717"/>
      <c r="B26717"/>
      <c r="C26717"/>
      <c r="D26717"/>
    </row>
    <row r="26718" spans="1:4" x14ac:dyDescent="0.25">
      <c r="A26718"/>
      <c r="B26718"/>
      <c r="C26718"/>
      <c r="D26718"/>
    </row>
    <row r="26719" spans="1:4" x14ac:dyDescent="0.25">
      <c r="A26719"/>
      <c r="B26719"/>
      <c r="C26719"/>
      <c r="D26719"/>
    </row>
    <row r="26720" spans="1:4" x14ac:dyDescent="0.25">
      <c r="A26720"/>
      <c r="B26720"/>
      <c r="C26720"/>
      <c r="D26720"/>
    </row>
    <row r="26721" spans="1:4" x14ac:dyDescent="0.25">
      <c r="A26721"/>
      <c r="B26721"/>
      <c r="C26721"/>
      <c r="D26721"/>
    </row>
    <row r="26722" spans="1:4" x14ac:dyDescent="0.25">
      <c r="A26722"/>
      <c r="B26722"/>
      <c r="C26722"/>
      <c r="D26722"/>
    </row>
    <row r="26723" spans="1:4" x14ac:dyDescent="0.25">
      <c r="A26723"/>
      <c r="B26723"/>
      <c r="C26723"/>
      <c r="D26723"/>
    </row>
    <row r="26724" spans="1:4" x14ac:dyDescent="0.25">
      <c r="A26724"/>
      <c r="B26724"/>
      <c r="C26724"/>
      <c r="D26724"/>
    </row>
    <row r="26725" spans="1:4" x14ac:dyDescent="0.25">
      <c r="A26725"/>
      <c r="B26725"/>
      <c r="C26725"/>
      <c r="D26725"/>
    </row>
    <row r="26726" spans="1:4" x14ac:dyDescent="0.25">
      <c r="A26726"/>
      <c r="B26726"/>
      <c r="C26726"/>
      <c r="D26726"/>
    </row>
    <row r="26727" spans="1:4" x14ac:dyDescent="0.25">
      <c r="A26727"/>
      <c r="B26727"/>
      <c r="C26727"/>
      <c r="D26727"/>
    </row>
    <row r="26728" spans="1:4" x14ac:dyDescent="0.25">
      <c r="A26728"/>
      <c r="B26728"/>
      <c r="C26728"/>
      <c r="D26728"/>
    </row>
    <row r="26729" spans="1:4" x14ac:dyDescent="0.25">
      <c r="A26729"/>
      <c r="B26729"/>
      <c r="C26729"/>
      <c r="D26729"/>
    </row>
    <row r="26730" spans="1:4" x14ac:dyDescent="0.25">
      <c r="A26730"/>
      <c r="B26730"/>
      <c r="C26730"/>
      <c r="D26730"/>
    </row>
    <row r="26731" spans="1:4" x14ac:dyDescent="0.25">
      <c r="A26731"/>
      <c r="B26731"/>
      <c r="C26731"/>
      <c r="D26731"/>
    </row>
    <row r="26732" spans="1:4" x14ac:dyDescent="0.25">
      <c r="A26732"/>
      <c r="B26732"/>
      <c r="C26732"/>
      <c r="D26732"/>
    </row>
    <row r="26733" spans="1:4" x14ac:dyDescent="0.25">
      <c r="A26733"/>
      <c r="B26733"/>
      <c r="C26733"/>
      <c r="D26733"/>
    </row>
    <row r="26734" spans="1:4" x14ac:dyDescent="0.25">
      <c r="A26734"/>
      <c r="B26734"/>
      <c r="C26734"/>
      <c r="D26734"/>
    </row>
    <row r="26735" spans="1:4" x14ac:dyDescent="0.25">
      <c r="A26735"/>
      <c r="B26735"/>
      <c r="C26735"/>
      <c r="D26735"/>
    </row>
    <row r="26736" spans="1:4" x14ac:dyDescent="0.25">
      <c r="A26736"/>
      <c r="B26736"/>
      <c r="C26736"/>
      <c r="D26736"/>
    </row>
    <row r="26737" spans="1:4" x14ac:dyDescent="0.25">
      <c r="A26737"/>
      <c r="B26737"/>
      <c r="C26737"/>
      <c r="D26737"/>
    </row>
    <row r="26738" spans="1:4" x14ac:dyDescent="0.25">
      <c r="A26738"/>
      <c r="B26738"/>
      <c r="C26738"/>
      <c r="D26738"/>
    </row>
    <row r="26739" spans="1:4" x14ac:dyDescent="0.25">
      <c r="A26739"/>
      <c r="B26739"/>
      <c r="C26739"/>
      <c r="D26739"/>
    </row>
    <row r="26740" spans="1:4" x14ac:dyDescent="0.25">
      <c r="A26740"/>
      <c r="B26740"/>
      <c r="C26740"/>
      <c r="D26740"/>
    </row>
    <row r="26741" spans="1:4" x14ac:dyDescent="0.25">
      <c r="A26741"/>
      <c r="B26741"/>
      <c r="C26741"/>
      <c r="D26741"/>
    </row>
    <row r="26742" spans="1:4" x14ac:dyDescent="0.25">
      <c r="A26742"/>
      <c r="B26742"/>
      <c r="C26742"/>
      <c r="D26742"/>
    </row>
    <row r="26743" spans="1:4" x14ac:dyDescent="0.25">
      <c r="A26743"/>
      <c r="B26743"/>
      <c r="C26743"/>
      <c r="D26743"/>
    </row>
    <row r="26744" spans="1:4" x14ac:dyDescent="0.25">
      <c r="A26744"/>
      <c r="B26744"/>
      <c r="C26744"/>
      <c r="D26744"/>
    </row>
    <row r="26745" spans="1:4" x14ac:dyDescent="0.25">
      <c r="A26745"/>
      <c r="B26745"/>
      <c r="C26745"/>
      <c r="D26745"/>
    </row>
    <row r="26746" spans="1:4" x14ac:dyDescent="0.25">
      <c r="A26746"/>
      <c r="B26746"/>
      <c r="C26746"/>
      <c r="D26746"/>
    </row>
    <row r="26747" spans="1:4" x14ac:dyDescent="0.25">
      <c r="A26747"/>
      <c r="B26747"/>
      <c r="C26747"/>
      <c r="D26747"/>
    </row>
    <row r="26748" spans="1:4" x14ac:dyDescent="0.25">
      <c r="A26748"/>
      <c r="B26748"/>
      <c r="C26748"/>
      <c r="D26748"/>
    </row>
    <row r="26749" spans="1:4" x14ac:dyDescent="0.25">
      <c r="A26749"/>
      <c r="B26749"/>
      <c r="C26749"/>
      <c r="D26749"/>
    </row>
    <row r="26750" spans="1:4" x14ac:dyDescent="0.25">
      <c r="A26750"/>
      <c r="B26750"/>
      <c r="C26750"/>
      <c r="D26750"/>
    </row>
    <row r="26751" spans="1:4" x14ac:dyDescent="0.25">
      <c r="A26751"/>
      <c r="B26751"/>
      <c r="C26751"/>
      <c r="D26751"/>
    </row>
    <row r="26752" spans="1:4" x14ac:dyDescent="0.25">
      <c r="A26752"/>
      <c r="B26752"/>
      <c r="C26752"/>
      <c r="D26752"/>
    </row>
    <row r="26753" spans="1:4" x14ac:dyDescent="0.25">
      <c r="A26753"/>
      <c r="B26753"/>
      <c r="C26753"/>
      <c r="D26753"/>
    </row>
    <row r="26754" spans="1:4" x14ac:dyDescent="0.25">
      <c r="A26754"/>
      <c r="B26754"/>
      <c r="C26754"/>
      <c r="D26754"/>
    </row>
    <row r="26755" spans="1:4" x14ac:dyDescent="0.25">
      <c r="A26755"/>
      <c r="B26755"/>
      <c r="C26755"/>
      <c r="D26755"/>
    </row>
    <row r="26756" spans="1:4" x14ac:dyDescent="0.25">
      <c r="A26756"/>
      <c r="B26756"/>
      <c r="C26756"/>
      <c r="D26756"/>
    </row>
    <row r="26757" spans="1:4" x14ac:dyDescent="0.25">
      <c r="A26757"/>
      <c r="B26757"/>
      <c r="C26757"/>
      <c r="D26757"/>
    </row>
    <row r="26758" spans="1:4" x14ac:dyDescent="0.25">
      <c r="A26758"/>
      <c r="B26758"/>
      <c r="C26758"/>
      <c r="D26758"/>
    </row>
    <row r="26759" spans="1:4" x14ac:dyDescent="0.25">
      <c r="A26759"/>
      <c r="B26759"/>
      <c r="C26759"/>
      <c r="D26759"/>
    </row>
    <row r="26760" spans="1:4" x14ac:dyDescent="0.25">
      <c r="A26760"/>
      <c r="B26760"/>
      <c r="C26760"/>
      <c r="D26760"/>
    </row>
    <row r="26761" spans="1:4" x14ac:dyDescent="0.25">
      <c r="A26761"/>
      <c r="B26761"/>
      <c r="C26761"/>
      <c r="D26761"/>
    </row>
    <row r="26762" spans="1:4" x14ac:dyDescent="0.25">
      <c r="A26762"/>
      <c r="B26762"/>
      <c r="C26762"/>
      <c r="D26762"/>
    </row>
    <row r="26763" spans="1:4" x14ac:dyDescent="0.25">
      <c r="A26763"/>
      <c r="B26763"/>
      <c r="C26763"/>
      <c r="D26763"/>
    </row>
    <row r="26764" spans="1:4" x14ac:dyDescent="0.25">
      <c r="A26764"/>
      <c r="B26764"/>
      <c r="C26764"/>
      <c r="D26764"/>
    </row>
    <row r="26765" spans="1:4" x14ac:dyDescent="0.25">
      <c r="A26765"/>
      <c r="B26765"/>
      <c r="C26765"/>
      <c r="D26765"/>
    </row>
    <row r="26766" spans="1:4" x14ac:dyDescent="0.25">
      <c r="A26766"/>
      <c r="B26766"/>
      <c r="C26766"/>
      <c r="D26766"/>
    </row>
    <row r="26767" spans="1:4" x14ac:dyDescent="0.25">
      <c r="A26767"/>
      <c r="B26767"/>
      <c r="C26767"/>
      <c r="D26767"/>
    </row>
    <row r="26768" spans="1:4" x14ac:dyDescent="0.25">
      <c r="A26768"/>
      <c r="B26768"/>
      <c r="C26768"/>
      <c r="D26768"/>
    </row>
    <row r="26769" spans="1:4" x14ac:dyDescent="0.25">
      <c r="A26769"/>
      <c r="B26769"/>
      <c r="C26769"/>
      <c r="D26769"/>
    </row>
    <row r="26770" spans="1:4" x14ac:dyDescent="0.25">
      <c r="A26770"/>
      <c r="B26770"/>
      <c r="C26770"/>
      <c r="D26770"/>
    </row>
    <row r="26771" spans="1:4" x14ac:dyDescent="0.25">
      <c r="A26771"/>
      <c r="B26771"/>
      <c r="C26771"/>
      <c r="D26771"/>
    </row>
    <row r="26772" spans="1:4" x14ac:dyDescent="0.25">
      <c r="A26772"/>
      <c r="B26772"/>
      <c r="C26772"/>
      <c r="D26772"/>
    </row>
    <row r="26773" spans="1:4" x14ac:dyDescent="0.25">
      <c r="A26773"/>
      <c r="B26773"/>
      <c r="C26773"/>
      <c r="D26773"/>
    </row>
    <row r="26774" spans="1:4" x14ac:dyDescent="0.25">
      <c r="A26774"/>
      <c r="B26774"/>
      <c r="C26774"/>
      <c r="D26774"/>
    </row>
    <row r="26775" spans="1:4" x14ac:dyDescent="0.25">
      <c r="A26775"/>
      <c r="B26775"/>
      <c r="C26775"/>
      <c r="D26775"/>
    </row>
    <row r="26776" spans="1:4" x14ac:dyDescent="0.25">
      <c r="A26776"/>
      <c r="B26776"/>
      <c r="C26776"/>
      <c r="D26776"/>
    </row>
    <row r="26777" spans="1:4" x14ac:dyDescent="0.25">
      <c r="A26777"/>
      <c r="B26777"/>
      <c r="C26777"/>
      <c r="D26777"/>
    </row>
    <row r="26778" spans="1:4" x14ac:dyDescent="0.25">
      <c r="A26778"/>
      <c r="B26778"/>
      <c r="C26778"/>
      <c r="D26778"/>
    </row>
    <row r="26779" spans="1:4" x14ac:dyDescent="0.25">
      <c r="A26779"/>
      <c r="B26779"/>
      <c r="C26779"/>
      <c r="D26779"/>
    </row>
    <row r="26780" spans="1:4" x14ac:dyDescent="0.25">
      <c r="A26780"/>
      <c r="B26780"/>
      <c r="C26780"/>
      <c r="D26780"/>
    </row>
    <row r="26781" spans="1:4" x14ac:dyDescent="0.25">
      <c r="A26781"/>
      <c r="B26781"/>
      <c r="C26781"/>
      <c r="D26781"/>
    </row>
    <row r="26782" spans="1:4" x14ac:dyDescent="0.25">
      <c r="A26782"/>
      <c r="B26782"/>
      <c r="C26782"/>
      <c r="D26782"/>
    </row>
    <row r="26783" spans="1:4" x14ac:dyDescent="0.25">
      <c r="A26783"/>
      <c r="B26783"/>
      <c r="C26783"/>
      <c r="D26783"/>
    </row>
    <row r="26784" spans="1:4" x14ac:dyDescent="0.25">
      <c r="A26784"/>
      <c r="B26784"/>
      <c r="C26784"/>
      <c r="D26784"/>
    </row>
    <row r="26785" spans="1:4" x14ac:dyDescent="0.25">
      <c r="A26785"/>
      <c r="B26785"/>
      <c r="C26785"/>
      <c r="D26785"/>
    </row>
    <row r="26786" spans="1:4" x14ac:dyDescent="0.25">
      <c r="A26786"/>
      <c r="B26786"/>
      <c r="C26786"/>
      <c r="D26786"/>
    </row>
    <row r="26787" spans="1:4" x14ac:dyDescent="0.25">
      <c r="A26787"/>
      <c r="B26787"/>
      <c r="C26787"/>
      <c r="D26787"/>
    </row>
    <row r="26788" spans="1:4" x14ac:dyDescent="0.25">
      <c r="A26788"/>
      <c r="B26788"/>
      <c r="C26788"/>
      <c r="D26788"/>
    </row>
    <row r="26789" spans="1:4" x14ac:dyDescent="0.25">
      <c r="A26789"/>
      <c r="B26789"/>
      <c r="C26789"/>
      <c r="D26789"/>
    </row>
    <row r="26790" spans="1:4" x14ac:dyDescent="0.25">
      <c r="A26790"/>
      <c r="B26790"/>
      <c r="C26790"/>
      <c r="D26790"/>
    </row>
    <row r="26791" spans="1:4" x14ac:dyDescent="0.25">
      <c r="A26791"/>
      <c r="B26791"/>
      <c r="C26791"/>
      <c r="D26791"/>
    </row>
    <row r="26792" spans="1:4" x14ac:dyDescent="0.25">
      <c r="A26792"/>
      <c r="B26792"/>
      <c r="C26792"/>
      <c r="D26792"/>
    </row>
    <row r="26793" spans="1:4" x14ac:dyDescent="0.25">
      <c r="A26793"/>
      <c r="B26793"/>
      <c r="C26793"/>
      <c r="D26793"/>
    </row>
    <row r="26794" spans="1:4" x14ac:dyDescent="0.25">
      <c r="A26794"/>
      <c r="B26794"/>
      <c r="C26794"/>
      <c r="D26794"/>
    </row>
    <row r="26795" spans="1:4" x14ac:dyDescent="0.25">
      <c r="A26795"/>
      <c r="B26795"/>
      <c r="C26795"/>
      <c r="D26795"/>
    </row>
    <row r="26796" spans="1:4" x14ac:dyDescent="0.25">
      <c r="A26796"/>
      <c r="B26796"/>
      <c r="C26796"/>
      <c r="D26796"/>
    </row>
    <row r="26797" spans="1:4" x14ac:dyDescent="0.25">
      <c r="A26797"/>
      <c r="B26797"/>
      <c r="C26797"/>
      <c r="D26797"/>
    </row>
    <row r="26798" spans="1:4" x14ac:dyDescent="0.25">
      <c r="A26798"/>
      <c r="B26798"/>
      <c r="C26798"/>
      <c r="D26798"/>
    </row>
    <row r="26799" spans="1:4" x14ac:dyDescent="0.25">
      <c r="A26799"/>
      <c r="B26799"/>
      <c r="C26799"/>
      <c r="D26799"/>
    </row>
    <row r="26800" spans="1:4" x14ac:dyDescent="0.25">
      <c r="A26800"/>
      <c r="B26800"/>
      <c r="C26800"/>
      <c r="D26800"/>
    </row>
    <row r="26801" spans="1:4" x14ac:dyDescent="0.25">
      <c r="A26801"/>
      <c r="B26801"/>
      <c r="C26801"/>
      <c r="D26801"/>
    </row>
    <row r="26802" spans="1:4" x14ac:dyDescent="0.25">
      <c r="A26802"/>
      <c r="B26802"/>
      <c r="C26802"/>
      <c r="D26802"/>
    </row>
    <row r="26803" spans="1:4" x14ac:dyDescent="0.25">
      <c r="A26803"/>
      <c r="B26803"/>
      <c r="C26803"/>
      <c r="D26803"/>
    </row>
    <row r="26804" spans="1:4" x14ac:dyDescent="0.25">
      <c r="A26804"/>
      <c r="B26804"/>
      <c r="C26804"/>
      <c r="D26804"/>
    </row>
    <row r="26805" spans="1:4" x14ac:dyDescent="0.25">
      <c r="A26805"/>
      <c r="B26805"/>
      <c r="C26805"/>
      <c r="D26805"/>
    </row>
    <row r="26806" spans="1:4" x14ac:dyDescent="0.25">
      <c r="A26806"/>
      <c r="B26806"/>
      <c r="C26806"/>
      <c r="D26806"/>
    </row>
    <row r="26807" spans="1:4" x14ac:dyDescent="0.25">
      <c r="A26807"/>
      <c r="B26807"/>
      <c r="C26807"/>
      <c r="D26807"/>
    </row>
    <row r="26808" spans="1:4" x14ac:dyDescent="0.25">
      <c r="A26808"/>
      <c r="B26808"/>
      <c r="C26808"/>
      <c r="D26808"/>
    </row>
    <row r="26809" spans="1:4" x14ac:dyDescent="0.25">
      <c r="A26809"/>
      <c r="B26809"/>
      <c r="C26809"/>
      <c r="D26809"/>
    </row>
    <row r="26810" spans="1:4" x14ac:dyDescent="0.25">
      <c r="A26810"/>
      <c r="B26810"/>
      <c r="C26810"/>
      <c r="D26810"/>
    </row>
    <row r="26811" spans="1:4" x14ac:dyDescent="0.25">
      <c r="A26811"/>
      <c r="B26811"/>
      <c r="C26811"/>
      <c r="D26811"/>
    </row>
    <row r="26812" spans="1:4" x14ac:dyDescent="0.25">
      <c r="A26812"/>
      <c r="B26812"/>
      <c r="C26812"/>
      <c r="D26812"/>
    </row>
    <row r="26813" spans="1:4" x14ac:dyDescent="0.25">
      <c r="A26813"/>
      <c r="B26813"/>
      <c r="C26813"/>
      <c r="D26813"/>
    </row>
    <row r="26814" spans="1:4" x14ac:dyDescent="0.25">
      <c r="A26814"/>
      <c r="B26814"/>
      <c r="C26814"/>
      <c r="D26814"/>
    </row>
    <row r="26815" spans="1:4" x14ac:dyDescent="0.25">
      <c r="A26815"/>
      <c r="B26815"/>
      <c r="C26815"/>
      <c r="D26815"/>
    </row>
    <row r="26816" spans="1:4" x14ac:dyDescent="0.25">
      <c r="A26816"/>
      <c r="B26816"/>
      <c r="C26816"/>
      <c r="D26816"/>
    </row>
    <row r="26817" spans="1:4" x14ac:dyDescent="0.25">
      <c r="A26817"/>
      <c r="B26817"/>
      <c r="C26817"/>
      <c r="D26817"/>
    </row>
    <row r="26818" spans="1:4" x14ac:dyDescent="0.25">
      <c r="A26818"/>
      <c r="B26818"/>
      <c r="C26818"/>
      <c r="D26818"/>
    </row>
    <row r="26819" spans="1:4" x14ac:dyDescent="0.25">
      <c r="A26819"/>
      <c r="B26819"/>
      <c r="C26819"/>
      <c r="D26819"/>
    </row>
    <row r="26820" spans="1:4" x14ac:dyDescent="0.25">
      <c r="A26820"/>
      <c r="B26820"/>
      <c r="C26820"/>
      <c r="D26820"/>
    </row>
    <row r="26821" spans="1:4" x14ac:dyDescent="0.25">
      <c r="A26821"/>
      <c r="B26821"/>
      <c r="C26821"/>
      <c r="D26821"/>
    </row>
    <row r="26822" spans="1:4" x14ac:dyDescent="0.25">
      <c r="A26822"/>
      <c r="B26822"/>
      <c r="C26822"/>
      <c r="D26822"/>
    </row>
    <row r="26823" spans="1:4" x14ac:dyDescent="0.25">
      <c r="A26823"/>
      <c r="B26823"/>
      <c r="C26823"/>
      <c r="D26823"/>
    </row>
    <row r="26824" spans="1:4" x14ac:dyDescent="0.25">
      <c r="A26824"/>
      <c r="B26824"/>
      <c r="C26824"/>
      <c r="D26824"/>
    </row>
    <row r="26825" spans="1:4" x14ac:dyDescent="0.25">
      <c r="A26825"/>
      <c r="B26825"/>
      <c r="C26825"/>
      <c r="D26825"/>
    </row>
    <row r="26826" spans="1:4" x14ac:dyDescent="0.25">
      <c r="A26826"/>
      <c r="B26826"/>
      <c r="C26826"/>
      <c r="D26826"/>
    </row>
    <row r="26827" spans="1:4" x14ac:dyDescent="0.25">
      <c r="A26827"/>
      <c r="B26827"/>
      <c r="C26827"/>
      <c r="D26827"/>
    </row>
    <row r="26828" spans="1:4" x14ac:dyDescent="0.25">
      <c r="A26828"/>
      <c r="B26828"/>
      <c r="C26828"/>
      <c r="D26828"/>
    </row>
    <row r="26829" spans="1:4" x14ac:dyDescent="0.25">
      <c r="A26829"/>
      <c r="B26829"/>
      <c r="C26829"/>
      <c r="D26829"/>
    </row>
    <row r="26830" spans="1:4" x14ac:dyDescent="0.25">
      <c r="A26830"/>
      <c r="B26830"/>
      <c r="C26830"/>
      <c r="D26830"/>
    </row>
    <row r="26831" spans="1:4" x14ac:dyDescent="0.25">
      <c r="A26831"/>
      <c r="B26831"/>
      <c r="C26831"/>
      <c r="D26831"/>
    </row>
    <row r="26832" spans="1:4" x14ac:dyDescent="0.25">
      <c r="A26832"/>
      <c r="B26832"/>
      <c r="C26832"/>
      <c r="D26832"/>
    </row>
    <row r="26833" spans="1:4" x14ac:dyDescent="0.25">
      <c r="A26833"/>
      <c r="B26833"/>
      <c r="C26833"/>
      <c r="D26833"/>
    </row>
    <row r="26834" spans="1:4" x14ac:dyDescent="0.25">
      <c r="A26834"/>
      <c r="B26834"/>
      <c r="C26834"/>
      <c r="D26834"/>
    </row>
    <row r="26835" spans="1:4" x14ac:dyDescent="0.25">
      <c r="A26835"/>
      <c r="B26835"/>
      <c r="C26835"/>
      <c r="D26835"/>
    </row>
    <row r="26836" spans="1:4" x14ac:dyDescent="0.25">
      <c r="A26836"/>
      <c r="B26836"/>
      <c r="C26836"/>
      <c r="D26836"/>
    </row>
    <row r="26837" spans="1:4" x14ac:dyDescent="0.25">
      <c r="A26837"/>
      <c r="B26837"/>
      <c r="C26837"/>
      <c r="D26837"/>
    </row>
    <row r="26838" spans="1:4" x14ac:dyDescent="0.25">
      <c r="A26838"/>
      <c r="B26838"/>
      <c r="C26838"/>
      <c r="D26838"/>
    </row>
    <row r="26839" spans="1:4" x14ac:dyDescent="0.25">
      <c r="A26839"/>
      <c r="B26839"/>
      <c r="C26839"/>
      <c r="D26839"/>
    </row>
    <row r="26840" spans="1:4" x14ac:dyDescent="0.25">
      <c r="A26840"/>
      <c r="B26840"/>
      <c r="C26840"/>
      <c r="D26840"/>
    </row>
    <row r="26841" spans="1:4" x14ac:dyDescent="0.25">
      <c r="A26841"/>
      <c r="B26841"/>
      <c r="C26841"/>
      <c r="D26841"/>
    </row>
    <row r="26842" spans="1:4" x14ac:dyDescent="0.25">
      <c r="A26842"/>
      <c r="B26842"/>
      <c r="C26842"/>
      <c r="D26842"/>
    </row>
    <row r="26843" spans="1:4" x14ac:dyDescent="0.25">
      <c r="A26843"/>
      <c r="B26843"/>
      <c r="C26843"/>
      <c r="D26843"/>
    </row>
    <row r="26844" spans="1:4" x14ac:dyDescent="0.25">
      <c r="A26844"/>
      <c r="B26844"/>
      <c r="C26844"/>
      <c r="D26844"/>
    </row>
    <row r="26845" spans="1:4" x14ac:dyDescent="0.25">
      <c r="A26845"/>
      <c r="B26845"/>
      <c r="C26845"/>
      <c r="D26845"/>
    </row>
    <row r="26846" spans="1:4" x14ac:dyDescent="0.25">
      <c r="A26846"/>
      <c r="B26846"/>
      <c r="C26846"/>
      <c r="D26846"/>
    </row>
    <row r="26847" spans="1:4" x14ac:dyDescent="0.25">
      <c r="A26847"/>
      <c r="B26847"/>
      <c r="C26847"/>
      <c r="D26847"/>
    </row>
    <row r="26848" spans="1:4" x14ac:dyDescent="0.25">
      <c r="A26848"/>
      <c r="B26848"/>
      <c r="C26848"/>
      <c r="D26848"/>
    </row>
    <row r="26849" spans="1:4" x14ac:dyDescent="0.25">
      <c r="A26849"/>
      <c r="B26849"/>
      <c r="C26849"/>
      <c r="D26849"/>
    </row>
    <row r="26850" spans="1:4" x14ac:dyDescent="0.25">
      <c r="A26850"/>
      <c r="B26850"/>
      <c r="C26850"/>
      <c r="D26850"/>
    </row>
    <row r="26851" spans="1:4" x14ac:dyDescent="0.25">
      <c r="A26851"/>
      <c r="B26851"/>
      <c r="C26851"/>
      <c r="D26851"/>
    </row>
    <row r="26852" spans="1:4" x14ac:dyDescent="0.25">
      <c r="A26852"/>
      <c r="B26852"/>
      <c r="C26852"/>
      <c r="D26852"/>
    </row>
    <row r="26853" spans="1:4" x14ac:dyDescent="0.25">
      <c r="A26853"/>
      <c r="B26853"/>
      <c r="C26853"/>
      <c r="D26853"/>
    </row>
    <row r="26854" spans="1:4" x14ac:dyDescent="0.25">
      <c r="A26854"/>
      <c r="B26854"/>
      <c r="C26854"/>
      <c r="D26854"/>
    </row>
    <row r="26855" spans="1:4" x14ac:dyDescent="0.25">
      <c r="A26855"/>
      <c r="B26855"/>
      <c r="C26855"/>
      <c r="D26855"/>
    </row>
    <row r="26856" spans="1:4" x14ac:dyDescent="0.25">
      <c r="A26856"/>
      <c r="B26856"/>
      <c r="C26856"/>
      <c r="D26856"/>
    </row>
    <row r="26857" spans="1:4" x14ac:dyDescent="0.25">
      <c r="A26857"/>
      <c r="B26857"/>
      <c r="C26857"/>
      <c r="D26857"/>
    </row>
    <row r="26858" spans="1:4" x14ac:dyDescent="0.25">
      <c r="A26858"/>
      <c r="B26858"/>
      <c r="C26858"/>
      <c r="D26858"/>
    </row>
    <row r="26859" spans="1:4" x14ac:dyDescent="0.25">
      <c r="A26859"/>
      <c r="B26859"/>
      <c r="C26859"/>
      <c r="D26859"/>
    </row>
    <row r="26860" spans="1:4" x14ac:dyDescent="0.25">
      <c r="A26860"/>
      <c r="B26860"/>
      <c r="C26860"/>
      <c r="D26860"/>
    </row>
    <row r="26861" spans="1:4" x14ac:dyDescent="0.25">
      <c r="A26861"/>
      <c r="B26861"/>
      <c r="C26861"/>
      <c r="D26861"/>
    </row>
    <row r="26862" spans="1:4" x14ac:dyDescent="0.25">
      <c r="A26862"/>
      <c r="B26862"/>
      <c r="C26862"/>
      <c r="D26862"/>
    </row>
    <row r="26863" spans="1:4" x14ac:dyDescent="0.25">
      <c r="A26863"/>
      <c r="B26863"/>
      <c r="C26863"/>
      <c r="D26863"/>
    </row>
    <row r="26864" spans="1:4" x14ac:dyDescent="0.25">
      <c r="A26864"/>
      <c r="B26864"/>
      <c r="C26864"/>
      <c r="D26864"/>
    </row>
    <row r="26865" spans="1:4" x14ac:dyDescent="0.25">
      <c r="A26865"/>
      <c r="B26865"/>
      <c r="C26865"/>
      <c r="D26865"/>
    </row>
    <row r="26866" spans="1:4" x14ac:dyDescent="0.25">
      <c r="A26866"/>
      <c r="B26866"/>
      <c r="C26866"/>
      <c r="D26866"/>
    </row>
    <row r="26867" spans="1:4" x14ac:dyDescent="0.25">
      <c r="A26867"/>
      <c r="B26867"/>
      <c r="C26867"/>
      <c r="D26867"/>
    </row>
    <row r="26868" spans="1:4" x14ac:dyDescent="0.25">
      <c r="A26868"/>
      <c r="B26868"/>
      <c r="C26868"/>
      <c r="D26868"/>
    </row>
    <row r="26869" spans="1:4" x14ac:dyDescent="0.25">
      <c r="A26869"/>
      <c r="B26869"/>
      <c r="C26869"/>
      <c r="D26869"/>
    </row>
    <row r="26870" spans="1:4" x14ac:dyDescent="0.25">
      <c r="A26870"/>
      <c r="B26870"/>
      <c r="C26870"/>
      <c r="D26870"/>
    </row>
    <row r="26871" spans="1:4" x14ac:dyDescent="0.25">
      <c r="A26871"/>
      <c r="B26871"/>
      <c r="C26871"/>
      <c r="D26871"/>
    </row>
    <row r="26872" spans="1:4" x14ac:dyDescent="0.25">
      <c r="A26872"/>
      <c r="B26872"/>
      <c r="C26872"/>
      <c r="D26872"/>
    </row>
    <row r="26873" spans="1:4" x14ac:dyDescent="0.25">
      <c r="A26873"/>
      <c r="B26873"/>
      <c r="C26873"/>
      <c r="D26873"/>
    </row>
    <row r="26874" spans="1:4" x14ac:dyDescent="0.25">
      <c r="A26874"/>
      <c r="B26874"/>
      <c r="C26874"/>
      <c r="D26874"/>
    </row>
    <row r="26875" spans="1:4" x14ac:dyDescent="0.25">
      <c r="A26875"/>
      <c r="B26875"/>
      <c r="C26875"/>
      <c r="D26875"/>
    </row>
    <row r="26876" spans="1:4" x14ac:dyDescent="0.25">
      <c r="A26876"/>
      <c r="B26876"/>
      <c r="C26876"/>
      <c r="D26876"/>
    </row>
    <row r="26877" spans="1:4" x14ac:dyDescent="0.25">
      <c r="A26877"/>
      <c r="B26877"/>
      <c r="C26877"/>
      <c r="D26877"/>
    </row>
    <row r="26878" spans="1:4" x14ac:dyDescent="0.25">
      <c r="A26878"/>
      <c r="B26878"/>
      <c r="C26878"/>
      <c r="D26878"/>
    </row>
    <row r="26879" spans="1:4" x14ac:dyDescent="0.25">
      <c r="A26879"/>
      <c r="B26879"/>
      <c r="C26879"/>
      <c r="D26879"/>
    </row>
    <row r="26880" spans="1:4" x14ac:dyDescent="0.25">
      <c r="A26880"/>
      <c r="B26880"/>
      <c r="C26880"/>
      <c r="D26880"/>
    </row>
    <row r="26881" spans="1:4" x14ac:dyDescent="0.25">
      <c r="A26881"/>
      <c r="B26881"/>
      <c r="C26881"/>
      <c r="D26881"/>
    </row>
    <row r="26882" spans="1:4" x14ac:dyDescent="0.25">
      <c r="A26882"/>
      <c r="B26882"/>
      <c r="C26882"/>
      <c r="D26882"/>
    </row>
    <row r="26883" spans="1:4" x14ac:dyDescent="0.25">
      <c r="A26883"/>
      <c r="B26883"/>
      <c r="C26883"/>
      <c r="D26883"/>
    </row>
    <row r="26884" spans="1:4" x14ac:dyDescent="0.25">
      <c r="A26884"/>
      <c r="B26884"/>
      <c r="C26884"/>
      <c r="D26884"/>
    </row>
    <row r="26885" spans="1:4" x14ac:dyDescent="0.25">
      <c r="A26885"/>
      <c r="B26885"/>
      <c r="C26885"/>
      <c r="D26885"/>
    </row>
    <row r="26886" spans="1:4" x14ac:dyDescent="0.25">
      <c r="A26886"/>
      <c r="B26886"/>
      <c r="C26886"/>
      <c r="D26886"/>
    </row>
    <row r="26887" spans="1:4" x14ac:dyDescent="0.25">
      <c r="A26887"/>
      <c r="B26887"/>
      <c r="C26887"/>
      <c r="D26887"/>
    </row>
    <row r="26888" spans="1:4" x14ac:dyDescent="0.25">
      <c r="A26888"/>
      <c r="B26888"/>
      <c r="C26888"/>
      <c r="D26888"/>
    </row>
    <row r="26889" spans="1:4" x14ac:dyDescent="0.25">
      <c r="A26889"/>
      <c r="B26889"/>
      <c r="C26889"/>
      <c r="D26889"/>
    </row>
    <row r="26890" spans="1:4" x14ac:dyDescent="0.25">
      <c r="A26890"/>
      <c r="B26890"/>
      <c r="C26890"/>
      <c r="D26890"/>
    </row>
    <row r="26891" spans="1:4" x14ac:dyDescent="0.25">
      <c r="A26891"/>
      <c r="B26891"/>
      <c r="C26891"/>
      <c r="D26891"/>
    </row>
    <row r="26892" spans="1:4" x14ac:dyDescent="0.25">
      <c r="A26892"/>
      <c r="B26892"/>
      <c r="C26892"/>
      <c r="D26892"/>
    </row>
    <row r="26893" spans="1:4" x14ac:dyDescent="0.25">
      <c r="A26893"/>
      <c r="B26893"/>
      <c r="C26893"/>
      <c r="D26893"/>
    </row>
    <row r="26894" spans="1:4" x14ac:dyDescent="0.25">
      <c r="A26894"/>
      <c r="B26894"/>
      <c r="C26894"/>
      <c r="D26894"/>
    </row>
    <row r="26895" spans="1:4" x14ac:dyDescent="0.25">
      <c r="A26895"/>
      <c r="B26895"/>
      <c r="C26895"/>
      <c r="D26895"/>
    </row>
    <row r="26896" spans="1:4" x14ac:dyDescent="0.25">
      <c r="A26896"/>
      <c r="B26896"/>
      <c r="C26896"/>
      <c r="D26896"/>
    </row>
    <row r="26897" spans="1:4" x14ac:dyDescent="0.25">
      <c r="A26897"/>
      <c r="B26897"/>
      <c r="C26897"/>
      <c r="D26897"/>
    </row>
    <row r="26898" spans="1:4" x14ac:dyDescent="0.25">
      <c r="A26898"/>
      <c r="B26898"/>
      <c r="C26898"/>
      <c r="D26898"/>
    </row>
    <row r="26899" spans="1:4" x14ac:dyDescent="0.25">
      <c r="A26899"/>
      <c r="B26899"/>
      <c r="C26899"/>
      <c r="D26899"/>
    </row>
    <row r="26900" spans="1:4" x14ac:dyDescent="0.25">
      <c r="A26900"/>
      <c r="B26900"/>
      <c r="C26900"/>
      <c r="D26900"/>
    </row>
    <row r="26901" spans="1:4" x14ac:dyDescent="0.25">
      <c r="A26901"/>
      <c r="B26901"/>
      <c r="C26901"/>
      <c r="D26901"/>
    </row>
    <row r="26902" spans="1:4" x14ac:dyDescent="0.25">
      <c r="A26902"/>
      <c r="B26902"/>
      <c r="C26902"/>
      <c r="D26902"/>
    </row>
    <row r="26903" spans="1:4" x14ac:dyDescent="0.25">
      <c r="A26903"/>
      <c r="B26903"/>
      <c r="C26903"/>
      <c r="D26903"/>
    </row>
    <row r="26904" spans="1:4" x14ac:dyDescent="0.25">
      <c r="A26904"/>
      <c r="B26904"/>
      <c r="C26904"/>
      <c r="D26904"/>
    </row>
    <row r="26905" spans="1:4" x14ac:dyDescent="0.25">
      <c r="A26905"/>
      <c r="B26905"/>
      <c r="C26905"/>
      <c r="D26905"/>
    </row>
    <row r="26906" spans="1:4" x14ac:dyDescent="0.25">
      <c r="A26906"/>
      <c r="B26906"/>
      <c r="C26906"/>
      <c r="D26906"/>
    </row>
    <row r="26907" spans="1:4" x14ac:dyDescent="0.25">
      <c r="A26907"/>
      <c r="B26907"/>
      <c r="C26907"/>
      <c r="D26907"/>
    </row>
    <row r="26908" spans="1:4" x14ac:dyDescent="0.25">
      <c r="A26908"/>
      <c r="B26908"/>
      <c r="C26908"/>
      <c r="D26908"/>
    </row>
    <row r="26909" spans="1:4" x14ac:dyDescent="0.25">
      <c r="A26909"/>
      <c r="B26909"/>
      <c r="C26909"/>
      <c r="D26909"/>
    </row>
    <row r="26910" spans="1:4" x14ac:dyDescent="0.25">
      <c r="A26910"/>
      <c r="B26910"/>
      <c r="C26910"/>
      <c r="D26910"/>
    </row>
    <row r="26911" spans="1:4" x14ac:dyDescent="0.25">
      <c r="A26911"/>
      <c r="B26911"/>
      <c r="C26911"/>
      <c r="D26911"/>
    </row>
    <row r="26912" spans="1:4" x14ac:dyDescent="0.25">
      <c r="A26912"/>
      <c r="B26912"/>
      <c r="C26912"/>
      <c r="D26912"/>
    </row>
    <row r="26913" spans="1:4" x14ac:dyDescent="0.25">
      <c r="A26913"/>
      <c r="B26913"/>
      <c r="C26913"/>
      <c r="D26913"/>
    </row>
    <row r="26914" spans="1:4" x14ac:dyDescent="0.25">
      <c r="A26914"/>
      <c r="B26914"/>
      <c r="C26914"/>
      <c r="D26914"/>
    </row>
    <row r="26915" spans="1:4" x14ac:dyDescent="0.25">
      <c r="A26915"/>
      <c r="B26915"/>
      <c r="C26915"/>
      <c r="D26915"/>
    </row>
    <row r="26916" spans="1:4" x14ac:dyDescent="0.25">
      <c r="A26916"/>
      <c r="B26916"/>
      <c r="C26916"/>
      <c r="D26916"/>
    </row>
    <row r="26917" spans="1:4" x14ac:dyDescent="0.25">
      <c r="A26917"/>
      <c r="B26917"/>
      <c r="C26917"/>
      <c r="D26917"/>
    </row>
    <row r="26918" spans="1:4" x14ac:dyDescent="0.25">
      <c r="A26918"/>
      <c r="B26918"/>
      <c r="C26918"/>
      <c r="D26918"/>
    </row>
    <row r="26919" spans="1:4" x14ac:dyDescent="0.25">
      <c r="A26919"/>
      <c r="B26919"/>
      <c r="C26919"/>
      <c r="D26919"/>
    </row>
    <row r="26920" spans="1:4" x14ac:dyDescent="0.25">
      <c r="A26920"/>
      <c r="B26920"/>
      <c r="C26920"/>
      <c r="D26920"/>
    </row>
    <row r="26921" spans="1:4" x14ac:dyDescent="0.25">
      <c r="A26921"/>
      <c r="B26921"/>
      <c r="C26921"/>
      <c r="D26921"/>
    </row>
    <row r="26922" spans="1:4" x14ac:dyDescent="0.25">
      <c r="A26922"/>
      <c r="B26922"/>
      <c r="C26922"/>
      <c r="D26922"/>
    </row>
    <row r="26923" spans="1:4" x14ac:dyDescent="0.25">
      <c r="A26923"/>
      <c r="B26923"/>
      <c r="C26923"/>
      <c r="D26923"/>
    </row>
    <row r="26924" spans="1:4" x14ac:dyDescent="0.25">
      <c r="A26924"/>
      <c r="B26924"/>
      <c r="C26924"/>
      <c r="D26924"/>
    </row>
    <row r="26925" spans="1:4" x14ac:dyDescent="0.25">
      <c r="A26925"/>
      <c r="B26925"/>
      <c r="C26925"/>
      <c r="D26925"/>
    </row>
    <row r="26926" spans="1:4" x14ac:dyDescent="0.25">
      <c r="A26926"/>
      <c r="B26926"/>
      <c r="C26926"/>
      <c r="D26926"/>
    </row>
    <row r="26927" spans="1:4" x14ac:dyDescent="0.25">
      <c r="A26927"/>
      <c r="B26927"/>
      <c r="C26927"/>
      <c r="D26927"/>
    </row>
    <row r="26928" spans="1:4" x14ac:dyDescent="0.25">
      <c r="A26928"/>
      <c r="B26928"/>
      <c r="C26928"/>
      <c r="D26928"/>
    </row>
    <row r="26929" spans="1:4" x14ac:dyDescent="0.25">
      <c r="A26929"/>
      <c r="B26929"/>
      <c r="C26929"/>
      <c r="D26929"/>
    </row>
    <row r="26930" spans="1:4" x14ac:dyDescent="0.25">
      <c r="A26930"/>
      <c r="B26930"/>
      <c r="C26930"/>
      <c r="D26930"/>
    </row>
    <row r="26931" spans="1:4" x14ac:dyDescent="0.25">
      <c r="A26931"/>
      <c r="B26931"/>
      <c r="C26931"/>
      <c r="D26931"/>
    </row>
    <row r="26932" spans="1:4" x14ac:dyDescent="0.25">
      <c r="A26932"/>
      <c r="B26932"/>
      <c r="C26932"/>
      <c r="D26932"/>
    </row>
    <row r="26933" spans="1:4" x14ac:dyDescent="0.25">
      <c r="A26933"/>
      <c r="B26933"/>
      <c r="C26933"/>
      <c r="D26933"/>
    </row>
    <row r="26934" spans="1:4" x14ac:dyDescent="0.25">
      <c r="A26934"/>
      <c r="B26934"/>
      <c r="C26934"/>
      <c r="D26934"/>
    </row>
    <row r="26935" spans="1:4" x14ac:dyDescent="0.25">
      <c r="A26935"/>
      <c r="B26935"/>
      <c r="C26935"/>
      <c r="D26935"/>
    </row>
    <row r="26936" spans="1:4" x14ac:dyDescent="0.25">
      <c r="A26936"/>
      <c r="B26936"/>
      <c r="C26936"/>
      <c r="D26936"/>
    </row>
    <row r="26937" spans="1:4" x14ac:dyDescent="0.25">
      <c r="A26937"/>
      <c r="B26937"/>
      <c r="C26937"/>
      <c r="D26937"/>
    </row>
    <row r="26938" spans="1:4" x14ac:dyDescent="0.25">
      <c r="A26938"/>
      <c r="B26938"/>
      <c r="C26938"/>
      <c r="D26938"/>
    </row>
    <row r="26939" spans="1:4" x14ac:dyDescent="0.25">
      <c r="A26939"/>
      <c r="B26939"/>
      <c r="C26939"/>
      <c r="D26939"/>
    </row>
    <row r="26940" spans="1:4" x14ac:dyDescent="0.25">
      <c r="A26940"/>
      <c r="B26940"/>
      <c r="C26940"/>
      <c r="D26940"/>
    </row>
    <row r="26941" spans="1:4" x14ac:dyDescent="0.25">
      <c r="A26941"/>
      <c r="B26941"/>
      <c r="C26941"/>
      <c r="D26941"/>
    </row>
    <row r="26942" spans="1:4" x14ac:dyDescent="0.25">
      <c r="A26942"/>
      <c r="B26942"/>
      <c r="C26942"/>
      <c r="D26942"/>
    </row>
    <row r="26943" spans="1:4" x14ac:dyDescent="0.25">
      <c r="A26943"/>
      <c r="B26943"/>
      <c r="C26943"/>
      <c r="D26943"/>
    </row>
    <row r="26944" spans="1:4" x14ac:dyDescent="0.25">
      <c r="A26944"/>
      <c r="B26944"/>
      <c r="C26944"/>
      <c r="D26944"/>
    </row>
    <row r="26945" spans="1:4" x14ac:dyDescent="0.25">
      <c r="A26945"/>
      <c r="B26945"/>
      <c r="C26945"/>
      <c r="D26945"/>
    </row>
    <row r="26946" spans="1:4" x14ac:dyDescent="0.25">
      <c r="A26946"/>
      <c r="B26946"/>
      <c r="C26946"/>
      <c r="D26946"/>
    </row>
    <row r="26947" spans="1:4" x14ac:dyDescent="0.25">
      <c r="A26947"/>
      <c r="B26947"/>
      <c r="C26947"/>
      <c r="D26947"/>
    </row>
    <row r="26948" spans="1:4" x14ac:dyDescent="0.25">
      <c r="A26948"/>
      <c r="B26948"/>
      <c r="C26948"/>
      <c r="D26948"/>
    </row>
    <row r="26949" spans="1:4" x14ac:dyDescent="0.25">
      <c r="A26949"/>
      <c r="B26949"/>
      <c r="C26949"/>
      <c r="D26949"/>
    </row>
    <row r="26950" spans="1:4" x14ac:dyDescent="0.25">
      <c r="A26950"/>
      <c r="B26950"/>
      <c r="C26950"/>
      <c r="D26950"/>
    </row>
    <row r="26951" spans="1:4" x14ac:dyDescent="0.25">
      <c r="A26951"/>
      <c r="B26951"/>
      <c r="C26951"/>
      <c r="D26951"/>
    </row>
    <row r="26952" spans="1:4" x14ac:dyDescent="0.25">
      <c r="A26952"/>
      <c r="B26952"/>
      <c r="C26952"/>
      <c r="D26952"/>
    </row>
    <row r="26953" spans="1:4" x14ac:dyDescent="0.25">
      <c r="A26953"/>
      <c r="B26953"/>
      <c r="C26953"/>
      <c r="D26953"/>
    </row>
    <row r="26954" spans="1:4" x14ac:dyDescent="0.25">
      <c r="A26954"/>
      <c r="B26954"/>
      <c r="C26954"/>
      <c r="D26954"/>
    </row>
    <row r="26955" spans="1:4" x14ac:dyDescent="0.25">
      <c r="A26955"/>
      <c r="B26955"/>
      <c r="C26955"/>
      <c r="D26955"/>
    </row>
    <row r="26956" spans="1:4" x14ac:dyDescent="0.25">
      <c r="A26956"/>
      <c r="B26956"/>
      <c r="C26956"/>
      <c r="D26956"/>
    </row>
    <row r="26957" spans="1:4" x14ac:dyDescent="0.25">
      <c r="A26957"/>
      <c r="B26957"/>
      <c r="C26957"/>
      <c r="D26957"/>
    </row>
    <row r="26958" spans="1:4" x14ac:dyDescent="0.25">
      <c r="A26958"/>
      <c r="B26958"/>
      <c r="C26958"/>
      <c r="D26958"/>
    </row>
    <row r="26959" spans="1:4" x14ac:dyDescent="0.25">
      <c r="A26959"/>
      <c r="B26959"/>
      <c r="C26959"/>
      <c r="D26959"/>
    </row>
    <row r="26960" spans="1:4" x14ac:dyDescent="0.25">
      <c r="A26960"/>
      <c r="B26960"/>
      <c r="C26960"/>
      <c r="D26960"/>
    </row>
    <row r="26961" spans="1:4" x14ac:dyDescent="0.25">
      <c r="A26961"/>
      <c r="B26961"/>
      <c r="C26961"/>
      <c r="D26961"/>
    </row>
    <row r="26962" spans="1:4" x14ac:dyDescent="0.25">
      <c r="A26962"/>
      <c r="B26962"/>
      <c r="C26962"/>
      <c r="D26962"/>
    </row>
    <row r="26963" spans="1:4" x14ac:dyDescent="0.25">
      <c r="A26963"/>
      <c r="B26963"/>
      <c r="C26963"/>
      <c r="D26963"/>
    </row>
    <row r="26964" spans="1:4" x14ac:dyDescent="0.25">
      <c r="A26964"/>
      <c r="B26964"/>
      <c r="C26964"/>
      <c r="D26964"/>
    </row>
    <row r="26965" spans="1:4" x14ac:dyDescent="0.25">
      <c r="A26965"/>
      <c r="B26965"/>
      <c r="C26965"/>
      <c r="D26965"/>
    </row>
    <row r="26966" spans="1:4" x14ac:dyDescent="0.25">
      <c r="A26966"/>
      <c r="B26966"/>
      <c r="C26966"/>
      <c r="D26966"/>
    </row>
    <row r="26967" spans="1:4" x14ac:dyDescent="0.25">
      <c r="A26967"/>
      <c r="B26967"/>
      <c r="C26967"/>
      <c r="D26967"/>
    </row>
    <row r="26968" spans="1:4" x14ac:dyDescent="0.25">
      <c r="A26968"/>
      <c r="B26968"/>
      <c r="C26968"/>
      <c r="D26968"/>
    </row>
    <row r="26969" spans="1:4" x14ac:dyDescent="0.25">
      <c r="A26969"/>
      <c r="B26969"/>
      <c r="C26969"/>
      <c r="D26969"/>
    </row>
    <row r="26970" spans="1:4" x14ac:dyDescent="0.25">
      <c r="A26970"/>
      <c r="B26970"/>
      <c r="C26970"/>
      <c r="D26970"/>
    </row>
    <row r="26971" spans="1:4" x14ac:dyDescent="0.25">
      <c r="A26971"/>
      <c r="B26971"/>
      <c r="C26971"/>
      <c r="D26971"/>
    </row>
    <row r="26972" spans="1:4" x14ac:dyDescent="0.25">
      <c r="A26972"/>
      <c r="B26972"/>
      <c r="C26972"/>
      <c r="D26972"/>
    </row>
    <row r="26973" spans="1:4" x14ac:dyDescent="0.25">
      <c r="A26973"/>
      <c r="B26973"/>
      <c r="C26973"/>
      <c r="D26973"/>
    </row>
    <row r="26974" spans="1:4" x14ac:dyDescent="0.25">
      <c r="A26974"/>
      <c r="B26974"/>
      <c r="C26974"/>
      <c r="D26974"/>
    </row>
    <row r="26975" spans="1:4" x14ac:dyDescent="0.25">
      <c r="A26975"/>
      <c r="B26975"/>
      <c r="C26975"/>
      <c r="D26975"/>
    </row>
    <row r="26976" spans="1:4" x14ac:dyDescent="0.25">
      <c r="A26976"/>
      <c r="B26976"/>
      <c r="C26976"/>
      <c r="D26976"/>
    </row>
    <row r="26977" spans="1:4" x14ac:dyDescent="0.25">
      <c r="A26977"/>
      <c r="B26977"/>
      <c r="C26977"/>
      <c r="D26977"/>
    </row>
    <row r="26978" spans="1:4" x14ac:dyDescent="0.25">
      <c r="A26978"/>
      <c r="B26978"/>
      <c r="C26978"/>
      <c r="D26978"/>
    </row>
    <row r="26979" spans="1:4" x14ac:dyDescent="0.25">
      <c r="A26979"/>
      <c r="B26979"/>
      <c r="C26979"/>
      <c r="D26979"/>
    </row>
    <row r="26980" spans="1:4" x14ac:dyDescent="0.25">
      <c r="A26980"/>
      <c r="B26980"/>
      <c r="C26980"/>
      <c r="D26980"/>
    </row>
    <row r="26981" spans="1:4" x14ac:dyDescent="0.25">
      <c r="A26981"/>
      <c r="B26981"/>
      <c r="C26981"/>
      <c r="D26981"/>
    </row>
    <row r="26982" spans="1:4" x14ac:dyDescent="0.25">
      <c r="A26982"/>
      <c r="B26982"/>
      <c r="C26982"/>
      <c r="D26982"/>
    </row>
    <row r="26983" spans="1:4" x14ac:dyDescent="0.25">
      <c r="A26983"/>
      <c r="B26983"/>
      <c r="C26983"/>
      <c r="D26983"/>
    </row>
    <row r="26984" spans="1:4" x14ac:dyDescent="0.25">
      <c r="A26984"/>
      <c r="B26984"/>
      <c r="C26984"/>
      <c r="D26984"/>
    </row>
    <row r="26985" spans="1:4" x14ac:dyDescent="0.25">
      <c r="A26985"/>
      <c r="B26985"/>
      <c r="C26985"/>
      <c r="D26985"/>
    </row>
    <row r="26986" spans="1:4" x14ac:dyDescent="0.25">
      <c r="A26986"/>
      <c r="B26986"/>
      <c r="C26986"/>
      <c r="D26986"/>
    </row>
    <row r="26987" spans="1:4" x14ac:dyDescent="0.25">
      <c r="A26987"/>
      <c r="B26987"/>
      <c r="C26987"/>
      <c r="D26987"/>
    </row>
    <row r="26988" spans="1:4" x14ac:dyDescent="0.25">
      <c r="A26988"/>
      <c r="B26988"/>
      <c r="C26988"/>
      <c r="D26988"/>
    </row>
    <row r="26989" spans="1:4" x14ac:dyDescent="0.25">
      <c r="A26989"/>
      <c r="B26989"/>
      <c r="C26989"/>
      <c r="D26989"/>
    </row>
    <row r="26990" spans="1:4" x14ac:dyDescent="0.25">
      <c r="A26990"/>
      <c r="B26990"/>
      <c r="C26990"/>
      <c r="D26990"/>
    </row>
    <row r="26991" spans="1:4" x14ac:dyDescent="0.25">
      <c r="A26991"/>
      <c r="B26991"/>
      <c r="C26991"/>
      <c r="D26991"/>
    </row>
    <row r="26992" spans="1:4" x14ac:dyDescent="0.25">
      <c r="A26992"/>
      <c r="B26992"/>
      <c r="C26992"/>
      <c r="D26992"/>
    </row>
    <row r="26993" spans="1:4" x14ac:dyDescent="0.25">
      <c r="A26993"/>
      <c r="B26993"/>
      <c r="C26993"/>
      <c r="D26993"/>
    </row>
    <row r="26994" spans="1:4" x14ac:dyDescent="0.25">
      <c r="A26994"/>
      <c r="B26994"/>
      <c r="C26994"/>
      <c r="D26994"/>
    </row>
    <row r="26995" spans="1:4" x14ac:dyDescent="0.25">
      <c r="A26995"/>
      <c r="B26995"/>
      <c r="C26995"/>
      <c r="D26995"/>
    </row>
    <row r="26996" spans="1:4" x14ac:dyDescent="0.25">
      <c r="A26996"/>
      <c r="B26996"/>
      <c r="C26996"/>
      <c r="D26996"/>
    </row>
    <row r="26997" spans="1:4" x14ac:dyDescent="0.25">
      <c r="A26997"/>
      <c r="B26997"/>
      <c r="C26997"/>
      <c r="D26997"/>
    </row>
    <row r="26998" spans="1:4" x14ac:dyDescent="0.25">
      <c r="A26998"/>
      <c r="B26998"/>
      <c r="C26998"/>
      <c r="D26998"/>
    </row>
    <row r="26999" spans="1:4" x14ac:dyDescent="0.25">
      <c r="A26999"/>
      <c r="B26999"/>
      <c r="C26999"/>
      <c r="D26999"/>
    </row>
    <row r="27000" spans="1:4" x14ac:dyDescent="0.25">
      <c r="A27000"/>
      <c r="B27000"/>
      <c r="C27000"/>
      <c r="D27000"/>
    </row>
    <row r="27001" spans="1:4" x14ac:dyDescent="0.25">
      <c r="A27001"/>
      <c r="B27001"/>
      <c r="C27001"/>
      <c r="D27001"/>
    </row>
    <row r="27002" spans="1:4" x14ac:dyDescent="0.25">
      <c r="A27002"/>
      <c r="B27002"/>
      <c r="C27002"/>
      <c r="D27002"/>
    </row>
    <row r="27003" spans="1:4" x14ac:dyDescent="0.25">
      <c r="A27003"/>
      <c r="B27003"/>
      <c r="C27003"/>
      <c r="D27003"/>
    </row>
    <row r="27004" spans="1:4" x14ac:dyDescent="0.25">
      <c r="A27004"/>
      <c r="B27004"/>
      <c r="C27004"/>
      <c r="D27004"/>
    </row>
    <row r="27005" spans="1:4" x14ac:dyDescent="0.25">
      <c r="A27005"/>
      <c r="B27005"/>
      <c r="C27005"/>
      <c r="D27005"/>
    </row>
    <row r="27006" spans="1:4" x14ac:dyDescent="0.25">
      <c r="A27006"/>
      <c r="B27006"/>
      <c r="C27006"/>
      <c r="D27006"/>
    </row>
    <row r="27007" spans="1:4" x14ac:dyDescent="0.25">
      <c r="A27007"/>
      <c r="B27007"/>
      <c r="C27007"/>
      <c r="D27007"/>
    </row>
    <row r="27008" spans="1:4" x14ac:dyDescent="0.25">
      <c r="A27008"/>
      <c r="B27008"/>
      <c r="C27008"/>
      <c r="D27008"/>
    </row>
    <row r="27009" spans="1:4" x14ac:dyDescent="0.25">
      <c r="A27009"/>
      <c r="B27009"/>
      <c r="C27009"/>
      <c r="D27009"/>
    </row>
    <row r="27010" spans="1:4" x14ac:dyDescent="0.25">
      <c r="A27010"/>
      <c r="B27010"/>
      <c r="C27010"/>
      <c r="D27010"/>
    </row>
    <row r="27011" spans="1:4" x14ac:dyDescent="0.25">
      <c r="A27011"/>
      <c r="B27011"/>
      <c r="C27011"/>
      <c r="D27011"/>
    </row>
    <row r="27012" spans="1:4" x14ac:dyDescent="0.25">
      <c r="A27012"/>
      <c r="B27012"/>
      <c r="C27012"/>
      <c r="D27012"/>
    </row>
    <row r="27013" spans="1:4" x14ac:dyDescent="0.25">
      <c r="A27013"/>
      <c r="B27013"/>
      <c r="C27013"/>
      <c r="D27013"/>
    </row>
    <row r="27014" spans="1:4" x14ac:dyDescent="0.25">
      <c r="A27014"/>
      <c r="B27014"/>
      <c r="C27014"/>
      <c r="D27014"/>
    </row>
    <row r="27015" spans="1:4" x14ac:dyDescent="0.25">
      <c r="A27015"/>
      <c r="B27015"/>
      <c r="C27015"/>
      <c r="D27015"/>
    </row>
    <row r="27016" spans="1:4" x14ac:dyDescent="0.25">
      <c r="A27016"/>
      <c r="B27016"/>
      <c r="C27016"/>
      <c r="D27016"/>
    </row>
    <row r="27017" spans="1:4" x14ac:dyDescent="0.25">
      <c r="A27017"/>
      <c r="B27017"/>
      <c r="C27017"/>
      <c r="D27017"/>
    </row>
    <row r="27018" spans="1:4" x14ac:dyDescent="0.25">
      <c r="A27018"/>
      <c r="B27018"/>
      <c r="C27018"/>
      <c r="D27018"/>
    </row>
    <row r="27019" spans="1:4" x14ac:dyDescent="0.25">
      <c r="A27019"/>
      <c r="B27019"/>
      <c r="C27019"/>
      <c r="D27019"/>
    </row>
    <row r="27020" spans="1:4" x14ac:dyDescent="0.25">
      <c r="A27020"/>
      <c r="B27020"/>
      <c r="C27020"/>
      <c r="D27020"/>
    </row>
    <row r="27021" spans="1:4" x14ac:dyDescent="0.25">
      <c r="A27021"/>
      <c r="B27021"/>
      <c r="C27021"/>
      <c r="D27021"/>
    </row>
    <row r="27022" spans="1:4" x14ac:dyDescent="0.25">
      <c r="A27022"/>
      <c r="B27022"/>
      <c r="C27022"/>
      <c r="D27022"/>
    </row>
    <row r="27023" spans="1:4" x14ac:dyDescent="0.25">
      <c r="A27023"/>
      <c r="B27023"/>
      <c r="C27023"/>
      <c r="D27023"/>
    </row>
    <row r="27024" spans="1:4" x14ac:dyDescent="0.25">
      <c r="A27024"/>
      <c r="B27024"/>
      <c r="C27024"/>
      <c r="D27024"/>
    </row>
    <row r="27025" spans="1:4" x14ac:dyDescent="0.25">
      <c r="A27025"/>
      <c r="B27025"/>
      <c r="C27025"/>
      <c r="D27025"/>
    </row>
    <row r="27026" spans="1:4" x14ac:dyDescent="0.25">
      <c r="A27026"/>
      <c r="B27026"/>
      <c r="C27026"/>
      <c r="D27026"/>
    </row>
    <row r="27027" spans="1:4" x14ac:dyDescent="0.25">
      <c r="A27027"/>
      <c r="B27027"/>
      <c r="C27027"/>
      <c r="D27027"/>
    </row>
    <row r="27028" spans="1:4" x14ac:dyDescent="0.25">
      <c r="A27028"/>
      <c r="B27028"/>
      <c r="C27028"/>
      <c r="D27028"/>
    </row>
    <row r="27029" spans="1:4" x14ac:dyDescent="0.25">
      <c r="A27029"/>
      <c r="B27029"/>
      <c r="C27029"/>
      <c r="D27029"/>
    </row>
    <row r="27030" spans="1:4" x14ac:dyDescent="0.25">
      <c r="A27030"/>
      <c r="B27030"/>
      <c r="C27030"/>
      <c r="D27030"/>
    </row>
    <row r="27031" spans="1:4" x14ac:dyDescent="0.25">
      <c r="A27031"/>
      <c r="B27031"/>
      <c r="C27031"/>
      <c r="D27031"/>
    </row>
    <row r="27032" spans="1:4" x14ac:dyDescent="0.25">
      <c r="A27032"/>
      <c r="B27032"/>
      <c r="C27032"/>
      <c r="D27032"/>
    </row>
    <row r="27033" spans="1:4" x14ac:dyDescent="0.25">
      <c r="A27033"/>
      <c r="B27033"/>
      <c r="C27033"/>
      <c r="D27033"/>
    </row>
    <row r="27034" spans="1:4" x14ac:dyDescent="0.25">
      <c r="A27034"/>
      <c r="B27034"/>
      <c r="C27034"/>
      <c r="D27034"/>
    </row>
    <row r="27035" spans="1:4" x14ac:dyDescent="0.25">
      <c r="A27035"/>
      <c r="B27035"/>
      <c r="C27035"/>
      <c r="D27035"/>
    </row>
    <row r="27036" spans="1:4" x14ac:dyDescent="0.25">
      <c r="A27036"/>
      <c r="B27036"/>
      <c r="C27036"/>
      <c r="D27036"/>
    </row>
    <row r="27037" spans="1:4" x14ac:dyDescent="0.25">
      <c r="A27037"/>
      <c r="B27037"/>
      <c r="C27037"/>
      <c r="D27037"/>
    </row>
    <row r="27038" spans="1:4" x14ac:dyDescent="0.25">
      <c r="A27038"/>
      <c r="B27038"/>
      <c r="C27038"/>
      <c r="D27038"/>
    </row>
    <row r="27039" spans="1:4" x14ac:dyDescent="0.25">
      <c r="A27039"/>
      <c r="B27039"/>
      <c r="C27039"/>
      <c r="D27039"/>
    </row>
    <row r="27040" spans="1:4" x14ac:dyDescent="0.25">
      <c r="A27040"/>
      <c r="B27040"/>
      <c r="C27040"/>
      <c r="D27040"/>
    </row>
    <row r="27041" spans="1:4" x14ac:dyDescent="0.25">
      <c r="A27041"/>
      <c r="B27041"/>
      <c r="C27041"/>
      <c r="D27041"/>
    </row>
    <row r="27042" spans="1:4" x14ac:dyDescent="0.25">
      <c r="A27042"/>
      <c r="B27042"/>
      <c r="C27042"/>
      <c r="D27042"/>
    </row>
    <row r="27043" spans="1:4" x14ac:dyDescent="0.25">
      <c r="A27043"/>
      <c r="B27043"/>
      <c r="C27043"/>
      <c r="D27043"/>
    </row>
    <row r="27044" spans="1:4" x14ac:dyDescent="0.25">
      <c r="A27044"/>
      <c r="B27044"/>
      <c r="C27044"/>
      <c r="D27044"/>
    </row>
    <row r="27045" spans="1:4" x14ac:dyDescent="0.25">
      <c r="A27045"/>
      <c r="B27045"/>
      <c r="C27045"/>
      <c r="D27045"/>
    </row>
    <row r="27046" spans="1:4" x14ac:dyDescent="0.25">
      <c r="A27046"/>
      <c r="B27046"/>
      <c r="C27046"/>
      <c r="D27046"/>
    </row>
    <row r="27047" spans="1:4" x14ac:dyDescent="0.25">
      <c r="A27047"/>
      <c r="B27047"/>
      <c r="C27047"/>
      <c r="D27047"/>
    </row>
    <row r="27048" spans="1:4" x14ac:dyDescent="0.25">
      <c r="A27048"/>
      <c r="B27048"/>
      <c r="C27048"/>
      <c r="D27048"/>
    </row>
    <row r="27049" spans="1:4" x14ac:dyDescent="0.25">
      <c r="A27049"/>
      <c r="B27049"/>
      <c r="C27049"/>
      <c r="D27049"/>
    </row>
    <row r="27050" spans="1:4" x14ac:dyDescent="0.25">
      <c r="A27050"/>
      <c r="B27050"/>
      <c r="C27050"/>
      <c r="D27050"/>
    </row>
    <row r="27051" spans="1:4" x14ac:dyDescent="0.25">
      <c r="A27051"/>
      <c r="B27051"/>
      <c r="C27051"/>
      <c r="D27051"/>
    </row>
    <row r="27052" spans="1:4" x14ac:dyDescent="0.25">
      <c r="A27052"/>
      <c r="B27052"/>
      <c r="C27052"/>
      <c r="D27052"/>
    </row>
    <row r="27053" spans="1:4" x14ac:dyDescent="0.25">
      <c r="A27053"/>
      <c r="B27053"/>
      <c r="C27053"/>
      <c r="D27053"/>
    </row>
    <row r="27054" spans="1:4" x14ac:dyDescent="0.25">
      <c r="A27054"/>
      <c r="B27054"/>
      <c r="C27054"/>
      <c r="D27054"/>
    </row>
    <row r="27055" spans="1:4" x14ac:dyDescent="0.25">
      <c r="A27055"/>
      <c r="B27055"/>
      <c r="C27055"/>
      <c r="D27055"/>
    </row>
    <row r="27056" spans="1:4" x14ac:dyDescent="0.25">
      <c r="A27056"/>
      <c r="B27056"/>
      <c r="C27056"/>
      <c r="D27056"/>
    </row>
    <row r="27057" spans="1:4" x14ac:dyDescent="0.25">
      <c r="A27057"/>
      <c r="B27057"/>
      <c r="C27057"/>
      <c r="D27057"/>
    </row>
    <row r="27058" spans="1:4" x14ac:dyDescent="0.25">
      <c r="A27058"/>
      <c r="B27058"/>
      <c r="C27058"/>
      <c r="D27058"/>
    </row>
    <row r="27059" spans="1:4" x14ac:dyDescent="0.25">
      <c r="A27059"/>
      <c r="B27059"/>
      <c r="C27059"/>
      <c r="D27059"/>
    </row>
    <row r="27060" spans="1:4" x14ac:dyDescent="0.25">
      <c r="A27060"/>
      <c r="B27060"/>
      <c r="C27060"/>
      <c r="D27060"/>
    </row>
    <row r="27061" spans="1:4" x14ac:dyDescent="0.25">
      <c r="A27061"/>
      <c r="B27061"/>
      <c r="C27061"/>
      <c r="D27061"/>
    </row>
    <row r="27062" spans="1:4" x14ac:dyDescent="0.25">
      <c r="A27062"/>
      <c r="B27062"/>
      <c r="C27062"/>
      <c r="D27062"/>
    </row>
    <row r="27063" spans="1:4" x14ac:dyDescent="0.25">
      <c r="A27063"/>
      <c r="B27063"/>
      <c r="C27063"/>
      <c r="D27063"/>
    </row>
    <row r="27064" spans="1:4" x14ac:dyDescent="0.25">
      <c r="A27064"/>
      <c r="B27064"/>
      <c r="C27064"/>
      <c r="D27064"/>
    </row>
    <row r="27065" spans="1:4" x14ac:dyDescent="0.25">
      <c r="A27065"/>
      <c r="B27065"/>
      <c r="C27065"/>
      <c r="D27065"/>
    </row>
    <row r="27066" spans="1:4" x14ac:dyDescent="0.25">
      <c r="A27066"/>
      <c r="B27066"/>
      <c r="C27066"/>
      <c r="D27066"/>
    </row>
    <row r="27067" spans="1:4" x14ac:dyDescent="0.25">
      <c r="A27067"/>
      <c r="B27067"/>
      <c r="C27067"/>
      <c r="D27067"/>
    </row>
    <row r="27068" spans="1:4" x14ac:dyDescent="0.25">
      <c r="A27068"/>
      <c r="B27068"/>
      <c r="C27068"/>
      <c r="D27068"/>
    </row>
    <row r="27069" spans="1:4" x14ac:dyDescent="0.25">
      <c r="A27069"/>
      <c r="B27069"/>
      <c r="C27069"/>
      <c r="D27069"/>
    </row>
    <row r="27070" spans="1:4" x14ac:dyDescent="0.25">
      <c r="A27070"/>
      <c r="B27070"/>
      <c r="C27070"/>
      <c r="D27070"/>
    </row>
    <row r="27071" spans="1:4" x14ac:dyDescent="0.25">
      <c r="A27071"/>
      <c r="B27071"/>
      <c r="C27071"/>
      <c r="D27071"/>
    </row>
    <row r="27072" spans="1:4" x14ac:dyDescent="0.25">
      <c r="A27072"/>
      <c r="B27072"/>
      <c r="C27072"/>
      <c r="D27072"/>
    </row>
    <row r="27073" spans="1:4" x14ac:dyDescent="0.25">
      <c r="A27073"/>
      <c r="B27073"/>
      <c r="C27073"/>
      <c r="D27073"/>
    </row>
    <row r="27074" spans="1:4" x14ac:dyDescent="0.25">
      <c r="A27074"/>
      <c r="B27074"/>
      <c r="C27074"/>
      <c r="D27074"/>
    </row>
    <row r="27075" spans="1:4" x14ac:dyDescent="0.25">
      <c r="A27075"/>
      <c r="B27075"/>
      <c r="C27075"/>
      <c r="D27075"/>
    </row>
    <row r="27076" spans="1:4" x14ac:dyDescent="0.25">
      <c r="A27076"/>
      <c r="B27076"/>
      <c r="C27076"/>
      <c r="D27076"/>
    </row>
    <row r="27077" spans="1:4" x14ac:dyDescent="0.25">
      <c r="A27077"/>
      <c r="B27077"/>
      <c r="C27077"/>
      <c r="D27077"/>
    </row>
    <row r="27078" spans="1:4" x14ac:dyDescent="0.25">
      <c r="A27078"/>
      <c r="B27078"/>
      <c r="C27078"/>
      <c r="D27078"/>
    </row>
    <row r="27079" spans="1:4" x14ac:dyDescent="0.25">
      <c r="A27079"/>
      <c r="B27079"/>
      <c r="C27079"/>
      <c r="D27079"/>
    </row>
    <row r="27080" spans="1:4" x14ac:dyDescent="0.25">
      <c r="A27080"/>
      <c r="B27080"/>
      <c r="C27080"/>
      <c r="D27080"/>
    </row>
    <row r="27081" spans="1:4" x14ac:dyDescent="0.25">
      <c r="A27081"/>
      <c r="B27081"/>
      <c r="C27081"/>
      <c r="D27081"/>
    </row>
    <row r="27082" spans="1:4" x14ac:dyDescent="0.25">
      <c r="A27082"/>
      <c r="B27082"/>
      <c r="C27082"/>
      <c r="D27082"/>
    </row>
    <row r="27083" spans="1:4" x14ac:dyDescent="0.25">
      <c r="A27083"/>
      <c r="B27083"/>
      <c r="C27083"/>
      <c r="D27083"/>
    </row>
    <row r="27084" spans="1:4" x14ac:dyDescent="0.25">
      <c r="A27084"/>
      <c r="B27084"/>
      <c r="C27084"/>
      <c r="D27084"/>
    </row>
    <row r="27085" spans="1:4" x14ac:dyDescent="0.25">
      <c r="A27085"/>
      <c r="B27085"/>
      <c r="C27085"/>
      <c r="D27085"/>
    </row>
    <row r="27086" spans="1:4" x14ac:dyDescent="0.25">
      <c r="A27086"/>
      <c r="B27086"/>
      <c r="C27086"/>
      <c r="D27086"/>
    </row>
    <row r="27087" spans="1:4" x14ac:dyDescent="0.25">
      <c r="A27087"/>
      <c r="B27087"/>
      <c r="C27087"/>
      <c r="D27087"/>
    </row>
    <row r="27088" spans="1:4" x14ac:dyDescent="0.25">
      <c r="A27088"/>
      <c r="B27088"/>
      <c r="C27088"/>
      <c r="D27088"/>
    </row>
    <row r="27089" spans="1:4" x14ac:dyDescent="0.25">
      <c r="A27089"/>
      <c r="B27089"/>
      <c r="C27089"/>
      <c r="D27089"/>
    </row>
    <row r="27090" spans="1:4" x14ac:dyDescent="0.25">
      <c r="A27090"/>
      <c r="B27090"/>
      <c r="C27090"/>
      <c r="D27090"/>
    </row>
    <row r="27091" spans="1:4" x14ac:dyDescent="0.25">
      <c r="A27091"/>
      <c r="B27091"/>
      <c r="C27091"/>
      <c r="D27091"/>
    </row>
    <row r="27092" spans="1:4" x14ac:dyDescent="0.25">
      <c r="A27092"/>
      <c r="B27092"/>
      <c r="C27092"/>
      <c r="D27092"/>
    </row>
    <row r="27093" spans="1:4" x14ac:dyDescent="0.25">
      <c r="A27093"/>
      <c r="B27093"/>
      <c r="C27093"/>
      <c r="D27093"/>
    </row>
    <row r="27094" spans="1:4" x14ac:dyDescent="0.25">
      <c r="A27094"/>
      <c r="B27094"/>
      <c r="C27094"/>
      <c r="D27094"/>
    </row>
    <row r="27095" spans="1:4" x14ac:dyDescent="0.25">
      <c r="A27095"/>
      <c r="B27095"/>
      <c r="C27095"/>
      <c r="D27095"/>
    </row>
    <row r="27096" spans="1:4" x14ac:dyDescent="0.25">
      <c r="A27096"/>
      <c r="B27096"/>
      <c r="C27096"/>
      <c r="D27096"/>
    </row>
    <row r="27097" spans="1:4" x14ac:dyDescent="0.25">
      <c r="A27097"/>
      <c r="B27097"/>
      <c r="C27097"/>
      <c r="D27097"/>
    </row>
    <row r="27098" spans="1:4" x14ac:dyDescent="0.25">
      <c r="A27098"/>
      <c r="B27098"/>
      <c r="C27098"/>
      <c r="D27098"/>
    </row>
    <row r="27099" spans="1:4" x14ac:dyDescent="0.25">
      <c r="A27099"/>
      <c r="B27099"/>
      <c r="C27099"/>
      <c r="D27099"/>
    </row>
    <row r="27100" spans="1:4" x14ac:dyDescent="0.25">
      <c r="A27100"/>
      <c r="B27100"/>
      <c r="C27100"/>
      <c r="D27100"/>
    </row>
    <row r="27101" spans="1:4" x14ac:dyDescent="0.25">
      <c r="A27101"/>
      <c r="B27101"/>
      <c r="C27101"/>
      <c r="D27101"/>
    </row>
    <row r="27102" spans="1:4" x14ac:dyDescent="0.25">
      <c r="A27102"/>
      <c r="B27102"/>
      <c r="C27102"/>
      <c r="D27102"/>
    </row>
    <row r="27103" spans="1:4" x14ac:dyDescent="0.25">
      <c r="A27103"/>
      <c r="B27103"/>
      <c r="C27103"/>
      <c r="D27103"/>
    </row>
    <row r="27104" spans="1:4" x14ac:dyDescent="0.25">
      <c r="A27104"/>
      <c r="B27104"/>
      <c r="C27104"/>
      <c r="D27104"/>
    </row>
    <row r="27105" spans="1:4" x14ac:dyDescent="0.25">
      <c r="A27105"/>
      <c r="B27105"/>
      <c r="C27105"/>
      <c r="D27105"/>
    </row>
    <row r="27106" spans="1:4" x14ac:dyDescent="0.25">
      <c r="A27106"/>
      <c r="B27106"/>
      <c r="C27106"/>
      <c r="D27106"/>
    </row>
    <row r="27107" spans="1:4" x14ac:dyDescent="0.25">
      <c r="A27107"/>
      <c r="B27107"/>
      <c r="C27107"/>
      <c r="D27107"/>
    </row>
    <row r="27108" spans="1:4" x14ac:dyDescent="0.25">
      <c r="A27108"/>
      <c r="B27108"/>
      <c r="C27108"/>
      <c r="D27108"/>
    </row>
    <row r="27109" spans="1:4" x14ac:dyDescent="0.25">
      <c r="A27109"/>
      <c r="B27109"/>
      <c r="C27109"/>
      <c r="D27109"/>
    </row>
    <row r="27110" spans="1:4" x14ac:dyDescent="0.25">
      <c r="A27110"/>
      <c r="B27110"/>
      <c r="C27110"/>
      <c r="D27110"/>
    </row>
    <row r="27111" spans="1:4" x14ac:dyDescent="0.25">
      <c r="A27111"/>
      <c r="B27111"/>
      <c r="C27111"/>
      <c r="D27111"/>
    </row>
    <row r="27112" spans="1:4" x14ac:dyDescent="0.25">
      <c r="A27112"/>
      <c r="B27112"/>
      <c r="C27112"/>
      <c r="D27112"/>
    </row>
    <row r="27113" spans="1:4" x14ac:dyDescent="0.25">
      <c r="A27113"/>
      <c r="B27113"/>
      <c r="C27113"/>
      <c r="D27113"/>
    </row>
    <row r="27114" spans="1:4" x14ac:dyDescent="0.25">
      <c r="A27114"/>
      <c r="B27114"/>
      <c r="C27114"/>
      <c r="D27114"/>
    </row>
    <row r="27115" spans="1:4" x14ac:dyDescent="0.25">
      <c r="A27115"/>
      <c r="B27115"/>
      <c r="C27115"/>
      <c r="D27115"/>
    </row>
    <row r="27116" spans="1:4" x14ac:dyDescent="0.25">
      <c r="A27116"/>
      <c r="B27116"/>
      <c r="C27116"/>
      <c r="D27116"/>
    </row>
    <row r="27117" spans="1:4" x14ac:dyDescent="0.25">
      <c r="A27117"/>
      <c r="B27117"/>
      <c r="C27117"/>
      <c r="D27117"/>
    </row>
    <row r="27118" spans="1:4" x14ac:dyDescent="0.25">
      <c r="A27118"/>
      <c r="B27118"/>
      <c r="C27118"/>
      <c r="D27118"/>
    </row>
    <row r="27119" spans="1:4" x14ac:dyDescent="0.25">
      <c r="A27119"/>
      <c r="B27119"/>
      <c r="C27119"/>
      <c r="D27119"/>
    </row>
    <row r="27120" spans="1:4" x14ac:dyDescent="0.25">
      <c r="A27120"/>
      <c r="B27120"/>
      <c r="C27120"/>
      <c r="D27120"/>
    </row>
    <row r="27121" spans="1:4" x14ac:dyDescent="0.25">
      <c r="A27121"/>
      <c r="B27121"/>
      <c r="C27121"/>
      <c r="D27121"/>
    </row>
    <row r="27122" spans="1:4" x14ac:dyDescent="0.25">
      <c r="A27122"/>
      <c r="B27122"/>
      <c r="C27122"/>
      <c r="D27122"/>
    </row>
    <row r="27123" spans="1:4" x14ac:dyDescent="0.25">
      <c r="A27123"/>
      <c r="B27123"/>
      <c r="C27123"/>
      <c r="D27123"/>
    </row>
    <row r="27124" spans="1:4" x14ac:dyDescent="0.25">
      <c r="A27124"/>
      <c r="B27124"/>
      <c r="C27124"/>
      <c r="D27124"/>
    </row>
    <row r="27125" spans="1:4" x14ac:dyDescent="0.25">
      <c r="A27125"/>
      <c r="B27125"/>
      <c r="C27125"/>
      <c r="D27125"/>
    </row>
    <row r="27126" spans="1:4" x14ac:dyDescent="0.25">
      <c r="A27126"/>
      <c r="B27126"/>
      <c r="C27126"/>
      <c r="D27126"/>
    </row>
    <row r="27127" spans="1:4" x14ac:dyDescent="0.25">
      <c r="A27127"/>
      <c r="B27127"/>
      <c r="C27127"/>
      <c r="D27127"/>
    </row>
    <row r="27128" spans="1:4" x14ac:dyDescent="0.25">
      <c r="A27128"/>
      <c r="B27128"/>
      <c r="C27128"/>
      <c r="D27128"/>
    </row>
    <row r="27129" spans="1:4" x14ac:dyDescent="0.25">
      <c r="A27129"/>
      <c r="B27129"/>
      <c r="C27129"/>
      <c r="D27129"/>
    </row>
    <row r="27130" spans="1:4" x14ac:dyDescent="0.25">
      <c r="A27130"/>
      <c r="B27130"/>
      <c r="C27130"/>
      <c r="D27130"/>
    </row>
    <row r="27131" spans="1:4" x14ac:dyDescent="0.25">
      <c r="A27131"/>
      <c r="B27131"/>
      <c r="C27131"/>
      <c r="D27131"/>
    </row>
    <row r="27132" spans="1:4" x14ac:dyDescent="0.25">
      <c r="A27132"/>
      <c r="B27132"/>
      <c r="C27132"/>
      <c r="D27132"/>
    </row>
    <row r="27133" spans="1:4" x14ac:dyDescent="0.25">
      <c r="A27133"/>
      <c r="B27133"/>
      <c r="C27133"/>
      <c r="D27133"/>
    </row>
    <row r="27134" spans="1:4" x14ac:dyDescent="0.25">
      <c r="A27134"/>
      <c r="B27134"/>
      <c r="C27134"/>
      <c r="D27134"/>
    </row>
    <row r="27135" spans="1:4" x14ac:dyDescent="0.25">
      <c r="A27135"/>
      <c r="B27135"/>
      <c r="C27135"/>
      <c r="D27135"/>
    </row>
    <row r="27136" spans="1:4" x14ac:dyDescent="0.25">
      <c r="A27136"/>
      <c r="B27136"/>
      <c r="C27136"/>
      <c r="D27136"/>
    </row>
    <row r="27137" spans="1:4" x14ac:dyDescent="0.25">
      <c r="A27137"/>
      <c r="B27137"/>
      <c r="C27137"/>
      <c r="D27137"/>
    </row>
    <row r="27138" spans="1:4" x14ac:dyDescent="0.25">
      <c r="A27138"/>
      <c r="B27138"/>
      <c r="C27138"/>
      <c r="D27138"/>
    </row>
    <row r="27139" spans="1:4" x14ac:dyDescent="0.25">
      <c r="A27139"/>
      <c r="B27139"/>
      <c r="C27139"/>
      <c r="D27139"/>
    </row>
    <row r="27140" spans="1:4" x14ac:dyDescent="0.25">
      <c r="A27140"/>
      <c r="B27140"/>
      <c r="C27140"/>
      <c r="D27140"/>
    </row>
    <row r="27141" spans="1:4" x14ac:dyDescent="0.25">
      <c r="A27141"/>
      <c r="B27141"/>
      <c r="C27141"/>
      <c r="D27141"/>
    </row>
    <row r="27142" spans="1:4" x14ac:dyDescent="0.25">
      <c r="A27142"/>
      <c r="B27142"/>
      <c r="C27142"/>
      <c r="D27142"/>
    </row>
    <row r="27143" spans="1:4" x14ac:dyDescent="0.25">
      <c r="A27143"/>
      <c r="B27143"/>
      <c r="C27143"/>
      <c r="D27143"/>
    </row>
    <row r="27144" spans="1:4" x14ac:dyDescent="0.25">
      <c r="A27144"/>
      <c r="B27144"/>
      <c r="C27144"/>
      <c r="D27144"/>
    </row>
    <row r="27145" spans="1:4" x14ac:dyDescent="0.25">
      <c r="A27145"/>
      <c r="B27145"/>
      <c r="C27145"/>
      <c r="D27145"/>
    </row>
    <row r="27146" spans="1:4" x14ac:dyDescent="0.25">
      <c r="A27146"/>
      <c r="B27146"/>
      <c r="C27146"/>
      <c r="D27146"/>
    </row>
    <row r="27147" spans="1:4" x14ac:dyDescent="0.25">
      <c r="A27147"/>
      <c r="B27147"/>
      <c r="C27147"/>
      <c r="D27147"/>
    </row>
    <row r="27148" spans="1:4" x14ac:dyDescent="0.25">
      <c r="A27148"/>
      <c r="B27148"/>
      <c r="C27148"/>
      <c r="D27148"/>
    </row>
    <row r="27149" spans="1:4" x14ac:dyDescent="0.25">
      <c r="A27149"/>
      <c r="B27149"/>
      <c r="C27149"/>
      <c r="D27149"/>
    </row>
    <row r="27150" spans="1:4" x14ac:dyDescent="0.25">
      <c r="A27150"/>
      <c r="B27150"/>
      <c r="C27150"/>
      <c r="D27150"/>
    </row>
    <row r="27151" spans="1:4" x14ac:dyDescent="0.25">
      <c r="A27151"/>
      <c r="B27151"/>
      <c r="C27151"/>
      <c r="D27151"/>
    </row>
    <row r="27152" spans="1:4" x14ac:dyDescent="0.25">
      <c r="A27152"/>
      <c r="B27152"/>
      <c r="C27152"/>
      <c r="D27152"/>
    </row>
    <row r="27153" spans="1:4" x14ac:dyDescent="0.25">
      <c r="A27153"/>
      <c r="B27153"/>
      <c r="C27153"/>
      <c r="D27153"/>
    </row>
    <row r="27154" spans="1:4" x14ac:dyDescent="0.25">
      <c r="A27154"/>
      <c r="B27154"/>
      <c r="C27154"/>
      <c r="D27154"/>
    </row>
    <row r="27155" spans="1:4" x14ac:dyDescent="0.25">
      <c r="A27155"/>
      <c r="B27155"/>
      <c r="C27155"/>
      <c r="D27155"/>
    </row>
    <row r="27156" spans="1:4" x14ac:dyDescent="0.25">
      <c r="A27156"/>
      <c r="B27156"/>
      <c r="C27156"/>
      <c r="D27156"/>
    </row>
    <row r="27157" spans="1:4" x14ac:dyDescent="0.25">
      <c r="A27157"/>
      <c r="B27157"/>
      <c r="C27157"/>
      <c r="D27157"/>
    </row>
    <row r="27158" spans="1:4" x14ac:dyDescent="0.25">
      <c r="A27158"/>
      <c r="B27158"/>
      <c r="C27158"/>
      <c r="D27158"/>
    </row>
    <row r="27159" spans="1:4" x14ac:dyDescent="0.25">
      <c r="A27159"/>
      <c r="B27159"/>
      <c r="C27159"/>
      <c r="D27159"/>
    </row>
    <row r="27160" spans="1:4" x14ac:dyDescent="0.25">
      <c r="A27160"/>
      <c r="B27160"/>
      <c r="C27160"/>
      <c r="D27160"/>
    </row>
    <row r="27161" spans="1:4" x14ac:dyDescent="0.25">
      <c r="A27161"/>
      <c r="B27161"/>
      <c r="C27161"/>
      <c r="D27161"/>
    </row>
    <row r="27162" spans="1:4" x14ac:dyDescent="0.25">
      <c r="A27162"/>
      <c r="B27162"/>
      <c r="C27162"/>
      <c r="D27162"/>
    </row>
    <row r="27163" spans="1:4" x14ac:dyDescent="0.25">
      <c r="A27163"/>
      <c r="B27163"/>
      <c r="C27163"/>
      <c r="D27163"/>
    </row>
    <row r="27164" spans="1:4" x14ac:dyDescent="0.25">
      <c r="A27164"/>
      <c r="B27164"/>
      <c r="C27164"/>
      <c r="D27164"/>
    </row>
    <row r="27165" spans="1:4" x14ac:dyDescent="0.25">
      <c r="A27165"/>
      <c r="B27165"/>
      <c r="C27165"/>
      <c r="D27165"/>
    </row>
    <row r="27166" spans="1:4" x14ac:dyDescent="0.25">
      <c r="A27166"/>
      <c r="B27166"/>
      <c r="C27166"/>
      <c r="D27166"/>
    </row>
    <row r="27167" spans="1:4" x14ac:dyDescent="0.25">
      <c r="A27167"/>
      <c r="B27167"/>
      <c r="C27167"/>
      <c r="D27167"/>
    </row>
    <row r="27168" spans="1:4" x14ac:dyDescent="0.25">
      <c r="A27168"/>
      <c r="B27168"/>
      <c r="C27168"/>
      <c r="D27168"/>
    </row>
    <row r="27169" spans="1:4" x14ac:dyDescent="0.25">
      <c r="A27169"/>
      <c r="B27169"/>
      <c r="C27169"/>
      <c r="D27169"/>
    </row>
    <row r="27170" spans="1:4" x14ac:dyDescent="0.25">
      <c r="A27170"/>
      <c r="B27170"/>
      <c r="C27170"/>
      <c r="D27170"/>
    </row>
    <row r="27171" spans="1:4" x14ac:dyDescent="0.25">
      <c r="A27171"/>
      <c r="B27171"/>
      <c r="C27171"/>
      <c r="D27171"/>
    </row>
    <row r="27172" spans="1:4" x14ac:dyDescent="0.25">
      <c r="A27172"/>
      <c r="B27172"/>
      <c r="C27172"/>
      <c r="D27172"/>
    </row>
    <row r="27173" spans="1:4" x14ac:dyDescent="0.25">
      <c r="A27173"/>
      <c r="B27173"/>
      <c r="C27173"/>
      <c r="D27173"/>
    </row>
    <row r="27174" spans="1:4" x14ac:dyDescent="0.25">
      <c r="A27174"/>
      <c r="B27174"/>
      <c r="C27174"/>
      <c r="D27174"/>
    </row>
    <row r="27175" spans="1:4" x14ac:dyDescent="0.25">
      <c r="A27175"/>
      <c r="B27175"/>
      <c r="C27175"/>
      <c r="D27175"/>
    </row>
    <row r="27176" spans="1:4" x14ac:dyDescent="0.25">
      <c r="A27176"/>
      <c r="B27176"/>
      <c r="C27176"/>
      <c r="D27176"/>
    </row>
    <row r="27177" spans="1:4" x14ac:dyDescent="0.25">
      <c r="A27177"/>
      <c r="B27177"/>
      <c r="C27177"/>
      <c r="D27177"/>
    </row>
    <row r="27178" spans="1:4" x14ac:dyDescent="0.25">
      <c r="A27178"/>
      <c r="B27178"/>
      <c r="C27178"/>
      <c r="D27178"/>
    </row>
    <row r="27179" spans="1:4" x14ac:dyDescent="0.25">
      <c r="A27179"/>
      <c r="B27179"/>
      <c r="C27179"/>
      <c r="D27179"/>
    </row>
    <row r="27180" spans="1:4" x14ac:dyDescent="0.25">
      <c r="A27180"/>
      <c r="B27180"/>
      <c r="C27180"/>
      <c r="D27180"/>
    </row>
    <row r="27181" spans="1:4" x14ac:dyDescent="0.25">
      <c r="A27181"/>
      <c r="B27181"/>
      <c r="C27181"/>
      <c r="D27181"/>
    </row>
    <row r="27182" spans="1:4" x14ac:dyDescent="0.25">
      <c r="A27182"/>
      <c r="B27182"/>
      <c r="C27182"/>
      <c r="D27182"/>
    </row>
    <row r="27183" spans="1:4" x14ac:dyDescent="0.25">
      <c r="A27183"/>
      <c r="B27183"/>
      <c r="C27183"/>
      <c r="D27183"/>
    </row>
    <row r="27184" spans="1:4" x14ac:dyDescent="0.25">
      <c r="A27184"/>
      <c r="B27184"/>
      <c r="C27184"/>
      <c r="D27184"/>
    </row>
    <row r="27185" spans="1:4" x14ac:dyDescent="0.25">
      <c r="A27185"/>
      <c r="B27185"/>
      <c r="C27185"/>
      <c r="D27185"/>
    </row>
    <row r="27186" spans="1:4" x14ac:dyDescent="0.25">
      <c r="A27186"/>
      <c r="B27186"/>
      <c r="C27186"/>
      <c r="D27186"/>
    </row>
    <row r="27187" spans="1:4" x14ac:dyDescent="0.25">
      <c r="A27187"/>
      <c r="B27187"/>
      <c r="C27187"/>
      <c r="D27187"/>
    </row>
    <row r="27188" spans="1:4" x14ac:dyDescent="0.25">
      <c r="A27188"/>
      <c r="B27188"/>
      <c r="C27188"/>
      <c r="D27188"/>
    </row>
    <row r="27189" spans="1:4" x14ac:dyDescent="0.25">
      <c r="A27189"/>
      <c r="B27189"/>
      <c r="C27189"/>
      <c r="D27189"/>
    </row>
    <row r="27190" spans="1:4" x14ac:dyDescent="0.25">
      <c r="A27190"/>
      <c r="B27190"/>
      <c r="C27190"/>
      <c r="D27190"/>
    </row>
    <row r="27191" spans="1:4" x14ac:dyDescent="0.25">
      <c r="A27191"/>
      <c r="B27191"/>
      <c r="C27191"/>
      <c r="D27191"/>
    </row>
    <row r="27192" spans="1:4" x14ac:dyDescent="0.25">
      <c r="A27192"/>
      <c r="B27192"/>
      <c r="C27192"/>
      <c r="D27192"/>
    </row>
    <row r="27193" spans="1:4" x14ac:dyDescent="0.25">
      <c r="A27193"/>
      <c r="B27193"/>
      <c r="C27193"/>
      <c r="D27193"/>
    </row>
    <row r="27194" spans="1:4" x14ac:dyDescent="0.25">
      <c r="A27194"/>
      <c r="B27194"/>
      <c r="C27194"/>
      <c r="D27194"/>
    </row>
    <row r="27195" spans="1:4" x14ac:dyDescent="0.25">
      <c r="A27195"/>
      <c r="B27195"/>
      <c r="C27195"/>
      <c r="D27195"/>
    </row>
    <row r="27196" spans="1:4" x14ac:dyDescent="0.25">
      <c r="A27196"/>
      <c r="B27196"/>
      <c r="C27196"/>
      <c r="D27196"/>
    </row>
    <row r="27197" spans="1:4" x14ac:dyDescent="0.25">
      <c r="A27197"/>
      <c r="B27197"/>
      <c r="C27197"/>
      <c r="D27197"/>
    </row>
    <row r="27198" spans="1:4" x14ac:dyDescent="0.25">
      <c r="A27198"/>
      <c r="B27198"/>
      <c r="C27198"/>
      <c r="D27198"/>
    </row>
    <row r="27199" spans="1:4" x14ac:dyDescent="0.25">
      <c r="A27199"/>
      <c r="B27199"/>
      <c r="C27199"/>
      <c r="D27199"/>
    </row>
    <row r="27200" spans="1:4" x14ac:dyDescent="0.25">
      <c r="A27200"/>
      <c r="B27200"/>
      <c r="C27200"/>
      <c r="D27200"/>
    </row>
    <row r="27201" spans="1:4" x14ac:dyDescent="0.25">
      <c r="A27201"/>
      <c r="B27201"/>
      <c r="C27201"/>
      <c r="D27201"/>
    </row>
    <row r="27202" spans="1:4" x14ac:dyDescent="0.25">
      <c r="A27202"/>
      <c r="B27202"/>
      <c r="C27202"/>
      <c r="D27202"/>
    </row>
    <row r="27203" spans="1:4" x14ac:dyDescent="0.25">
      <c r="A27203"/>
      <c r="B27203"/>
      <c r="C27203"/>
      <c r="D27203"/>
    </row>
    <row r="27204" spans="1:4" x14ac:dyDescent="0.25">
      <c r="A27204"/>
      <c r="B27204"/>
      <c r="C27204"/>
      <c r="D27204"/>
    </row>
    <row r="27205" spans="1:4" x14ac:dyDescent="0.25">
      <c r="A27205"/>
      <c r="B27205"/>
      <c r="C27205"/>
      <c r="D27205"/>
    </row>
    <row r="27206" spans="1:4" x14ac:dyDescent="0.25">
      <c r="A27206"/>
      <c r="B27206"/>
      <c r="C27206"/>
      <c r="D27206"/>
    </row>
    <row r="27207" spans="1:4" x14ac:dyDescent="0.25">
      <c r="A27207"/>
      <c r="B27207"/>
      <c r="C27207"/>
      <c r="D27207"/>
    </row>
    <row r="27208" spans="1:4" x14ac:dyDescent="0.25">
      <c r="A27208"/>
      <c r="B27208"/>
      <c r="C27208"/>
      <c r="D27208"/>
    </row>
    <row r="27209" spans="1:4" x14ac:dyDescent="0.25">
      <c r="A27209"/>
      <c r="B27209"/>
      <c r="C27209"/>
      <c r="D27209"/>
    </row>
    <row r="27210" spans="1:4" x14ac:dyDescent="0.25">
      <c r="A27210"/>
      <c r="B27210"/>
      <c r="C27210"/>
      <c r="D27210"/>
    </row>
    <row r="27211" spans="1:4" x14ac:dyDescent="0.25">
      <c r="A27211"/>
      <c r="B27211"/>
      <c r="C27211"/>
      <c r="D27211"/>
    </row>
    <row r="27212" spans="1:4" x14ac:dyDescent="0.25">
      <c r="A27212"/>
      <c r="B27212"/>
      <c r="C27212"/>
      <c r="D27212"/>
    </row>
    <row r="27213" spans="1:4" x14ac:dyDescent="0.25">
      <c r="A27213"/>
      <c r="B27213"/>
      <c r="C27213"/>
      <c r="D27213"/>
    </row>
    <row r="27214" spans="1:4" x14ac:dyDescent="0.25">
      <c r="A27214"/>
      <c r="B27214"/>
      <c r="C27214"/>
      <c r="D27214"/>
    </row>
    <row r="27215" spans="1:4" x14ac:dyDescent="0.25">
      <c r="A27215"/>
      <c r="B27215"/>
      <c r="C27215"/>
      <c r="D27215"/>
    </row>
    <row r="27216" spans="1:4" x14ac:dyDescent="0.25">
      <c r="A27216"/>
      <c r="B27216"/>
      <c r="C27216"/>
      <c r="D27216"/>
    </row>
    <row r="27217" spans="1:4" x14ac:dyDescent="0.25">
      <c r="A27217"/>
      <c r="B27217"/>
      <c r="C27217"/>
      <c r="D27217"/>
    </row>
    <row r="27218" spans="1:4" x14ac:dyDescent="0.25">
      <c r="A27218"/>
      <c r="B27218"/>
      <c r="C27218"/>
      <c r="D27218"/>
    </row>
    <row r="27219" spans="1:4" x14ac:dyDescent="0.25">
      <c r="A27219"/>
      <c r="B27219"/>
      <c r="C27219"/>
      <c r="D27219"/>
    </row>
    <row r="27220" spans="1:4" x14ac:dyDescent="0.25">
      <c r="A27220"/>
      <c r="B27220"/>
      <c r="C27220"/>
      <c r="D27220"/>
    </row>
    <row r="27221" spans="1:4" x14ac:dyDescent="0.25">
      <c r="A27221"/>
      <c r="B27221"/>
      <c r="C27221"/>
      <c r="D27221"/>
    </row>
    <row r="27222" spans="1:4" x14ac:dyDescent="0.25">
      <c r="A27222"/>
      <c r="B27222"/>
      <c r="C27222"/>
      <c r="D27222"/>
    </row>
    <row r="27223" spans="1:4" x14ac:dyDescent="0.25">
      <c r="A27223"/>
      <c r="B27223"/>
      <c r="C27223"/>
      <c r="D27223"/>
    </row>
    <row r="27224" spans="1:4" x14ac:dyDescent="0.25">
      <c r="A27224"/>
      <c r="B27224"/>
      <c r="C27224"/>
      <c r="D27224"/>
    </row>
    <row r="27225" spans="1:4" x14ac:dyDescent="0.25">
      <c r="A27225"/>
      <c r="B27225"/>
      <c r="C27225"/>
      <c r="D27225"/>
    </row>
    <row r="27226" spans="1:4" x14ac:dyDescent="0.25">
      <c r="A27226"/>
      <c r="B27226"/>
      <c r="C27226"/>
      <c r="D27226"/>
    </row>
    <row r="27227" spans="1:4" x14ac:dyDescent="0.25">
      <c r="A27227"/>
      <c r="B27227"/>
      <c r="C27227"/>
      <c r="D27227"/>
    </row>
    <row r="27228" spans="1:4" x14ac:dyDescent="0.25">
      <c r="A27228"/>
      <c r="B27228"/>
      <c r="C27228"/>
      <c r="D27228"/>
    </row>
    <row r="27229" spans="1:4" x14ac:dyDescent="0.25">
      <c r="A27229"/>
      <c r="B27229"/>
      <c r="C27229"/>
      <c r="D27229"/>
    </row>
    <row r="27230" spans="1:4" x14ac:dyDescent="0.25">
      <c r="A27230"/>
      <c r="B27230"/>
      <c r="C27230"/>
      <c r="D27230"/>
    </row>
    <row r="27231" spans="1:4" x14ac:dyDescent="0.25">
      <c r="A27231"/>
      <c r="B27231"/>
      <c r="C27231"/>
      <c r="D27231"/>
    </row>
    <row r="27232" spans="1:4" x14ac:dyDescent="0.25">
      <c r="A27232"/>
      <c r="B27232"/>
      <c r="C27232"/>
      <c r="D27232"/>
    </row>
    <row r="27233" spans="1:4" x14ac:dyDescent="0.25">
      <c r="A27233"/>
      <c r="B27233"/>
      <c r="C27233"/>
      <c r="D27233"/>
    </row>
    <row r="27234" spans="1:4" x14ac:dyDescent="0.25">
      <c r="A27234"/>
      <c r="B27234"/>
      <c r="C27234"/>
      <c r="D27234"/>
    </row>
    <row r="27235" spans="1:4" x14ac:dyDescent="0.25">
      <c r="A27235"/>
      <c r="B27235"/>
      <c r="C27235"/>
      <c r="D27235"/>
    </row>
    <row r="27236" spans="1:4" x14ac:dyDescent="0.25">
      <c r="A27236"/>
      <c r="B27236"/>
      <c r="C27236"/>
      <c r="D27236"/>
    </row>
    <row r="27237" spans="1:4" x14ac:dyDescent="0.25">
      <c r="A27237"/>
      <c r="B27237"/>
      <c r="C27237"/>
      <c r="D27237"/>
    </row>
    <row r="27238" spans="1:4" x14ac:dyDescent="0.25">
      <c r="A27238"/>
      <c r="B27238"/>
      <c r="C27238"/>
      <c r="D27238"/>
    </row>
    <row r="27239" spans="1:4" x14ac:dyDescent="0.25">
      <c r="A27239"/>
      <c r="B27239"/>
      <c r="C27239"/>
      <c r="D27239"/>
    </row>
    <row r="27240" spans="1:4" x14ac:dyDescent="0.25">
      <c r="A27240"/>
      <c r="B27240"/>
      <c r="C27240"/>
      <c r="D27240"/>
    </row>
    <row r="27241" spans="1:4" x14ac:dyDescent="0.25">
      <c r="A27241"/>
      <c r="B27241"/>
      <c r="C27241"/>
      <c r="D27241"/>
    </row>
    <row r="27242" spans="1:4" x14ac:dyDescent="0.25">
      <c r="A27242"/>
      <c r="B27242"/>
      <c r="C27242"/>
      <c r="D27242"/>
    </row>
    <row r="27243" spans="1:4" x14ac:dyDescent="0.25">
      <c r="A27243"/>
      <c r="B27243"/>
      <c r="C27243"/>
      <c r="D27243"/>
    </row>
    <row r="27244" spans="1:4" x14ac:dyDescent="0.25">
      <c r="A27244"/>
      <c r="B27244"/>
      <c r="C27244"/>
      <c r="D27244"/>
    </row>
    <row r="27245" spans="1:4" x14ac:dyDescent="0.25">
      <c r="A27245"/>
      <c r="B27245"/>
      <c r="C27245"/>
      <c r="D27245"/>
    </row>
    <row r="27246" spans="1:4" x14ac:dyDescent="0.25">
      <c r="A27246"/>
      <c r="B27246"/>
      <c r="C27246"/>
      <c r="D27246"/>
    </row>
    <row r="27247" spans="1:4" x14ac:dyDescent="0.25">
      <c r="A27247"/>
      <c r="B27247"/>
      <c r="C27247"/>
      <c r="D27247"/>
    </row>
    <row r="27248" spans="1:4" x14ac:dyDescent="0.25">
      <c r="A27248"/>
      <c r="B27248"/>
      <c r="C27248"/>
      <c r="D27248"/>
    </row>
    <row r="27249" spans="1:4" x14ac:dyDescent="0.25">
      <c r="A27249"/>
      <c r="B27249"/>
      <c r="C27249"/>
      <c r="D27249"/>
    </row>
    <row r="27250" spans="1:4" x14ac:dyDescent="0.25">
      <c r="A27250"/>
      <c r="B27250"/>
      <c r="C27250"/>
      <c r="D27250"/>
    </row>
    <row r="27251" spans="1:4" x14ac:dyDescent="0.25">
      <c r="A27251"/>
      <c r="B27251"/>
      <c r="C27251"/>
      <c r="D27251"/>
    </row>
    <row r="27252" spans="1:4" x14ac:dyDescent="0.25">
      <c r="A27252"/>
      <c r="B27252"/>
      <c r="C27252"/>
      <c r="D27252"/>
    </row>
    <row r="27253" spans="1:4" x14ac:dyDescent="0.25">
      <c r="A27253"/>
      <c r="B27253"/>
      <c r="C27253"/>
      <c r="D27253"/>
    </row>
    <row r="27254" spans="1:4" x14ac:dyDescent="0.25">
      <c r="A27254"/>
      <c r="B27254"/>
      <c r="C27254"/>
      <c r="D27254"/>
    </row>
    <row r="27255" spans="1:4" x14ac:dyDescent="0.25">
      <c r="A27255"/>
      <c r="B27255"/>
      <c r="C27255"/>
      <c r="D27255"/>
    </row>
    <row r="27256" spans="1:4" x14ac:dyDescent="0.25">
      <c r="A27256"/>
      <c r="B27256"/>
      <c r="C27256"/>
      <c r="D27256"/>
    </row>
    <row r="27257" spans="1:4" x14ac:dyDescent="0.25">
      <c r="A27257"/>
      <c r="B27257"/>
      <c r="C27257"/>
      <c r="D27257"/>
    </row>
    <row r="27258" spans="1:4" x14ac:dyDescent="0.25">
      <c r="A27258"/>
      <c r="B27258"/>
      <c r="C27258"/>
      <c r="D27258"/>
    </row>
    <row r="27259" spans="1:4" x14ac:dyDescent="0.25">
      <c r="A27259"/>
      <c r="B27259"/>
      <c r="C27259"/>
      <c r="D27259"/>
    </row>
    <row r="27260" spans="1:4" x14ac:dyDescent="0.25">
      <c r="A27260"/>
      <c r="B27260"/>
      <c r="C27260"/>
      <c r="D27260"/>
    </row>
    <row r="27261" spans="1:4" x14ac:dyDescent="0.25">
      <c r="A27261"/>
      <c r="B27261"/>
      <c r="C27261"/>
      <c r="D27261"/>
    </row>
    <row r="27262" spans="1:4" x14ac:dyDescent="0.25">
      <c r="A27262"/>
      <c r="B27262"/>
      <c r="C27262"/>
      <c r="D27262"/>
    </row>
    <row r="27263" spans="1:4" x14ac:dyDescent="0.25">
      <c r="A27263"/>
      <c r="B27263"/>
      <c r="C27263"/>
      <c r="D27263"/>
    </row>
    <row r="27264" spans="1:4" x14ac:dyDescent="0.25">
      <c r="A27264"/>
      <c r="B27264"/>
      <c r="C27264"/>
      <c r="D27264"/>
    </row>
    <row r="27265" spans="1:4" x14ac:dyDescent="0.25">
      <c r="A27265"/>
      <c r="B27265"/>
      <c r="C27265"/>
      <c r="D27265"/>
    </row>
    <row r="27266" spans="1:4" x14ac:dyDescent="0.25">
      <c r="A27266"/>
      <c r="B27266"/>
      <c r="C27266"/>
      <c r="D27266"/>
    </row>
    <row r="27267" spans="1:4" x14ac:dyDescent="0.25">
      <c r="A27267"/>
      <c r="B27267"/>
      <c r="C27267"/>
      <c r="D27267"/>
    </row>
    <row r="27268" spans="1:4" x14ac:dyDescent="0.25">
      <c r="A27268"/>
      <c r="B27268"/>
      <c r="C27268"/>
      <c r="D27268"/>
    </row>
    <row r="27269" spans="1:4" x14ac:dyDescent="0.25">
      <c r="A27269"/>
      <c r="B27269"/>
      <c r="C27269"/>
      <c r="D27269"/>
    </row>
    <row r="27270" spans="1:4" x14ac:dyDescent="0.25">
      <c r="A27270"/>
      <c r="B27270"/>
      <c r="C27270"/>
      <c r="D27270"/>
    </row>
    <row r="27271" spans="1:4" x14ac:dyDescent="0.25">
      <c r="A27271"/>
      <c r="B27271"/>
      <c r="C27271"/>
      <c r="D27271"/>
    </row>
    <row r="27272" spans="1:4" x14ac:dyDescent="0.25">
      <c r="A27272"/>
      <c r="B27272"/>
      <c r="C27272"/>
      <c r="D27272"/>
    </row>
    <row r="27273" spans="1:4" x14ac:dyDescent="0.25">
      <c r="A27273"/>
      <c r="B27273"/>
      <c r="C27273"/>
      <c r="D27273"/>
    </row>
    <row r="27274" spans="1:4" x14ac:dyDescent="0.25">
      <c r="A27274"/>
      <c r="B27274"/>
      <c r="C27274"/>
      <c r="D27274"/>
    </row>
    <row r="27275" spans="1:4" x14ac:dyDescent="0.25">
      <c r="A27275"/>
      <c r="B27275"/>
      <c r="C27275"/>
      <c r="D27275"/>
    </row>
    <row r="27276" spans="1:4" x14ac:dyDescent="0.25">
      <c r="A27276"/>
      <c r="B27276"/>
      <c r="C27276"/>
      <c r="D27276"/>
    </row>
    <row r="27277" spans="1:4" x14ac:dyDescent="0.25">
      <c r="A27277"/>
      <c r="B27277"/>
      <c r="C27277"/>
      <c r="D27277"/>
    </row>
    <row r="27278" spans="1:4" x14ac:dyDescent="0.25">
      <c r="A27278"/>
      <c r="B27278"/>
      <c r="C27278"/>
      <c r="D27278"/>
    </row>
    <row r="27279" spans="1:4" x14ac:dyDescent="0.25">
      <c r="A27279"/>
      <c r="B27279"/>
      <c r="C27279"/>
      <c r="D27279"/>
    </row>
    <row r="27280" spans="1:4" x14ac:dyDescent="0.25">
      <c r="A27280"/>
      <c r="B27280"/>
      <c r="C27280"/>
      <c r="D27280"/>
    </row>
    <row r="27281" spans="1:4" x14ac:dyDescent="0.25">
      <c r="A27281"/>
      <c r="B27281"/>
      <c r="C27281"/>
      <c r="D27281"/>
    </row>
    <row r="27282" spans="1:4" x14ac:dyDescent="0.25">
      <c r="A27282"/>
      <c r="B27282"/>
      <c r="C27282"/>
      <c r="D27282"/>
    </row>
    <row r="27283" spans="1:4" x14ac:dyDescent="0.25">
      <c r="A27283"/>
      <c r="B27283"/>
      <c r="C27283"/>
      <c r="D27283"/>
    </row>
    <row r="27284" spans="1:4" x14ac:dyDescent="0.25">
      <c r="A27284"/>
      <c r="B27284"/>
      <c r="C27284"/>
      <c r="D27284"/>
    </row>
    <row r="27285" spans="1:4" x14ac:dyDescent="0.25">
      <c r="A27285"/>
      <c r="B27285"/>
      <c r="C27285"/>
      <c r="D27285"/>
    </row>
    <row r="27286" spans="1:4" x14ac:dyDescent="0.25">
      <c r="A27286"/>
      <c r="B27286"/>
      <c r="C27286"/>
      <c r="D27286"/>
    </row>
    <row r="27287" spans="1:4" x14ac:dyDescent="0.25">
      <c r="A27287"/>
      <c r="B27287"/>
      <c r="C27287"/>
      <c r="D27287"/>
    </row>
    <row r="27288" spans="1:4" x14ac:dyDescent="0.25">
      <c r="A27288"/>
      <c r="B27288"/>
      <c r="C27288"/>
      <c r="D27288"/>
    </row>
    <row r="27289" spans="1:4" x14ac:dyDescent="0.25">
      <c r="A27289"/>
      <c r="B27289"/>
      <c r="C27289"/>
      <c r="D27289"/>
    </row>
    <row r="27290" spans="1:4" x14ac:dyDescent="0.25">
      <c r="A27290"/>
      <c r="B27290"/>
      <c r="C27290"/>
      <c r="D27290"/>
    </row>
    <row r="27291" spans="1:4" x14ac:dyDescent="0.25">
      <c r="A27291"/>
      <c r="B27291"/>
      <c r="C27291"/>
      <c r="D27291"/>
    </row>
    <row r="27292" spans="1:4" x14ac:dyDescent="0.25">
      <c r="A27292"/>
      <c r="B27292"/>
      <c r="C27292"/>
      <c r="D27292"/>
    </row>
    <row r="27293" spans="1:4" x14ac:dyDescent="0.25">
      <c r="A27293"/>
      <c r="B27293"/>
      <c r="C27293"/>
      <c r="D27293"/>
    </row>
    <row r="27294" spans="1:4" x14ac:dyDescent="0.25">
      <c r="A27294"/>
      <c r="B27294"/>
      <c r="C27294"/>
      <c r="D27294"/>
    </row>
    <row r="27295" spans="1:4" x14ac:dyDescent="0.25">
      <c r="A27295"/>
      <c r="B27295"/>
      <c r="C27295"/>
      <c r="D27295"/>
    </row>
    <row r="27296" spans="1:4" x14ac:dyDescent="0.25">
      <c r="A27296"/>
      <c r="B27296"/>
      <c r="C27296"/>
      <c r="D27296"/>
    </row>
    <row r="27297" spans="1:4" x14ac:dyDescent="0.25">
      <c r="A27297"/>
      <c r="B27297"/>
      <c r="C27297"/>
      <c r="D27297"/>
    </row>
    <row r="27298" spans="1:4" x14ac:dyDescent="0.25">
      <c r="A27298"/>
      <c r="B27298"/>
      <c r="C27298"/>
      <c r="D27298"/>
    </row>
    <row r="27299" spans="1:4" x14ac:dyDescent="0.25">
      <c r="A27299"/>
      <c r="B27299"/>
      <c r="C27299"/>
      <c r="D27299"/>
    </row>
    <row r="27300" spans="1:4" x14ac:dyDescent="0.25">
      <c r="A27300"/>
      <c r="B27300"/>
      <c r="C27300"/>
      <c r="D27300"/>
    </row>
    <row r="27301" spans="1:4" x14ac:dyDescent="0.25">
      <c r="A27301"/>
      <c r="B27301"/>
      <c r="C27301"/>
      <c r="D27301"/>
    </row>
    <row r="27302" spans="1:4" x14ac:dyDescent="0.25">
      <c r="A27302"/>
      <c r="B27302"/>
      <c r="C27302"/>
      <c r="D27302"/>
    </row>
    <row r="27303" spans="1:4" x14ac:dyDescent="0.25">
      <c r="A27303"/>
      <c r="B27303"/>
      <c r="C27303"/>
      <c r="D27303"/>
    </row>
    <row r="27304" spans="1:4" x14ac:dyDescent="0.25">
      <c r="A27304"/>
      <c r="B27304"/>
      <c r="C27304"/>
      <c r="D27304"/>
    </row>
    <row r="27305" spans="1:4" x14ac:dyDescent="0.25">
      <c r="A27305"/>
      <c r="B27305"/>
      <c r="C27305"/>
      <c r="D27305"/>
    </row>
    <row r="27306" spans="1:4" x14ac:dyDescent="0.25">
      <c r="A27306"/>
      <c r="B27306"/>
      <c r="C27306"/>
      <c r="D27306"/>
    </row>
    <row r="27307" spans="1:4" x14ac:dyDescent="0.25">
      <c r="A27307"/>
      <c r="B27307"/>
      <c r="C27307"/>
      <c r="D27307"/>
    </row>
    <row r="27308" spans="1:4" x14ac:dyDescent="0.25">
      <c r="A27308"/>
      <c r="B27308"/>
      <c r="C27308"/>
      <c r="D27308"/>
    </row>
    <row r="27309" spans="1:4" x14ac:dyDescent="0.25">
      <c r="A27309"/>
      <c r="B27309"/>
      <c r="C27309"/>
      <c r="D27309"/>
    </row>
    <row r="27310" spans="1:4" x14ac:dyDescent="0.25">
      <c r="A27310"/>
      <c r="B27310"/>
      <c r="C27310"/>
      <c r="D27310"/>
    </row>
    <row r="27311" spans="1:4" x14ac:dyDescent="0.25">
      <c r="A27311"/>
      <c r="B27311"/>
      <c r="C27311"/>
      <c r="D27311"/>
    </row>
    <row r="27312" spans="1:4" x14ac:dyDescent="0.25">
      <c r="A27312"/>
      <c r="B27312"/>
      <c r="C27312"/>
      <c r="D27312"/>
    </row>
    <row r="27313" spans="1:4" x14ac:dyDescent="0.25">
      <c r="A27313"/>
      <c r="B27313"/>
      <c r="C27313"/>
      <c r="D27313"/>
    </row>
    <row r="27314" spans="1:4" x14ac:dyDescent="0.25">
      <c r="A27314"/>
      <c r="B27314"/>
      <c r="C27314"/>
      <c r="D27314"/>
    </row>
    <row r="27315" spans="1:4" x14ac:dyDescent="0.25">
      <c r="A27315"/>
      <c r="B27315"/>
      <c r="C27315"/>
      <c r="D27315"/>
    </row>
    <row r="27316" spans="1:4" x14ac:dyDescent="0.25">
      <c r="A27316"/>
      <c r="B27316"/>
      <c r="C27316"/>
      <c r="D27316"/>
    </row>
    <row r="27317" spans="1:4" x14ac:dyDescent="0.25">
      <c r="A27317"/>
      <c r="B27317"/>
      <c r="C27317"/>
      <c r="D27317"/>
    </row>
    <row r="27318" spans="1:4" x14ac:dyDescent="0.25">
      <c r="A27318"/>
      <c r="B27318"/>
      <c r="C27318"/>
      <c r="D27318"/>
    </row>
    <row r="27319" spans="1:4" x14ac:dyDescent="0.25">
      <c r="A27319"/>
      <c r="B27319"/>
      <c r="C27319"/>
      <c r="D27319"/>
    </row>
    <row r="27320" spans="1:4" x14ac:dyDescent="0.25">
      <c r="A27320"/>
      <c r="B27320"/>
      <c r="C27320"/>
      <c r="D27320"/>
    </row>
    <row r="27321" spans="1:4" x14ac:dyDescent="0.25">
      <c r="A27321"/>
      <c r="B27321"/>
      <c r="C27321"/>
      <c r="D27321"/>
    </row>
    <row r="27322" spans="1:4" x14ac:dyDescent="0.25">
      <c r="A27322"/>
      <c r="B27322"/>
      <c r="C27322"/>
      <c r="D27322"/>
    </row>
    <row r="27323" spans="1:4" x14ac:dyDescent="0.25">
      <c r="A27323"/>
      <c r="B27323"/>
      <c r="C27323"/>
      <c r="D27323"/>
    </row>
    <row r="27324" spans="1:4" x14ac:dyDescent="0.25">
      <c r="A27324"/>
      <c r="B27324"/>
      <c r="C27324"/>
      <c r="D27324"/>
    </row>
    <row r="27325" spans="1:4" x14ac:dyDescent="0.25">
      <c r="A27325"/>
      <c r="B27325"/>
      <c r="C27325"/>
      <c r="D27325"/>
    </row>
    <row r="27326" spans="1:4" x14ac:dyDescent="0.25">
      <c r="A27326"/>
      <c r="B27326"/>
      <c r="C27326"/>
      <c r="D27326"/>
    </row>
    <row r="27327" spans="1:4" x14ac:dyDescent="0.25">
      <c r="A27327"/>
      <c r="B27327"/>
      <c r="C27327"/>
      <c r="D27327"/>
    </row>
    <row r="27328" spans="1:4" x14ac:dyDescent="0.25">
      <c r="A27328"/>
      <c r="B27328"/>
      <c r="C27328"/>
      <c r="D27328"/>
    </row>
    <row r="27329" spans="1:4" x14ac:dyDescent="0.25">
      <c r="A27329"/>
      <c r="B27329"/>
      <c r="C27329"/>
      <c r="D27329"/>
    </row>
    <row r="27330" spans="1:4" x14ac:dyDescent="0.25">
      <c r="A27330"/>
      <c r="B27330"/>
      <c r="C27330"/>
      <c r="D27330"/>
    </row>
    <row r="27331" spans="1:4" x14ac:dyDescent="0.25">
      <c r="A27331"/>
      <c r="B27331"/>
      <c r="C27331"/>
      <c r="D27331"/>
    </row>
    <row r="27332" spans="1:4" x14ac:dyDescent="0.25">
      <c r="A27332"/>
      <c r="B27332"/>
      <c r="C27332"/>
      <c r="D27332"/>
    </row>
    <row r="27333" spans="1:4" x14ac:dyDescent="0.25">
      <c r="A27333"/>
      <c r="B27333"/>
      <c r="C27333"/>
      <c r="D27333"/>
    </row>
    <row r="27334" spans="1:4" x14ac:dyDescent="0.25">
      <c r="A27334"/>
      <c r="B27334"/>
      <c r="C27334"/>
      <c r="D27334"/>
    </row>
    <row r="27335" spans="1:4" x14ac:dyDescent="0.25">
      <c r="A27335"/>
      <c r="B27335"/>
      <c r="C27335"/>
      <c r="D27335"/>
    </row>
    <row r="27336" spans="1:4" x14ac:dyDescent="0.25">
      <c r="A27336"/>
      <c r="B27336"/>
      <c r="C27336"/>
      <c r="D27336"/>
    </row>
    <row r="27337" spans="1:4" x14ac:dyDescent="0.25">
      <c r="A27337"/>
      <c r="B27337"/>
      <c r="C27337"/>
      <c r="D27337"/>
    </row>
    <row r="27338" spans="1:4" x14ac:dyDescent="0.25">
      <c r="A27338"/>
      <c r="B27338"/>
      <c r="C27338"/>
      <c r="D27338"/>
    </row>
    <row r="27339" spans="1:4" x14ac:dyDescent="0.25">
      <c r="A27339"/>
      <c r="B27339"/>
      <c r="C27339"/>
      <c r="D27339"/>
    </row>
    <row r="27340" spans="1:4" x14ac:dyDescent="0.25">
      <c r="A27340"/>
      <c r="B27340"/>
      <c r="C27340"/>
      <c r="D27340"/>
    </row>
    <row r="27341" spans="1:4" x14ac:dyDescent="0.25">
      <c r="A27341"/>
      <c r="B27341"/>
      <c r="C27341"/>
      <c r="D27341"/>
    </row>
    <row r="27342" spans="1:4" x14ac:dyDescent="0.25">
      <c r="A27342"/>
      <c r="B27342"/>
      <c r="C27342"/>
      <c r="D27342"/>
    </row>
    <row r="27343" spans="1:4" x14ac:dyDescent="0.25">
      <c r="A27343"/>
      <c r="B27343"/>
      <c r="C27343"/>
      <c r="D27343"/>
    </row>
    <row r="27344" spans="1:4" x14ac:dyDescent="0.25">
      <c r="A27344"/>
      <c r="B27344"/>
      <c r="C27344"/>
      <c r="D27344"/>
    </row>
    <row r="27345" spans="1:4" x14ac:dyDescent="0.25">
      <c r="A27345"/>
      <c r="B27345"/>
      <c r="C27345"/>
      <c r="D27345"/>
    </row>
    <row r="27346" spans="1:4" x14ac:dyDescent="0.25">
      <c r="A27346"/>
      <c r="B27346"/>
      <c r="C27346"/>
      <c r="D27346"/>
    </row>
    <row r="27347" spans="1:4" x14ac:dyDescent="0.25">
      <c r="A27347"/>
      <c r="B27347"/>
      <c r="C27347"/>
      <c r="D27347"/>
    </row>
    <row r="27348" spans="1:4" x14ac:dyDescent="0.25">
      <c r="A27348"/>
      <c r="B27348"/>
      <c r="C27348"/>
      <c r="D27348"/>
    </row>
    <row r="27349" spans="1:4" x14ac:dyDescent="0.25">
      <c r="A27349"/>
      <c r="B27349"/>
      <c r="C27349"/>
      <c r="D27349"/>
    </row>
    <row r="27350" spans="1:4" x14ac:dyDescent="0.25">
      <c r="A27350"/>
      <c r="B27350"/>
      <c r="C27350"/>
      <c r="D27350"/>
    </row>
    <row r="27351" spans="1:4" x14ac:dyDescent="0.25">
      <c r="A27351"/>
      <c r="B27351"/>
      <c r="C27351"/>
      <c r="D27351"/>
    </row>
    <row r="27352" spans="1:4" x14ac:dyDescent="0.25">
      <c r="A27352"/>
      <c r="B27352"/>
      <c r="C27352"/>
      <c r="D27352"/>
    </row>
    <row r="27353" spans="1:4" x14ac:dyDescent="0.25">
      <c r="A27353"/>
      <c r="B27353"/>
      <c r="C27353"/>
      <c r="D27353"/>
    </row>
    <row r="27354" spans="1:4" x14ac:dyDescent="0.25">
      <c r="A27354"/>
      <c r="B27354"/>
      <c r="C27354"/>
      <c r="D27354"/>
    </row>
    <row r="27355" spans="1:4" x14ac:dyDescent="0.25">
      <c r="A27355"/>
      <c r="B27355"/>
      <c r="C27355"/>
      <c r="D27355"/>
    </row>
    <row r="27356" spans="1:4" x14ac:dyDescent="0.25">
      <c r="A27356"/>
      <c r="B27356"/>
      <c r="C27356"/>
      <c r="D27356"/>
    </row>
    <row r="27357" spans="1:4" x14ac:dyDescent="0.25">
      <c r="A27357"/>
      <c r="B27357"/>
      <c r="C27357"/>
      <c r="D27357"/>
    </row>
    <row r="27358" spans="1:4" x14ac:dyDescent="0.25">
      <c r="A27358"/>
      <c r="B27358"/>
      <c r="C27358"/>
      <c r="D27358"/>
    </row>
    <row r="27359" spans="1:4" x14ac:dyDescent="0.25">
      <c r="A27359"/>
      <c r="B27359"/>
      <c r="C27359"/>
      <c r="D27359"/>
    </row>
    <row r="27360" spans="1:4" x14ac:dyDescent="0.25">
      <c r="A27360"/>
      <c r="B27360"/>
      <c r="C27360"/>
      <c r="D27360"/>
    </row>
    <row r="27361" spans="1:4" x14ac:dyDescent="0.25">
      <c r="A27361"/>
      <c r="B27361"/>
      <c r="C27361"/>
      <c r="D27361"/>
    </row>
    <row r="27362" spans="1:4" x14ac:dyDescent="0.25">
      <c r="A27362"/>
      <c r="B27362"/>
      <c r="C27362"/>
      <c r="D27362"/>
    </row>
    <row r="27363" spans="1:4" x14ac:dyDescent="0.25">
      <c r="A27363"/>
      <c r="B27363"/>
      <c r="C27363"/>
      <c r="D27363"/>
    </row>
    <row r="27364" spans="1:4" x14ac:dyDescent="0.25">
      <c r="A27364"/>
      <c r="B27364"/>
      <c r="C27364"/>
      <c r="D27364"/>
    </row>
    <row r="27365" spans="1:4" x14ac:dyDescent="0.25">
      <c r="A27365"/>
      <c r="B27365"/>
      <c r="C27365"/>
      <c r="D27365"/>
    </row>
    <row r="27366" spans="1:4" x14ac:dyDescent="0.25">
      <c r="A27366"/>
      <c r="B27366"/>
      <c r="C27366"/>
      <c r="D27366"/>
    </row>
    <row r="27367" spans="1:4" x14ac:dyDescent="0.25">
      <c r="A27367"/>
      <c r="B27367"/>
      <c r="C27367"/>
      <c r="D27367"/>
    </row>
    <row r="27368" spans="1:4" x14ac:dyDescent="0.25">
      <c r="A27368"/>
      <c r="B27368"/>
      <c r="C27368"/>
      <c r="D27368"/>
    </row>
    <row r="27369" spans="1:4" x14ac:dyDescent="0.25">
      <c r="A27369"/>
      <c r="B27369"/>
      <c r="C27369"/>
      <c r="D27369"/>
    </row>
    <row r="27370" spans="1:4" x14ac:dyDescent="0.25">
      <c r="A27370"/>
      <c r="B27370"/>
      <c r="C27370"/>
      <c r="D27370"/>
    </row>
    <row r="27371" spans="1:4" x14ac:dyDescent="0.25">
      <c r="A27371"/>
      <c r="B27371"/>
      <c r="C27371"/>
      <c r="D27371"/>
    </row>
    <row r="27372" spans="1:4" x14ac:dyDescent="0.25">
      <c r="A27372"/>
      <c r="B27372"/>
      <c r="C27372"/>
      <c r="D27372"/>
    </row>
    <row r="27373" spans="1:4" x14ac:dyDescent="0.25">
      <c r="A27373"/>
      <c r="B27373"/>
      <c r="C27373"/>
      <c r="D27373"/>
    </row>
    <row r="27374" spans="1:4" x14ac:dyDescent="0.25">
      <c r="A27374"/>
      <c r="B27374"/>
      <c r="C27374"/>
      <c r="D27374"/>
    </row>
    <row r="27375" spans="1:4" x14ac:dyDescent="0.25">
      <c r="A27375"/>
      <c r="B27375"/>
      <c r="C27375"/>
      <c r="D27375"/>
    </row>
    <row r="27376" spans="1:4" x14ac:dyDescent="0.25">
      <c r="A27376"/>
      <c r="B27376"/>
      <c r="C27376"/>
      <c r="D27376"/>
    </row>
    <row r="27377" spans="1:4" x14ac:dyDescent="0.25">
      <c r="A27377"/>
      <c r="B27377"/>
      <c r="C27377"/>
      <c r="D27377"/>
    </row>
    <row r="27378" spans="1:4" x14ac:dyDescent="0.25">
      <c r="A27378"/>
      <c r="B27378"/>
      <c r="C27378"/>
      <c r="D27378"/>
    </row>
    <row r="27379" spans="1:4" x14ac:dyDescent="0.25">
      <c r="A27379"/>
      <c r="B27379"/>
      <c r="C27379"/>
      <c r="D27379"/>
    </row>
    <row r="27380" spans="1:4" x14ac:dyDescent="0.25">
      <c r="A27380"/>
      <c r="B27380"/>
      <c r="C27380"/>
      <c r="D27380"/>
    </row>
    <row r="27381" spans="1:4" x14ac:dyDescent="0.25">
      <c r="A27381"/>
      <c r="B27381"/>
      <c r="C27381"/>
      <c r="D27381"/>
    </row>
    <row r="27382" spans="1:4" x14ac:dyDescent="0.25">
      <c r="A27382"/>
      <c r="B27382"/>
      <c r="C27382"/>
      <c r="D27382"/>
    </row>
    <row r="27383" spans="1:4" x14ac:dyDescent="0.25">
      <c r="A27383"/>
      <c r="B27383"/>
      <c r="C27383"/>
      <c r="D27383"/>
    </row>
    <row r="27384" spans="1:4" x14ac:dyDescent="0.25">
      <c r="A27384"/>
      <c r="B27384"/>
      <c r="C27384"/>
      <c r="D27384"/>
    </row>
    <row r="27385" spans="1:4" x14ac:dyDescent="0.25">
      <c r="A27385"/>
      <c r="B27385"/>
      <c r="C27385"/>
      <c r="D27385"/>
    </row>
    <row r="27386" spans="1:4" x14ac:dyDescent="0.25">
      <c r="A27386"/>
      <c r="B27386"/>
      <c r="C27386"/>
      <c r="D27386"/>
    </row>
    <row r="27387" spans="1:4" x14ac:dyDescent="0.25">
      <c r="A27387"/>
      <c r="B27387"/>
      <c r="C27387"/>
      <c r="D27387"/>
    </row>
    <row r="27388" spans="1:4" x14ac:dyDescent="0.25">
      <c r="A27388"/>
      <c r="B27388"/>
      <c r="C27388"/>
      <c r="D27388"/>
    </row>
    <row r="27389" spans="1:4" x14ac:dyDescent="0.25">
      <c r="A27389"/>
      <c r="B27389"/>
      <c r="C27389"/>
      <c r="D27389"/>
    </row>
    <row r="27390" spans="1:4" x14ac:dyDescent="0.25">
      <c r="A27390"/>
      <c r="B27390"/>
      <c r="C27390"/>
      <c r="D27390"/>
    </row>
    <row r="27391" spans="1:4" x14ac:dyDescent="0.25">
      <c r="A27391"/>
      <c r="B27391"/>
      <c r="C27391"/>
      <c r="D27391"/>
    </row>
    <row r="27392" spans="1:4" x14ac:dyDescent="0.25">
      <c r="A27392"/>
      <c r="B27392"/>
      <c r="C27392"/>
      <c r="D27392"/>
    </row>
    <row r="27393" spans="1:4" x14ac:dyDescent="0.25">
      <c r="A27393"/>
      <c r="B27393"/>
      <c r="C27393"/>
      <c r="D27393"/>
    </row>
    <row r="27394" spans="1:4" x14ac:dyDescent="0.25">
      <c r="A27394"/>
      <c r="B27394"/>
      <c r="C27394"/>
      <c r="D27394"/>
    </row>
    <row r="27395" spans="1:4" x14ac:dyDescent="0.25">
      <c r="A27395"/>
      <c r="B27395"/>
      <c r="C27395"/>
      <c r="D27395"/>
    </row>
    <row r="27396" spans="1:4" x14ac:dyDescent="0.25">
      <c r="A27396"/>
      <c r="B27396"/>
      <c r="C27396"/>
      <c r="D27396"/>
    </row>
    <row r="27397" spans="1:4" x14ac:dyDescent="0.25">
      <c r="A27397"/>
      <c r="B27397"/>
      <c r="C27397"/>
      <c r="D27397"/>
    </row>
    <row r="27398" spans="1:4" x14ac:dyDescent="0.25">
      <c r="A27398"/>
      <c r="B27398"/>
      <c r="C27398"/>
      <c r="D27398"/>
    </row>
    <row r="27399" spans="1:4" x14ac:dyDescent="0.25">
      <c r="A27399"/>
      <c r="B27399"/>
      <c r="C27399"/>
      <c r="D27399"/>
    </row>
    <row r="27400" spans="1:4" x14ac:dyDescent="0.25">
      <c r="A27400"/>
      <c r="B27400"/>
      <c r="C27400"/>
      <c r="D27400"/>
    </row>
    <row r="27401" spans="1:4" x14ac:dyDescent="0.25">
      <c r="A27401"/>
      <c r="B27401"/>
      <c r="C27401"/>
      <c r="D27401"/>
    </row>
    <row r="27402" spans="1:4" x14ac:dyDescent="0.25">
      <c r="A27402"/>
      <c r="B27402"/>
      <c r="C27402"/>
      <c r="D27402"/>
    </row>
    <row r="27403" spans="1:4" x14ac:dyDescent="0.25">
      <c r="A27403"/>
      <c r="B27403"/>
      <c r="C27403"/>
      <c r="D27403"/>
    </row>
    <row r="27404" spans="1:4" x14ac:dyDescent="0.25">
      <c r="A27404"/>
      <c r="B27404"/>
      <c r="C27404"/>
      <c r="D27404"/>
    </row>
    <row r="27405" spans="1:4" x14ac:dyDescent="0.25">
      <c r="A27405"/>
      <c r="B27405"/>
      <c r="C27405"/>
      <c r="D27405"/>
    </row>
    <row r="27406" spans="1:4" x14ac:dyDescent="0.25">
      <c r="A27406"/>
      <c r="B27406"/>
      <c r="C27406"/>
      <c r="D27406"/>
    </row>
    <row r="27407" spans="1:4" x14ac:dyDescent="0.25">
      <c r="A27407"/>
      <c r="B27407"/>
      <c r="C27407"/>
      <c r="D27407"/>
    </row>
    <row r="27408" spans="1:4" x14ac:dyDescent="0.25">
      <c r="A27408"/>
      <c r="B27408"/>
      <c r="C27408"/>
      <c r="D27408"/>
    </row>
    <row r="27409" spans="1:4" x14ac:dyDescent="0.25">
      <c r="A27409"/>
      <c r="B27409"/>
      <c r="C27409"/>
      <c r="D27409"/>
    </row>
    <row r="27410" spans="1:4" x14ac:dyDescent="0.25">
      <c r="A27410"/>
      <c r="B27410"/>
      <c r="C27410"/>
      <c r="D27410"/>
    </row>
    <row r="27411" spans="1:4" x14ac:dyDescent="0.25">
      <c r="A27411"/>
      <c r="B27411"/>
      <c r="C27411"/>
      <c r="D27411"/>
    </row>
    <row r="27412" spans="1:4" x14ac:dyDescent="0.25">
      <c r="A27412"/>
      <c r="B27412"/>
      <c r="C27412"/>
      <c r="D27412"/>
    </row>
    <row r="27413" spans="1:4" x14ac:dyDescent="0.25">
      <c r="A27413"/>
      <c r="B27413"/>
      <c r="C27413"/>
      <c r="D27413"/>
    </row>
    <row r="27414" spans="1:4" x14ac:dyDescent="0.25">
      <c r="A27414"/>
      <c r="B27414"/>
      <c r="C27414"/>
      <c r="D27414"/>
    </row>
    <row r="27415" spans="1:4" x14ac:dyDescent="0.25">
      <c r="A27415"/>
      <c r="B27415"/>
      <c r="C27415"/>
      <c r="D27415"/>
    </row>
    <row r="27416" spans="1:4" x14ac:dyDescent="0.25">
      <c r="A27416"/>
      <c r="B27416"/>
      <c r="C27416"/>
      <c r="D27416"/>
    </row>
    <row r="27417" spans="1:4" x14ac:dyDescent="0.25">
      <c r="A27417"/>
      <c r="B27417"/>
      <c r="C27417"/>
      <c r="D27417"/>
    </row>
    <row r="27418" spans="1:4" x14ac:dyDescent="0.25">
      <c r="A27418"/>
      <c r="B27418"/>
      <c r="C27418"/>
      <c r="D27418"/>
    </row>
    <row r="27419" spans="1:4" x14ac:dyDescent="0.25">
      <c r="A27419"/>
      <c r="B27419"/>
      <c r="C27419"/>
      <c r="D27419"/>
    </row>
    <row r="27420" spans="1:4" x14ac:dyDescent="0.25">
      <c r="A27420"/>
      <c r="B27420"/>
      <c r="C27420"/>
      <c r="D27420"/>
    </row>
    <row r="27421" spans="1:4" x14ac:dyDescent="0.25">
      <c r="A27421"/>
      <c r="B27421"/>
      <c r="C27421"/>
      <c r="D27421"/>
    </row>
    <row r="27422" spans="1:4" x14ac:dyDescent="0.25">
      <c r="A27422"/>
      <c r="B27422"/>
      <c r="C27422"/>
      <c r="D27422"/>
    </row>
    <row r="27423" spans="1:4" x14ac:dyDescent="0.25">
      <c r="A27423"/>
      <c r="B27423"/>
      <c r="C27423"/>
      <c r="D27423"/>
    </row>
    <row r="27424" spans="1:4" x14ac:dyDescent="0.25">
      <c r="A27424"/>
      <c r="B27424"/>
      <c r="C27424"/>
      <c r="D27424"/>
    </row>
    <row r="27425" spans="1:4" x14ac:dyDescent="0.25">
      <c r="A27425"/>
      <c r="B27425"/>
      <c r="C27425"/>
      <c r="D27425"/>
    </row>
    <row r="27426" spans="1:4" x14ac:dyDescent="0.25">
      <c r="A27426"/>
      <c r="B27426"/>
      <c r="C27426"/>
      <c r="D27426"/>
    </row>
    <row r="27427" spans="1:4" x14ac:dyDescent="0.25">
      <c r="A27427"/>
      <c r="B27427"/>
      <c r="C27427"/>
      <c r="D27427"/>
    </row>
    <row r="27428" spans="1:4" x14ac:dyDescent="0.25">
      <c r="A27428"/>
      <c r="B27428"/>
      <c r="C27428"/>
      <c r="D27428"/>
    </row>
    <row r="27429" spans="1:4" x14ac:dyDescent="0.25">
      <c r="A27429"/>
      <c r="B27429"/>
      <c r="C27429"/>
      <c r="D27429"/>
    </row>
    <row r="27430" spans="1:4" x14ac:dyDescent="0.25">
      <c r="A27430"/>
      <c r="B27430"/>
      <c r="C27430"/>
      <c r="D27430"/>
    </row>
    <row r="27431" spans="1:4" x14ac:dyDescent="0.25">
      <c r="A27431"/>
      <c r="B27431"/>
      <c r="C27431"/>
      <c r="D27431"/>
    </row>
    <row r="27432" spans="1:4" x14ac:dyDescent="0.25">
      <c r="A27432"/>
      <c r="B27432"/>
      <c r="C27432"/>
      <c r="D27432"/>
    </row>
    <row r="27433" spans="1:4" x14ac:dyDescent="0.25">
      <c r="A27433"/>
      <c r="B27433"/>
      <c r="C27433"/>
      <c r="D27433"/>
    </row>
    <row r="27434" spans="1:4" x14ac:dyDescent="0.25">
      <c r="A27434"/>
      <c r="B27434"/>
      <c r="C27434"/>
      <c r="D27434"/>
    </row>
    <row r="27435" spans="1:4" x14ac:dyDescent="0.25">
      <c r="A27435"/>
      <c r="B27435"/>
      <c r="C27435"/>
      <c r="D27435"/>
    </row>
    <row r="27436" spans="1:4" x14ac:dyDescent="0.25">
      <c r="A27436"/>
      <c r="B27436"/>
      <c r="C27436"/>
      <c r="D27436"/>
    </row>
    <row r="27437" spans="1:4" x14ac:dyDescent="0.25">
      <c r="A27437"/>
      <c r="B27437"/>
      <c r="C27437"/>
      <c r="D27437"/>
    </row>
    <row r="27438" spans="1:4" x14ac:dyDescent="0.25">
      <c r="A27438"/>
      <c r="B27438"/>
      <c r="C27438"/>
      <c r="D27438"/>
    </row>
    <row r="27439" spans="1:4" x14ac:dyDescent="0.25">
      <c r="A27439"/>
      <c r="B27439"/>
      <c r="C27439"/>
      <c r="D27439"/>
    </row>
    <row r="27440" spans="1:4" x14ac:dyDescent="0.25">
      <c r="A27440"/>
      <c r="B27440"/>
      <c r="C27440"/>
      <c r="D27440"/>
    </row>
    <row r="27441" spans="1:4" x14ac:dyDescent="0.25">
      <c r="A27441"/>
      <c r="B27441"/>
      <c r="C27441"/>
      <c r="D27441"/>
    </row>
    <row r="27442" spans="1:4" x14ac:dyDescent="0.25">
      <c r="A27442"/>
      <c r="B27442"/>
      <c r="C27442"/>
      <c r="D27442"/>
    </row>
    <row r="27443" spans="1:4" x14ac:dyDescent="0.25">
      <c r="A27443"/>
      <c r="B27443"/>
      <c r="C27443"/>
      <c r="D27443"/>
    </row>
    <row r="27444" spans="1:4" x14ac:dyDescent="0.25">
      <c r="A27444"/>
      <c r="B27444"/>
      <c r="C27444"/>
      <c r="D27444"/>
    </row>
    <row r="27445" spans="1:4" x14ac:dyDescent="0.25">
      <c r="A27445"/>
      <c r="B27445"/>
      <c r="C27445"/>
      <c r="D27445"/>
    </row>
    <row r="27446" spans="1:4" x14ac:dyDescent="0.25">
      <c r="A27446"/>
      <c r="B27446"/>
      <c r="C27446"/>
      <c r="D27446"/>
    </row>
    <row r="27447" spans="1:4" x14ac:dyDescent="0.25">
      <c r="A27447"/>
      <c r="B27447"/>
      <c r="C27447"/>
      <c r="D27447"/>
    </row>
    <row r="27448" spans="1:4" x14ac:dyDescent="0.25">
      <c r="A27448"/>
      <c r="B27448"/>
      <c r="C27448"/>
      <c r="D27448"/>
    </row>
    <row r="27449" spans="1:4" x14ac:dyDescent="0.25">
      <c r="A27449"/>
      <c r="B27449"/>
      <c r="C27449"/>
      <c r="D27449"/>
    </row>
    <row r="27450" spans="1:4" x14ac:dyDescent="0.25">
      <c r="A27450"/>
      <c r="B27450"/>
      <c r="C27450"/>
      <c r="D27450"/>
    </row>
    <row r="27451" spans="1:4" x14ac:dyDescent="0.25">
      <c r="A27451"/>
      <c r="B27451"/>
      <c r="C27451"/>
      <c r="D27451"/>
    </row>
    <row r="27452" spans="1:4" x14ac:dyDescent="0.25">
      <c r="A27452"/>
      <c r="B27452"/>
      <c r="C27452"/>
      <c r="D27452"/>
    </row>
    <row r="27453" spans="1:4" x14ac:dyDescent="0.25">
      <c r="A27453"/>
      <c r="B27453"/>
      <c r="C27453"/>
      <c r="D27453"/>
    </row>
    <row r="27454" spans="1:4" x14ac:dyDescent="0.25">
      <c r="A27454"/>
      <c r="B27454"/>
      <c r="C27454"/>
      <c r="D27454"/>
    </row>
    <row r="27455" spans="1:4" x14ac:dyDescent="0.25">
      <c r="A27455"/>
      <c r="B27455"/>
      <c r="C27455"/>
      <c r="D27455"/>
    </row>
    <row r="27456" spans="1:4" x14ac:dyDescent="0.25">
      <c r="A27456"/>
      <c r="B27456"/>
      <c r="C27456"/>
      <c r="D27456"/>
    </row>
    <row r="27457" spans="1:4" x14ac:dyDescent="0.25">
      <c r="A27457"/>
      <c r="B27457"/>
      <c r="C27457"/>
      <c r="D27457"/>
    </row>
    <row r="27458" spans="1:4" x14ac:dyDescent="0.25">
      <c r="A27458"/>
      <c r="B27458"/>
      <c r="C27458"/>
      <c r="D27458"/>
    </row>
    <row r="27459" spans="1:4" x14ac:dyDescent="0.25">
      <c r="A27459"/>
      <c r="B27459"/>
      <c r="C27459"/>
      <c r="D27459"/>
    </row>
    <row r="27460" spans="1:4" x14ac:dyDescent="0.25">
      <c r="A27460"/>
      <c r="B27460"/>
      <c r="C27460"/>
      <c r="D27460"/>
    </row>
    <row r="27461" spans="1:4" x14ac:dyDescent="0.25">
      <c r="A27461"/>
      <c r="B27461"/>
      <c r="C27461"/>
      <c r="D27461"/>
    </row>
    <row r="27462" spans="1:4" x14ac:dyDescent="0.25">
      <c r="A27462"/>
      <c r="B27462"/>
      <c r="C27462"/>
      <c r="D27462"/>
    </row>
    <row r="27463" spans="1:4" x14ac:dyDescent="0.25">
      <c r="A27463"/>
      <c r="B27463"/>
      <c r="C27463"/>
      <c r="D27463"/>
    </row>
    <row r="27464" spans="1:4" x14ac:dyDescent="0.25">
      <c r="A27464"/>
      <c r="B27464"/>
      <c r="C27464"/>
      <c r="D27464"/>
    </row>
    <row r="27465" spans="1:4" x14ac:dyDescent="0.25">
      <c r="A27465"/>
      <c r="B27465"/>
      <c r="C27465"/>
      <c r="D27465"/>
    </row>
    <row r="27466" spans="1:4" x14ac:dyDescent="0.25">
      <c r="A27466"/>
      <c r="B27466"/>
      <c r="C27466"/>
      <c r="D27466"/>
    </row>
    <row r="27467" spans="1:4" x14ac:dyDescent="0.25">
      <c r="A27467"/>
      <c r="B27467"/>
      <c r="C27467"/>
      <c r="D27467"/>
    </row>
    <row r="27468" spans="1:4" x14ac:dyDescent="0.25">
      <c r="A27468"/>
      <c r="B27468"/>
      <c r="C27468"/>
      <c r="D27468"/>
    </row>
    <row r="27469" spans="1:4" x14ac:dyDescent="0.25">
      <c r="A27469"/>
      <c r="B27469"/>
      <c r="C27469"/>
      <c r="D27469"/>
    </row>
    <row r="27470" spans="1:4" x14ac:dyDescent="0.25">
      <c r="A27470"/>
      <c r="B27470"/>
      <c r="C27470"/>
      <c r="D27470"/>
    </row>
    <row r="27471" spans="1:4" x14ac:dyDescent="0.25">
      <c r="A27471"/>
      <c r="B27471"/>
      <c r="C27471"/>
      <c r="D27471"/>
    </row>
    <row r="27472" spans="1:4" x14ac:dyDescent="0.25">
      <c r="A27472"/>
      <c r="B27472"/>
      <c r="C27472"/>
      <c r="D27472"/>
    </row>
    <row r="27473" spans="1:4" x14ac:dyDescent="0.25">
      <c r="A27473"/>
      <c r="B27473"/>
      <c r="C27473"/>
      <c r="D27473"/>
    </row>
    <row r="27474" spans="1:4" x14ac:dyDescent="0.25">
      <c r="A27474"/>
      <c r="B27474"/>
      <c r="C27474"/>
      <c r="D27474"/>
    </row>
    <row r="27475" spans="1:4" x14ac:dyDescent="0.25">
      <c r="A27475"/>
      <c r="B27475"/>
      <c r="C27475"/>
      <c r="D27475"/>
    </row>
    <row r="27476" spans="1:4" x14ac:dyDescent="0.25">
      <c r="A27476"/>
      <c r="B27476"/>
      <c r="C27476"/>
      <c r="D27476"/>
    </row>
    <row r="27477" spans="1:4" x14ac:dyDescent="0.25">
      <c r="A27477"/>
      <c r="B27477"/>
      <c r="C27477"/>
      <c r="D27477"/>
    </row>
    <row r="27478" spans="1:4" x14ac:dyDescent="0.25">
      <c r="A27478"/>
      <c r="B27478"/>
      <c r="C27478"/>
      <c r="D27478"/>
    </row>
    <row r="27479" spans="1:4" x14ac:dyDescent="0.25">
      <c r="A27479"/>
      <c r="B27479"/>
      <c r="C27479"/>
      <c r="D27479"/>
    </row>
    <row r="27480" spans="1:4" x14ac:dyDescent="0.25">
      <c r="A27480"/>
      <c r="B27480"/>
      <c r="C27480"/>
      <c r="D27480"/>
    </row>
    <row r="27481" spans="1:4" x14ac:dyDescent="0.25">
      <c r="A27481"/>
      <c r="B27481"/>
      <c r="C27481"/>
      <c r="D27481"/>
    </row>
    <row r="27482" spans="1:4" x14ac:dyDescent="0.25">
      <c r="A27482"/>
      <c r="B27482"/>
      <c r="C27482"/>
      <c r="D27482"/>
    </row>
    <row r="27483" spans="1:4" x14ac:dyDescent="0.25">
      <c r="A27483"/>
      <c r="B27483"/>
      <c r="C27483"/>
      <c r="D27483"/>
    </row>
    <row r="27484" spans="1:4" x14ac:dyDescent="0.25">
      <c r="A27484"/>
      <c r="B27484"/>
      <c r="C27484"/>
      <c r="D27484"/>
    </row>
    <row r="27485" spans="1:4" x14ac:dyDescent="0.25">
      <c r="A27485"/>
      <c r="B27485"/>
      <c r="C27485"/>
      <c r="D27485"/>
    </row>
    <row r="27486" spans="1:4" x14ac:dyDescent="0.25">
      <c r="A27486"/>
      <c r="B27486"/>
      <c r="C27486"/>
      <c r="D27486"/>
    </row>
    <row r="27487" spans="1:4" x14ac:dyDescent="0.25">
      <c r="A27487"/>
      <c r="B27487"/>
      <c r="C27487"/>
      <c r="D27487"/>
    </row>
    <row r="27488" spans="1:4" x14ac:dyDescent="0.25">
      <c r="A27488"/>
      <c r="B27488"/>
      <c r="C27488"/>
      <c r="D27488"/>
    </row>
    <row r="27489" spans="1:4" x14ac:dyDescent="0.25">
      <c r="A27489"/>
      <c r="B27489"/>
      <c r="C27489"/>
      <c r="D27489"/>
    </row>
    <row r="27490" spans="1:4" x14ac:dyDescent="0.25">
      <c r="A27490"/>
      <c r="B27490"/>
      <c r="C27490"/>
      <c r="D27490"/>
    </row>
    <row r="27491" spans="1:4" x14ac:dyDescent="0.25">
      <c r="A27491"/>
      <c r="B27491"/>
      <c r="C27491"/>
      <c r="D27491"/>
    </row>
    <row r="27492" spans="1:4" x14ac:dyDescent="0.25">
      <c r="A27492"/>
      <c r="B27492"/>
      <c r="C27492"/>
      <c r="D27492"/>
    </row>
    <row r="27493" spans="1:4" x14ac:dyDescent="0.25">
      <c r="A27493"/>
      <c r="B27493"/>
      <c r="C27493"/>
      <c r="D27493"/>
    </row>
    <row r="27494" spans="1:4" x14ac:dyDescent="0.25">
      <c r="A27494"/>
      <c r="B27494"/>
      <c r="C27494"/>
      <c r="D27494"/>
    </row>
    <row r="27495" spans="1:4" x14ac:dyDescent="0.25">
      <c r="A27495"/>
      <c r="B27495"/>
      <c r="C27495"/>
      <c r="D27495"/>
    </row>
    <row r="27496" spans="1:4" x14ac:dyDescent="0.25">
      <c r="A27496"/>
      <c r="B27496"/>
      <c r="C27496"/>
      <c r="D27496"/>
    </row>
    <row r="27497" spans="1:4" x14ac:dyDescent="0.25">
      <c r="A27497"/>
      <c r="B27497"/>
      <c r="C27497"/>
      <c r="D27497"/>
    </row>
    <row r="27498" spans="1:4" x14ac:dyDescent="0.25">
      <c r="A27498"/>
      <c r="B27498"/>
      <c r="C27498"/>
      <c r="D27498"/>
    </row>
    <row r="27499" spans="1:4" x14ac:dyDescent="0.25">
      <c r="A27499"/>
      <c r="B27499"/>
      <c r="C27499"/>
      <c r="D27499"/>
    </row>
    <row r="27500" spans="1:4" x14ac:dyDescent="0.25">
      <c r="A27500"/>
      <c r="B27500"/>
      <c r="C27500"/>
      <c r="D27500"/>
    </row>
    <row r="27501" spans="1:4" x14ac:dyDescent="0.25">
      <c r="A27501"/>
      <c r="B27501"/>
      <c r="C27501"/>
      <c r="D27501"/>
    </row>
    <row r="27502" spans="1:4" x14ac:dyDescent="0.25">
      <c r="A27502"/>
      <c r="B27502"/>
      <c r="C27502"/>
      <c r="D27502"/>
    </row>
    <row r="27503" spans="1:4" x14ac:dyDescent="0.25">
      <c r="A27503"/>
      <c r="B27503"/>
      <c r="C27503"/>
      <c r="D27503"/>
    </row>
    <row r="27504" spans="1:4" x14ac:dyDescent="0.25">
      <c r="A27504"/>
      <c r="B27504"/>
      <c r="C27504"/>
      <c r="D27504"/>
    </row>
    <row r="27505" spans="1:4" x14ac:dyDescent="0.25">
      <c r="A27505"/>
      <c r="B27505"/>
      <c r="C27505"/>
      <c r="D27505"/>
    </row>
    <row r="27506" spans="1:4" x14ac:dyDescent="0.25">
      <c r="A27506"/>
      <c r="B27506"/>
      <c r="C27506"/>
      <c r="D27506"/>
    </row>
    <row r="27507" spans="1:4" x14ac:dyDescent="0.25">
      <c r="A27507"/>
      <c r="B27507"/>
      <c r="C27507"/>
      <c r="D27507"/>
    </row>
    <row r="27508" spans="1:4" x14ac:dyDescent="0.25">
      <c r="A27508"/>
      <c r="B27508"/>
      <c r="C27508"/>
      <c r="D27508"/>
    </row>
    <row r="27509" spans="1:4" x14ac:dyDescent="0.25">
      <c r="A27509"/>
      <c r="B27509"/>
      <c r="C27509"/>
      <c r="D27509"/>
    </row>
    <row r="27510" spans="1:4" x14ac:dyDescent="0.25">
      <c r="A27510"/>
      <c r="B27510"/>
      <c r="C27510"/>
      <c r="D27510"/>
    </row>
    <row r="27511" spans="1:4" x14ac:dyDescent="0.25">
      <c r="A27511"/>
      <c r="B27511"/>
      <c r="C27511"/>
      <c r="D27511"/>
    </row>
    <row r="27512" spans="1:4" x14ac:dyDescent="0.25">
      <c r="A27512"/>
      <c r="B27512"/>
      <c r="C27512"/>
      <c r="D27512"/>
    </row>
    <row r="27513" spans="1:4" x14ac:dyDescent="0.25">
      <c r="A27513"/>
      <c r="B27513"/>
      <c r="C27513"/>
      <c r="D27513"/>
    </row>
    <row r="27514" spans="1:4" x14ac:dyDescent="0.25">
      <c r="A27514"/>
      <c r="B27514"/>
      <c r="C27514"/>
      <c r="D27514"/>
    </row>
    <row r="27515" spans="1:4" x14ac:dyDescent="0.25">
      <c r="A27515"/>
      <c r="B27515"/>
      <c r="C27515"/>
      <c r="D27515"/>
    </row>
    <row r="27516" spans="1:4" x14ac:dyDescent="0.25">
      <c r="A27516"/>
      <c r="B27516"/>
      <c r="C27516"/>
      <c r="D27516"/>
    </row>
    <row r="27517" spans="1:4" x14ac:dyDescent="0.25">
      <c r="A27517"/>
      <c r="B27517"/>
      <c r="C27517"/>
      <c r="D27517"/>
    </row>
    <row r="27518" spans="1:4" x14ac:dyDescent="0.25">
      <c r="A27518"/>
      <c r="B27518"/>
      <c r="C27518"/>
      <c r="D27518"/>
    </row>
    <row r="27519" spans="1:4" x14ac:dyDescent="0.25">
      <c r="A27519"/>
      <c r="B27519"/>
      <c r="C27519"/>
      <c r="D27519"/>
    </row>
    <row r="27520" spans="1:4" x14ac:dyDescent="0.25">
      <c r="A27520"/>
      <c r="B27520"/>
      <c r="C27520"/>
      <c r="D27520"/>
    </row>
    <row r="27521" spans="1:4" x14ac:dyDescent="0.25">
      <c r="A27521"/>
      <c r="B27521"/>
      <c r="C27521"/>
      <c r="D27521"/>
    </row>
    <row r="27522" spans="1:4" x14ac:dyDescent="0.25">
      <c r="A27522"/>
      <c r="B27522"/>
      <c r="C27522"/>
      <c r="D27522"/>
    </row>
    <row r="27523" spans="1:4" x14ac:dyDescent="0.25">
      <c r="A27523"/>
      <c r="B27523"/>
      <c r="C27523"/>
      <c r="D27523"/>
    </row>
    <row r="27524" spans="1:4" x14ac:dyDescent="0.25">
      <c r="A27524"/>
      <c r="B27524"/>
      <c r="C27524"/>
      <c r="D27524"/>
    </row>
    <row r="27525" spans="1:4" x14ac:dyDescent="0.25">
      <c r="A27525"/>
      <c r="B27525"/>
      <c r="C27525"/>
      <c r="D27525"/>
    </row>
    <row r="27526" spans="1:4" x14ac:dyDescent="0.25">
      <c r="A27526"/>
      <c r="B27526"/>
      <c r="C27526"/>
      <c r="D27526"/>
    </row>
    <row r="27527" spans="1:4" x14ac:dyDescent="0.25">
      <c r="A27527"/>
      <c r="B27527"/>
      <c r="C27527"/>
      <c r="D27527"/>
    </row>
    <row r="27528" spans="1:4" x14ac:dyDescent="0.25">
      <c r="A27528"/>
      <c r="B27528"/>
      <c r="C27528"/>
      <c r="D27528"/>
    </row>
    <row r="27529" spans="1:4" x14ac:dyDescent="0.25">
      <c r="A27529"/>
      <c r="B27529"/>
      <c r="C27529"/>
      <c r="D27529"/>
    </row>
    <row r="27530" spans="1:4" x14ac:dyDescent="0.25">
      <c r="A27530"/>
      <c r="B27530"/>
      <c r="C27530"/>
      <c r="D27530"/>
    </row>
    <row r="27531" spans="1:4" x14ac:dyDescent="0.25">
      <c r="A27531"/>
      <c r="B27531"/>
      <c r="C27531"/>
      <c r="D27531"/>
    </row>
    <row r="27532" spans="1:4" x14ac:dyDescent="0.25">
      <c r="A27532"/>
      <c r="B27532"/>
      <c r="C27532"/>
      <c r="D27532"/>
    </row>
    <row r="27533" spans="1:4" x14ac:dyDescent="0.25">
      <c r="A27533"/>
      <c r="B27533"/>
      <c r="C27533"/>
      <c r="D27533"/>
    </row>
    <row r="27534" spans="1:4" x14ac:dyDescent="0.25">
      <c r="A27534"/>
      <c r="B27534"/>
      <c r="C27534"/>
      <c r="D27534"/>
    </row>
    <row r="27535" spans="1:4" x14ac:dyDescent="0.25">
      <c r="A27535"/>
      <c r="B27535"/>
      <c r="C27535"/>
      <c r="D27535"/>
    </row>
    <row r="27536" spans="1:4" x14ac:dyDescent="0.25">
      <c r="A27536"/>
      <c r="B27536"/>
      <c r="C27536"/>
      <c r="D27536"/>
    </row>
    <row r="27537" spans="1:4" x14ac:dyDescent="0.25">
      <c r="A27537"/>
      <c r="B27537"/>
      <c r="C27537"/>
      <c r="D27537"/>
    </row>
    <row r="27538" spans="1:4" x14ac:dyDescent="0.25">
      <c r="A27538"/>
      <c r="B27538"/>
      <c r="C27538"/>
      <c r="D27538"/>
    </row>
    <row r="27539" spans="1:4" x14ac:dyDescent="0.25">
      <c r="A27539"/>
      <c r="B27539"/>
      <c r="C27539"/>
      <c r="D27539"/>
    </row>
    <row r="27540" spans="1:4" x14ac:dyDescent="0.25">
      <c r="A27540"/>
      <c r="B27540"/>
      <c r="C27540"/>
      <c r="D27540"/>
    </row>
    <row r="27541" spans="1:4" x14ac:dyDescent="0.25">
      <c r="A27541"/>
      <c r="B27541"/>
      <c r="C27541"/>
      <c r="D27541"/>
    </row>
    <row r="27542" spans="1:4" x14ac:dyDescent="0.25">
      <c r="A27542"/>
      <c r="B27542"/>
      <c r="C27542"/>
      <c r="D27542"/>
    </row>
    <row r="27543" spans="1:4" x14ac:dyDescent="0.25">
      <c r="A27543"/>
      <c r="B27543"/>
      <c r="C27543"/>
      <c r="D27543"/>
    </row>
    <row r="27544" spans="1:4" x14ac:dyDescent="0.25">
      <c r="A27544"/>
      <c r="B27544"/>
      <c r="C27544"/>
      <c r="D27544"/>
    </row>
    <row r="27545" spans="1:4" x14ac:dyDescent="0.25">
      <c r="A27545"/>
      <c r="B27545"/>
      <c r="C27545"/>
      <c r="D27545"/>
    </row>
    <row r="27546" spans="1:4" x14ac:dyDescent="0.25">
      <c r="A27546"/>
      <c r="B27546"/>
      <c r="C27546"/>
      <c r="D27546"/>
    </row>
    <row r="27547" spans="1:4" x14ac:dyDescent="0.25">
      <c r="A27547"/>
      <c r="B27547"/>
      <c r="C27547"/>
      <c r="D27547"/>
    </row>
    <row r="27548" spans="1:4" x14ac:dyDescent="0.25">
      <c r="A27548"/>
      <c r="B27548"/>
      <c r="C27548"/>
      <c r="D27548"/>
    </row>
    <row r="27549" spans="1:4" x14ac:dyDescent="0.25">
      <c r="A27549"/>
      <c r="B27549"/>
      <c r="C27549"/>
      <c r="D27549"/>
    </row>
    <row r="27550" spans="1:4" x14ac:dyDescent="0.25">
      <c r="A27550"/>
      <c r="B27550"/>
      <c r="C27550"/>
      <c r="D27550"/>
    </row>
    <row r="27551" spans="1:4" x14ac:dyDescent="0.25">
      <c r="A27551"/>
      <c r="B27551"/>
      <c r="C27551"/>
      <c r="D27551"/>
    </row>
    <row r="27552" spans="1:4" x14ac:dyDescent="0.25">
      <c r="A27552"/>
      <c r="B27552"/>
      <c r="C27552"/>
      <c r="D27552"/>
    </row>
    <row r="27553" spans="1:4" x14ac:dyDescent="0.25">
      <c r="A27553"/>
      <c r="B27553"/>
      <c r="C27553"/>
      <c r="D27553"/>
    </row>
    <row r="27554" spans="1:4" x14ac:dyDescent="0.25">
      <c r="A27554"/>
      <c r="B27554"/>
      <c r="C27554"/>
      <c r="D27554"/>
    </row>
    <row r="27555" spans="1:4" x14ac:dyDescent="0.25">
      <c r="A27555"/>
      <c r="B27555"/>
      <c r="C27555"/>
      <c r="D27555"/>
    </row>
    <row r="27556" spans="1:4" x14ac:dyDescent="0.25">
      <c r="A27556"/>
      <c r="B27556"/>
      <c r="C27556"/>
      <c r="D27556"/>
    </row>
    <row r="27557" spans="1:4" x14ac:dyDescent="0.25">
      <c r="A27557"/>
      <c r="B27557"/>
      <c r="C27557"/>
      <c r="D27557"/>
    </row>
    <row r="27558" spans="1:4" x14ac:dyDescent="0.25">
      <c r="A27558"/>
      <c r="B27558"/>
      <c r="C27558"/>
      <c r="D27558"/>
    </row>
    <row r="27559" spans="1:4" x14ac:dyDescent="0.25">
      <c r="A27559"/>
      <c r="B27559"/>
      <c r="C27559"/>
      <c r="D27559"/>
    </row>
    <row r="27560" spans="1:4" x14ac:dyDescent="0.25">
      <c r="A27560"/>
      <c r="B27560"/>
      <c r="C27560"/>
      <c r="D27560"/>
    </row>
    <row r="27561" spans="1:4" x14ac:dyDescent="0.25">
      <c r="A27561"/>
      <c r="B27561"/>
      <c r="C27561"/>
      <c r="D27561"/>
    </row>
    <row r="27562" spans="1:4" x14ac:dyDescent="0.25">
      <c r="A27562"/>
      <c r="B27562"/>
      <c r="C27562"/>
      <c r="D27562"/>
    </row>
    <row r="27563" spans="1:4" x14ac:dyDescent="0.25">
      <c r="A27563"/>
      <c r="B27563"/>
      <c r="C27563"/>
      <c r="D27563"/>
    </row>
    <row r="27564" spans="1:4" x14ac:dyDescent="0.25">
      <c r="A27564"/>
      <c r="B27564"/>
      <c r="C27564"/>
      <c r="D27564"/>
    </row>
    <row r="27565" spans="1:4" x14ac:dyDescent="0.25">
      <c r="A27565"/>
      <c r="B27565"/>
      <c r="C27565"/>
      <c r="D27565"/>
    </row>
    <row r="27566" spans="1:4" x14ac:dyDescent="0.25">
      <c r="A27566"/>
      <c r="B27566"/>
      <c r="C27566"/>
      <c r="D27566"/>
    </row>
    <row r="27567" spans="1:4" x14ac:dyDescent="0.25">
      <c r="A27567"/>
      <c r="B27567"/>
      <c r="C27567"/>
      <c r="D27567"/>
    </row>
    <row r="27568" spans="1:4" x14ac:dyDescent="0.25">
      <c r="A27568"/>
      <c r="B27568"/>
      <c r="C27568"/>
      <c r="D27568"/>
    </row>
    <row r="27569" spans="1:4" x14ac:dyDescent="0.25">
      <c r="A27569"/>
      <c r="B27569"/>
      <c r="C27569"/>
      <c r="D27569"/>
    </row>
    <row r="27570" spans="1:4" x14ac:dyDescent="0.25">
      <c r="A27570"/>
      <c r="B27570"/>
      <c r="C27570"/>
      <c r="D27570"/>
    </row>
    <row r="27571" spans="1:4" x14ac:dyDescent="0.25">
      <c r="A27571"/>
      <c r="B27571"/>
      <c r="C27571"/>
      <c r="D27571"/>
    </row>
    <row r="27572" spans="1:4" x14ac:dyDescent="0.25">
      <c r="A27572"/>
      <c r="B27572"/>
      <c r="C27572"/>
      <c r="D27572"/>
    </row>
    <row r="27573" spans="1:4" x14ac:dyDescent="0.25">
      <c r="A27573"/>
      <c r="B27573"/>
      <c r="C27573"/>
      <c r="D27573"/>
    </row>
    <row r="27574" spans="1:4" x14ac:dyDescent="0.25">
      <c r="A27574"/>
      <c r="B27574"/>
      <c r="C27574"/>
      <c r="D27574"/>
    </row>
    <row r="27575" spans="1:4" x14ac:dyDescent="0.25">
      <c r="A27575"/>
      <c r="B27575"/>
      <c r="C27575"/>
      <c r="D27575"/>
    </row>
    <row r="27576" spans="1:4" x14ac:dyDescent="0.25">
      <c r="A27576"/>
      <c r="B27576"/>
      <c r="C27576"/>
      <c r="D27576"/>
    </row>
    <row r="27577" spans="1:4" x14ac:dyDescent="0.25">
      <c r="A27577"/>
      <c r="B27577"/>
      <c r="C27577"/>
      <c r="D27577"/>
    </row>
    <row r="27578" spans="1:4" x14ac:dyDescent="0.25">
      <c r="A27578"/>
      <c r="B27578"/>
      <c r="C27578"/>
      <c r="D27578"/>
    </row>
    <row r="27579" spans="1:4" x14ac:dyDescent="0.25">
      <c r="A27579"/>
      <c r="B27579"/>
      <c r="C27579"/>
      <c r="D27579"/>
    </row>
    <row r="27580" spans="1:4" x14ac:dyDescent="0.25">
      <c r="A27580"/>
      <c r="B27580"/>
      <c r="C27580"/>
      <c r="D27580"/>
    </row>
    <row r="27581" spans="1:4" x14ac:dyDescent="0.25">
      <c r="A27581"/>
      <c r="B27581"/>
      <c r="C27581"/>
      <c r="D27581"/>
    </row>
    <row r="27582" spans="1:4" x14ac:dyDescent="0.25">
      <c r="A27582"/>
      <c r="B27582"/>
      <c r="C27582"/>
      <c r="D27582"/>
    </row>
    <row r="27583" spans="1:4" x14ac:dyDescent="0.25">
      <c r="A27583"/>
      <c r="B27583"/>
      <c r="C27583"/>
      <c r="D27583"/>
    </row>
    <row r="27584" spans="1:4" x14ac:dyDescent="0.25">
      <c r="A27584"/>
      <c r="B27584"/>
      <c r="C27584"/>
      <c r="D27584"/>
    </row>
    <row r="27585" spans="1:4" x14ac:dyDescent="0.25">
      <c r="A27585"/>
      <c r="B27585"/>
      <c r="C27585"/>
      <c r="D27585"/>
    </row>
    <row r="27586" spans="1:4" x14ac:dyDescent="0.25">
      <c r="A27586"/>
      <c r="B27586"/>
      <c r="C27586"/>
      <c r="D27586"/>
    </row>
    <row r="27587" spans="1:4" x14ac:dyDescent="0.25">
      <c r="A27587"/>
      <c r="B27587"/>
      <c r="C27587"/>
      <c r="D27587"/>
    </row>
    <row r="27588" spans="1:4" x14ac:dyDescent="0.25">
      <c r="A27588"/>
      <c r="B27588"/>
      <c r="C27588"/>
      <c r="D27588"/>
    </row>
    <row r="27589" spans="1:4" x14ac:dyDescent="0.25">
      <c r="A27589"/>
      <c r="B27589"/>
      <c r="C27589"/>
      <c r="D27589"/>
    </row>
    <row r="27590" spans="1:4" x14ac:dyDescent="0.25">
      <c r="A27590"/>
      <c r="B27590"/>
      <c r="C27590"/>
      <c r="D27590"/>
    </row>
    <row r="27591" spans="1:4" x14ac:dyDescent="0.25">
      <c r="A27591"/>
      <c r="B27591"/>
      <c r="C27591"/>
      <c r="D27591"/>
    </row>
    <row r="27592" spans="1:4" x14ac:dyDescent="0.25">
      <c r="A27592"/>
      <c r="B27592"/>
      <c r="C27592"/>
      <c r="D27592"/>
    </row>
    <row r="27593" spans="1:4" x14ac:dyDescent="0.25">
      <c r="A27593"/>
      <c r="B27593"/>
      <c r="C27593"/>
      <c r="D27593"/>
    </row>
    <row r="27594" spans="1:4" x14ac:dyDescent="0.25">
      <c r="A27594"/>
      <c r="B27594"/>
      <c r="C27594"/>
      <c r="D27594"/>
    </row>
    <row r="27595" spans="1:4" x14ac:dyDescent="0.25">
      <c r="A27595"/>
      <c r="B27595"/>
      <c r="C27595"/>
      <c r="D27595"/>
    </row>
    <row r="27596" spans="1:4" x14ac:dyDescent="0.25">
      <c r="A27596"/>
      <c r="B27596"/>
      <c r="C27596"/>
      <c r="D27596"/>
    </row>
    <row r="27597" spans="1:4" x14ac:dyDescent="0.25">
      <c r="A27597"/>
      <c r="B27597"/>
      <c r="C27597"/>
      <c r="D27597"/>
    </row>
    <row r="27598" spans="1:4" x14ac:dyDescent="0.25">
      <c r="A27598"/>
      <c r="B27598"/>
      <c r="C27598"/>
      <c r="D27598"/>
    </row>
    <row r="27599" spans="1:4" x14ac:dyDescent="0.25">
      <c r="A27599"/>
      <c r="B27599"/>
      <c r="C27599"/>
      <c r="D27599"/>
    </row>
    <row r="27600" spans="1:4" x14ac:dyDescent="0.25">
      <c r="A27600"/>
      <c r="B27600"/>
      <c r="C27600"/>
      <c r="D27600"/>
    </row>
    <row r="27601" spans="1:4" x14ac:dyDescent="0.25">
      <c r="A27601"/>
      <c r="B27601"/>
      <c r="C27601"/>
      <c r="D27601"/>
    </row>
    <row r="27602" spans="1:4" x14ac:dyDescent="0.25">
      <c r="A27602"/>
      <c r="B27602"/>
      <c r="C27602"/>
      <c r="D27602"/>
    </row>
    <row r="27603" spans="1:4" x14ac:dyDescent="0.25">
      <c r="A27603"/>
      <c r="B27603"/>
      <c r="C27603"/>
      <c r="D27603"/>
    </row>
    <row r="27604" spans="1:4" x14ac:dyDescent="0.25">
      <c r="A27604"/>
      <c r="B27604"/>
      <c r="C27604"/>
      <c r="D27604"/>
    </row>
    <row r="27605" spans="1:4" x14ac:dyDescent="0.25">
      <c r="A27605"/>
      <c r="B27605"/>
      <c r="C27605"/>
      <c r="D27605"/>
    </row>
    <row r="27606" spans="1:4" x14ac:dyDescent="0.25">
      <c r="A27606"/>
      <c r="B27606"/>
      <c r="C27606"/>
      <c r="D27606"/>
    </row>
    <row r="27607" spans="1:4" x14ac:dyDescent="0.25">
      <c r="A27607"/>
      <c r="B27607"/>
      <c r="C27607"/>
      <c r="D27607"/>
    </row>
    <row r="27608" spans="1:4" x14ac:dyDescent="0.25">
      <c r="A27608"/>
      <c r="B27608"/>
      <c r="C27608"/>
      <c r="D27608"/>
    </row>
    <row r="27609" spans="1:4" x14ac:dyDescent="0.25">
      <c r="A27609"/>
      <c r="B27609"/>
      <c r="C27609"/>
      <c r="D27609"/>
    </row>
    <row r="27610" spans="1:4" x14ac:dyDescent="0.25">
      <c r="A27610"/>
      <c r="B27610"/>
      <c r="C27610"/>
      <c r="D27610"/>
    </row>
    <row r="27611" spans="1:4" x14ac:dyDescent="0.25">
      <c r="A27611"/>
      <c r="B27611"/>
      <c r="C27611"/>
      <c r="D27611"/>
    </row>
    <row r="27612" spans="1:4" x14ac:dyDescent="0.25">
      <c r="A27612"/>
      <c r="B27612"/>
      <c r="C27612"/>
      <c r="D27612"/>
    </row>
    <row r="27613" spans="1:4" x14ac:dyDescent="0.25">
      <c r="A27613"/>
      <c r="B27613"/>
      <c r="C27613"/>
      <c r="D27613"/>
    </row>
    <row r="27614" spans="1:4" x14ac:dyDescent="0.25">
      <c r="A27614"/>
      <c r="B27614"/>
      <c r="C27614"/>
      <c r="D27614"/>
    </row>
    <row r="27615" spans="1:4" x14ac:dyDescent="0.25">
      <c r="A27615"/>
      <c r="B27615"/>
      <c r="C27615"/>
      <c r="D27615"/>
    </row>
    <row r="27616" spans="1:4" x14ac:dyDescent="0.25">
      <c r="A27616"/>
      <c r="B27616"/>
      <c r="C27616"/>
      <c r="D27616"/>
    </row>
    <row r="27617" spans="1:4" x14ac:dyDescent="0.25">
      <c r="A27617"/>
      <c r="B27617"/>
      <c r="C27617"/>
      <c r="D27617"/>
    </row>
    <row r="27618" spans="1:4" x14ac:dyDescent="0.25">
      <c r="A27618"/>
      <c r="B27618"/>
      <c r="C27618"/>
      <c r="D27618"/>
    </row>
    <row r="27619" spans="1:4" x14ac:dyDescent="0.25">
      <c r="A27619"/>
      <c r="B27619"/>
      <c r="C27619"/>
      <c r="D27619"/>
    </row>
    <row r="27620" spans="1:4" x14ac:dyDescent="0.25">
      <c r="A27620"/>
      <c r="B27620"/>
      <c r="C27620"/>
      <c r="D27620"/>
    </row>
    <row r="27621" spans="1:4" x14ac:dyDescent="0.25">
      <c r="A27621"/>
      <c r="B27621"/>
      <c r="C27621"/>
      <c r="D27621"/>
    </row>
    <row r="27622" spans="1:4" x14ac:dyDescent="0.25">
      <c r="A27622"/>
      <c r="B27622"/>
      <c r="C27622"/>
      <c r="D27622"/>
    </row>
    <row r="27623" spans="1:4" x14ac:dyDescent="0.25">
      <c r="A27623"/>
      <c r="B27623"/>
      <c r="C27623"/>
      <c r="D27623"/>
    </row>
    <row r="27624" spans="1:4" x14ac:dyDescent="0.25">
      <c r="A27624"/>
      <c r="B27624"/>
      <c r="C27624"/>
      <c r="D27624"/>
    </row>
    <row r="27625" spans="1:4" x14ac:dyDescent="0.25">
      <c r="A27625"/>
      <c r="B27625"/>
      <c r="C27625"/>
      <c r="D27625"/>
    </row>
    <row r="27626" spans="1:4" x14ac:dyDescent="0.25">
      <c r="A27626"/>
      <c r="B27626"/>
      <c r="C27626"/>
      <c r="D27626"/>
    </row>
    <row r="27627" spans="1:4" x14ac:dyDescent="0.25">
      <c r="A27627"/>
      <c r="B27627"/>
      <c r="C27627"/>
      <c r="D27627"/>
    </row>
    <row r="27628" spans="1:4" x14ac:dyDescent="0.25">
      <c r="A27628"/>
      <c r="B27628"/>
      <c r="C27628"/>
      <c r="D27628"/>
    </row>
    <row r="27629" spans="1:4" x14ac:dyDescent="0.25">
      <c r="A27629"/>
      <c r="B27629"/>
      <c r="C27629"/>
      <c r="D27629"/>
    </row>
    <row r="27630" spans="1:4" x14ac:dyDescent="0.25">
      <c r="A27630"/>
      <c r="B27630"/>
      <c r="C27630"/>
      <c r="D27630"/>
    </row>
    <row r="27631" spans="1:4" x14ac:dyDescent="0.25">
      <c r="A27631"/>
      <c r="B27631"/>
      <c r="C27631"/>
      <c r="D27631"/>
    </row>
    <row r="27632" spans="1:4" x14ac:dyDescent="0.25">
      <c r="A27632"/>
      <c r="B27632"/>
      <c r="C27632"/>
      <c r="D27632"/>
    </row>
    <row r="27633" spans="1:4" x14ac:dyDescent="0.25">
      <c r="A27633"/>
      <c r="B27633"/>
      <c r="C27633"/>
      <c r="D27633"/>
    </row>
    <row r="27634" spans="1:4" x14ac:dyDescent="0.25">
      <c r="A27634"/>
      <c r="B27634"/>
      <c r="C27634"/>
      <c r="D27634"/>
    </row>
    <row r="27635" spans="1:4" x14ac:dyDescent="0.25">
      <c r="A27635"/>
      <c r="B27635"/>
      <c r="C27635"/>
      <c r="D27635"/>
    </row>
    <row r="27636" spans="1:4" x14ac:dyDescent="0.25">
      <c r="A27636"/>
      <c r="B27636"/>
      <c r="C27636"/>
      <c r="D27636"/>
    </row>
    <row r="27637" spans="1:4" x14ac:dyDescent="0.25">
      <c r="A27637"/>
      <c r="B27637"/>
      <c r="C27637"/>
      <c r="D27637"/>
    </row>
    <row r="27638" spans="1:4" x14ac:dyDescent="0.25">
      <c r="A27638"/>
      <c r="B27638"/>
      <c r="C27638"/>
      <c r="D27638"/>
    </row>
    <row r="27639" spans="1:4" x14ac:dyDescent="0.25">
      <c r="A27639"/>
      <c r="B27639"/>
      <c r="C27639"/>
      <c r="D27639"/>
    </row>
    <row r="27640" spans="1:4" x14ac:dyDescent="0.25">
      <c r="A27640"/>
      <c r="B27640"/>
      <c r="C27640"/>
      <c r="D27640"/>
    </row>
    <row r="27641" spans="1:4" x14ac:dyDescent="0.25">
      <c r="A27641"/>
      <c r="B27641"/>
      <c r="C27641"/>
      <c r="D27641"/>
    </row>
    <row r="27642" spans="1:4" x14ac:dyDescent="0.25">
      <c r="A27642"/>
      <c r="B27642"/>
      <c r="C27642"/>
      <c r="D27642"/>
    </row>
    <row r="27643" spans="1:4" x14ac:dyDescent="0.25">
      <c r="A27643"/>
      <c r="B27643"/>
      <c r="C27643"/>
      <c r="D27643"/>
    </row>
    <row r="27644" spans="1:4" x14ac:dyDescent="0.25">
      <c r="A27644"/>
      <c r="B27644"/>
      <c r="C27644"/>
      <c r="D27644"/>
    </row>
    <row r="27645" spans="1:4" x14ac:dyDescent="0.25">
      <c r="A27645"/>
      <c r="B27645"/>
      <c r="C27645"/>
      <c r="D27645"/>
    </row>
    <row r="27646" spans="1:4" x14ac:dyDescent="0.25">
      <c r="A27646"/>
      <c r="B27646"/>
      <c r="C27646"/>
      <c r="D27646"/>
    </row>
    <row r="27647" spans="1:4" x14ac:dyDescent="0.25">
      <c r="A27647"/>
      <c r="B27647"/>
      <c r="C27647"/>
      <c r="D27647"/>
    </row>
    <row r="27648" spans="1:4" x14ac:dyDescent="0.25">
      <c r="A27648"/>
      <c r="B27648"/>
      <c r="C27648"/>
      <c r="D27648"/>
    </row>
    <row r="27649" spans="1:4" x14ac:dyDescent="0.25">
      <c r="A27649"/>
      <c r="B27649"/>
      <c r="C27649"/>
      <c r="D27649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38</vt:i4>
      </vt:variant>
    </vt:vector>
  </HeadingPairs>
  <TitlesOfParts>
    <vt:vector size="41" baseType="lpstr">
      <vt:lpstr>Main</vt:lpstr>
      <vt:lpstr>Lookups</vt:lpstr>
      <vt:lpstr>Data</vt:lpstr>
      <vt:lpstr>agg_data</vt:lpstr>
      <vt:lpstr>agg_pc</vt:lpstr>
      <vt:lpstr>all_data</vt:lpstr>
      <vt:lpstr>commitment</vt:lpstr>
      <vt:lpstr>criteria1</vt:lpstr>
      <vt:lpstr>criteria10</vt:lpstr>
      <vt:lpstr>criteria11</vt:lpstr>
      <vt:lpstr>criteria12</vt:lpstr>
      <vt:lpstr>criteria13</vt:lpstr>
      <vt:lpstr>criteria14</vt:lpstr>
      <vt:lpstr>criteria15</vt:lpstr>
      <vt:lpstr>criteria16</vt:lpstr>
      <vt:lpstr>criteria17</vt:lpstr>
      <vt:lpstr>criteria18</vt:lpstr>
      <vt:lpstr>criteria19</vt:lpstr>
      <vt:lpstr>criteria2</vt:lpstr>
      <vt:lpstr>criteria20</vt:lpstr>
      <vt:lpstr>criteria21</vt:lpstr>
      <vt:lpstr>criteria22</vt:lpstr>
      <vt:lpstr>criteria23</vt:lpstr>
      <vt:lpstr>criteria24</vt:lpstr>
      <vt:lpstr>criteria3</vt:lpstr>
      <vt:lpstr>criteria4</vt:lpstr>
      <vt:lpstr>criteria5</vt:lpstr>
      <vt:lpstr>criteria6</vt:lpstr>
      <vt:lpstr>criteria7</vt:lpstr>
      <vt:lpstr>criteria8</vt:lpstr>
      <vt:lpstr>criteria9</vt:lpstr>
      <vt:lpstr>date</vt:lpstr>
      <vt:lpstr>date_list</vt:lpstr>
      <vt:lpstr>lca</vt:lpstr>
      <vt:lpstr>lca_list</vt:lpstr>
      <vt:lpstr>notice</vt:lpstr>
      <vt:lpstr>notice_list</vt:lpstr>
      <vt:lpstr>pass</vt:lpstr>
      <vt:lpstr>pc_data</vt:lpstr>
      <vt:lpstr>Main!Print_Area</vt:lpstr>
      <vt:lpstr>type_list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2013-03-11T19:51:53Z</dcterms:created>
  <dcterms:modified xsi:type="dcterms:W3CDTF">2013-04-30T19:10:40Z</dcterms:modified>
</cp:coreProperties>
</file>